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 codeName="{8C4F1C90-05EB-6A55-5F09-09C24B55AC0B}"/>
  <workbookPr codeName="ThisWorkbook" defaultThemeVersion="124226"/>
  <bookViews>
    <workbookView xWindow="360" yWindow="105" windowWidth="14355" windowHeight="4695" firstSheet="1" activeTab="6"/>
  </bookViews>
  <sheets>
    <sheet name="Instruction" sheetId="7" r:id="rId1"/>
    <sheet name="School Fees" sheetId="1" r:id="rId2"/>
    <sheet name="Fee Chart" sheetId="6" r:id="rId3"/>
    <sheet name="Student Record" sheetId="4" r:id="rId4"/>
    <sheet name="StuData" sheetId="2" r:id="rId5"/>
    <sheet name="Fee Data" sheetId="3" r:id="rId6"/>
    <sheet name="Summary" sheetId="5" r:id="rId7"/>
  </sheets>
  <definedNames>
    <definedName name="EXTRACT" localSheetId="5">'Fee Data'!$A$3:$U$3</definedName>
    <definedName name="_xlnm.Print_Area" localSheetId="4">'StuData'!$A$1:$V$2621</definedName>
    <definedName name="stu_data">Table1[#All]</definedName>
    <definedName name="_xlnm.Print_Titles" localSheetId="4">'StuData'!$3:$3</definedName>
  </definedNames>
  <calcPr calcId="144525"/>
</workbook>
</file>

<file path=xl/sharedStrings.xml><?xml version="1.0" encoding="utf-8"?>
<sst xmlns="http://schemas.openxmlformats.org/spreadsheetml/2006/main" count="3048" uniqueCount="672">
  <si>
    <t>Fee Structure</t>
  </si>
  <si>
    <t>Class</t>
  </si>
  <si>
    <t>क्र.सं.</t>
  </si>
  <si>
    <t>कक्षा</t>
  </si>
  <si>
    <t>प्रवेश शुल्क</t>
  </si>
  <si>
    <t>पुनः प्रवेश शुल्क</t>
  </si>
  <si>
    <t>टी.सी.शुल्क</t>
  </si>
  <si>
    <t>छात्र निधि</t>
  </si>
  <si>
    <t>SUPW&amp;CS</t>
  </si>
  <si>
    <t>प्रायोगिक/टंकण</t>
  </si>
  <si>
    <t>दुर्घटना बीमा</t>
  </si>
  <si>
    <t>स्काउट/गाईड</t>
  </si>
  <si>
    <t>विकास शुल्क</t>
  </si>
  <si>
    <t>-</t>
  </si>
  <si>
    <t>अन्य</t>
  </si>
  <si>
    <t>नोट :- छात्र निधि शुल्क अनुसूचित जाति / अनुसूचित जनजाति / अन्य पिछडा वर्ग से 50 प्रतिशत लिया जाना है |</t>
  </si>
  <si>
    <t>दुर्घटना सुरक्षा बीमा प्रीमियम छात्र के 10 रूपये एवं छात्रा के 5 रूपये लिया जाना है |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</si>
  <si>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</si>
  <si>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</si>
  <si>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</si>
  <si>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</si>
  <si>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</si>
  <si>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</si>
  <si>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</si>
  <si>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</si>
  <si>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</si>
  <si>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</si>
  <si>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</si>
  <si>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</si>
  <si>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</si>
  <si>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</si>
  <si>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</si>
  <si>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</si>
  <si>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</si>
  <si>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</si>
  <si>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</si>
  <si>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</si>
  <si>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</si>
  <si>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</si>
  <si>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</si>
  <si>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</si>
  <si>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</si>
  <si>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</si>
  <si>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</si>
  <si>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</si>
  <si>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</si>
  <si>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</si>
  <si>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AAYUSHI MEGHWAL</t>
  </si>
  <si>
    <t>MUKESH KUMAR</t>
  </si>
  <si>
    <t>GULAB DEVI</t>
  </si>
  <si>
    <t>F</t>
  </si>
  <si>
    <t>SC</t>
  </si>
  <si>
    <t>GOVT. SENIOR SECONDARY SCHOOL ROOPPURA (219967)</t>
  </si>
  <si>
    <t>ROOPPURA,KUCHAMAN CITY,ROOPPURA,341508</t>
  </si>
  <si>
    <t>N</t>
  </si>
  <si>
    <t>None</t>
  </si>
  <si>
    <t>CHIRAG MEGHWAL</t>
  </si>
  <si>
    <t>MULARAM</t>
  </si>
  <si>
    <t>NIRMALA DEVI</t>
  </si>
  <si>
    <t>M</t>
  </si>
  <si>
    <t>Divanshu Dustawa</t>
  </si>
  <si>
    <t>Onkar Lal</t>
  </si>
  <si>
    <t>Pushpa Devi</t>
  </si>
  <si>
    <t>GAJENDRA MEGHWAL</t>
  </si>
  <si>
    <t>KUMBHARAM</t>
  </si>
  <si>
    <t>NIRMALA</t>
  </si>
  <si>
    <t>HIMANSHU KALA</t>
  </si>
  <si>
    <t>BALDEVA RAM</t>
  </si>
  <si>
    <t>JAMNA DEVI</t>
  </si>
  <si>
    <t>Jayant Meghwal</t>
  </si>
  <si>
    <t>Nawal Kishore</t>
  </si>
  <si>
    <t>Sunita</t>
  </si>
  <si>
    <t>Nikita Yogi</t>
  </si>
  <si>
    <t>Mukesh Yogi</t>
  </si>
  <si>
    <t>Surgyan</t>
  </si>
  <si>
    <t>OBC</t>
  </si>
  <si>
    <t>Y</t>
  </si>
  <si>
    <t>VIKAS KUMAR</t>
  </si>
  <si>
    <t>LICHMAN RAM</t>
  </si>
  <si>
    <t>PUNAM DEVI</t>
  </si>
  <si>
    <t>Bhavesh Shingh</t>
  </si>
  <si>
    <t>Chatar Singh</t>
  </si>
  <si>
    <t>Kailash Kanwar</t>
  </si>
  <si>
    <t>GEN</t>
  </si>
  <si>
    <t>HARSHITA MEGHWAL</t>
  </si>
  <si>
    <t>ASHOK</t>
  </si>
  <si>
    <t>GANGA DEVI</t>
  </si>
  <si>
    <t>Hindu</t>
  </si>
  <si>
    <t>ROOPPURA,KUCHAMAN CITY,KUCHAMAN CITY,341508</t>
  </si>
  <si>
    <t>No</t>
  </si>
  <si>
    <t>HIMANSHU SINGH</t>
  </si>
  <si>
    <t>RAM SINGH</t>
  </si>
  <si>
    <t>RENU KANWAR</t>
  </si>
  <si>
    <t>POONAM DEVI</t>
  </si>
  <si>
    <t>GIRDHARI LAL</t>
  </si>
  <si>
    <t>MUNNI DEVI</t>
  </si>
  <si>
    <t>JASRANA,KUCHAMAN CITY,JSARANA,341508</t>
  </si>
  <si>
    <t>PRIYANSHU</t>
  </si>
  <si>
    <t>BALDEV RAM</t>
  </si>
  <si>
    <t>RAJU DEVI</t>
  </si>
  <si>
    <t>Teena Rajpurohit</t>
  </si>
  <si>
    <t>Om Singh</t>
  </si>
  <si>
    <t>Surgyan Kanwar</t>
  </si>
  <si>
    <t>Rooppura,Kuchaman City,Rooppura,341508</t>
  </si>
  <si>
    <t>HIMANSHU DUSTAWA</t>
  </si>
  <si>
    <t>ONKAR LAL</t>
  </si>
  <si>
    <t>PUSHPA DEVI</t>
  </si>
  <si>
    <t>XXXX2877</t>
  </si>
  <si>
    <t>VPO- ROOPPURA,Kuchaman City,Rooppura,341508</t>
  </si>
  <si>
    <t>Krishan</t>
  </si>
  <si>
    <t>Kumbha Ram</t>
  </si>
  <si>
    <t>Nirmala Devi</t>
  </si>
  <si>
    <t>Mohit Singh</t>
  </si>
  <si>
    <t>Rajendra Singh</t>
  </si>
  <si>
    <t>Sonu Kanwar</t>
  </si>
  <si>
    <t>MONIKA</t>
  </si>
  <si>
    <t>KUMBHA RAM</t>
  </si>
  <si>
    <t>NEMARAM</t>
  </si>
  <si>
    <t>MANBHARI</t>
  </si>
  <si>
    <t>XXXX6991</t>
  </si>
  <si>
    <t>YWFOSQW</t>
  </si>
  <si>
    <t>MONU KANWAR</t>
  </si>
  <si>
    <t>DILIP SINGH</t>
  </si>
  <si>
    <t>KAMLESH KANWAR</t>
  </si>
  <si>
    <t>XXXX1973</t>
  </si>
  <si>
    <t>PUSHPENDRA JANGID</t>
  </si>
  <si>
    <t>SURESH KUMAR JANGID</t>
  </si>
  <si>
    <t>MANJU DEVI</t>
  </si>
  <si>
    <t>RITU KANWAR</t>
  </si>
  <si>
    <t>RAJENDRA SINGH</t>
  </si>
  <si>
    <t>MEERA KANWAR</t>
  </si>
  <si>
    <t>VASU KANWAR</t>
  </si>
  <si>
    <t>CHANCHAL KANWAR</t>
  </si>
  <si>
    <t>JAYVEER SINGH</t>
  </si>
  <si>
    <t>SURGYAN KANWAR</t>
  </si>
  <si>
    <t>XXXX7294</t>
  </si>
  <si>
    <t>DIGU KANWAR</t>
  </si>
  <si>
    <t>MAHAVEER SINGH</t>
  </si>
  <si>
    <t>KAUSHALYA KANWAR</t>
  </si>
  <si>
    <t>XXXX5440</t>
  </si>
  <si>
    <t>Dimple Meghwal</t>
  </si>
  <si>
    <t>Rajkumar</t>
  </si>
  <si>
    <t>Sonu Devi</t>
  </si>
  <si>
    <t>HARISH</t>
  </si>
  <si>
    <t>PAPPU RAM</t>
  </si>
  <si>
    <t>LICHHMA DEVI</t>
  </si>
  <si>
    <t>ROOPPURA,KUCHAMAN CITY,,341508</t>
  </si>
  <si>
    <t>HARSHVARDHAN JANGIR</t>
  </si>
  <si>
    <t>SAMPAT LAL JANGIR</t>
  </si>
  <si>
    <t>SANTOSH JANGIR</t>
  </si>
  <si>
    <t>VPO- ROOPPURA,KUCHAMAN CITY,ROOPPURA,341508</t>
  </si>
  <si>
    <t>KRISHNA</t>
  </si>
  <si>
    <t>BHOMARAM</t>
  </si>
  <si>
    <t>BHANWARI DEVI</t>
  </si>
  <si>
    <t>LOKENDRA SINGH RATHORE</t>
  </si>
  <si>
    <t>CHATAR SINGH</t>
  </si>
  <si>
    <t>PINKU KANWAR</t>
  </si>
  <si>
    <t>Pawan Singh</t>
  </si>
  <si>
    <t>SAVITA KANWAR</t>
  </si>
  <si>
    <t>TANU KANWAR</t>
  </si>
  <si>
    <t>YUVRAAJ SINGH RATHORE</t>
  </si>
  <si>
    <t>NARENDRA SINGH</t>
  </si>
  <si>
    <t>REKHA KANWAR</t>
  </si>
  <si>
    <t>Abhinav Kala</t>
  </si>
  <si>
    <t>GAJRAJ</t>
  </si>
  <si>
    <t>GIRDHARILAL</t>
  </si>
  <si>
    <t>HANSRAJ SINGH</t>
  </si>
  <si>
    <t>NARPAT SINGH</t>
  </si>
  <si>
    <t>BHANWAR KANWAR</t>
  </si>
  <si>
    <t>KARAN SINGH</t>
  </si>
  <si>
    <t>GOPAL SINGH</t>
  </si>
  <si>
    <t>DEVI KANWAR</t>
  </si>
  <si>
    <t>VPO- ROOPPURA,KUCHAMAN,ROPPURA,341508</t>
  </si>
  <si>
    <t>LAKSHITA</t>
  </si>
  <si>
    <t>NEMA RAM</t>
  </si>
  <si>
    <t>MANBHARI DEVI</t>
  </si>
  <si>
    <t>XXXX9356</t>
  </si>
  <si>
    <t>LAKSHITA JANGID</t>
  </si>
  <si>
    <t>SHYAM SUNDAR</t>
  </si>
  <si>
    <t>SONA DEVI</t>
  </si>
  <si>
    <t>NIKITA PARIHAR</t>
  </si>
  <si>
    <t>BHAWNI SHANKAR</t>
  </si>
  <si>
    <t>SITA DEVI</t>
  </si>
  <si>
    <t>Kukanwali,Kuchaman City,Kukanwali,341519</t>
  </si>
  <si>
    <t>SURENDRA KUMAR</t>
  </si>
  <si>
    <t>DHANNA RAM</t>
  </si>
  <si>
    <t>DHEERAJ KANWAR</t>
  </si>
  <si>
    <t>XXXX4619</t>
  </si>
  <si>
    <t>GUTIYA</t>
  </si>
  <si>
    <t>MOOLARAM</t>
  </si>
  <si>
    <t>XXXX3243</t>
  </si>
  <si>
    <t>HANSRAJ SWAMI</t>
  </si>
  <si>
    <t>MAHAVEER SWAMI</t>
  </si>
  <si>
    <t>KIRAN DEVI</t>
  </si>
  <si>
    <t>XXXX4392</t>
  </si>
  <si>
    <t>JITENDRA MEGHWAL</t>
  </si>
  <si>
    <t>PRABHU RAM</t>
  </si>
  <si>
    <t>MANJU MEGHWAL</t>
  </si>
  <si>
    <t>XXXX3376</t>
  </si>
  <si>
    <t>KOMAL KANWAR</t>
  </si>
  <si>
    <t>KRISHAN KUMAR</t>
  </si>
  <si>
    <t>SHRAWAN KUMAR</t>
  </si>
  <si>
    <t>LOKPAL SINGH</t>
  </si>
  <si>
    <t>SURENDRA SINGH</t>
  </si>
  <si>
    <t>MANJU KANWAR</t>
  </si>
  <si>
    <t>ROSHAN MEGHWAL</t>
  </si>
  <si>
    <t>NAWAL KISHORE</t>
  </si>
  <si>
    <t>SUNITA DEVI</t>
  </si>
  <si>
    <t>XXXX6286</t>
  </si>
  <si>
    <t>SHELENDRA SINGH</t>
  </si>
  <si>
    <t>RAJU SINGH</t>
  </si>
  <si>
    <t>SANTOSH KANWAR</t>
  </si>
  <si>
    <t>XXXX1415</t>
  </si>
  <si>
    <t>YMYKKOS</t>
  </si>
  <si>
    <t>WARD NO 08,DANTARAMGARH,VILL-MOTLAWAS,332702</t>
  </si>
  <si>
    <t>SONU KUMARI</t>
  </si>
  <si>
    <t>BHOMA RAM</t>
  </si>
  <si>
    <t>MANNI DEVI</t>
  </si>
  <si>
    <t>XXXX6662</t>
  </si>
  <si>
    <t>SUNIL KUMAR</t>
  </si>
  <si>
    <t>AJAY PRATAP SINGH</t>
  </si>
  <si>
    <t>UMMED SINGH</t>
  </si>
  <si>
    <t>SURESH KANWAR</t>
  </si>
  <si>
    <t>XXXX7908</t>
  </si>
  <si>
    <t>YWBDOFK</t>
  </si>
  <si>
    <t>BIPASHA</t>
  </si>
  <si>
    <t>SURESH KUMAR</t>
  </si>
  <si>
    <t>PREM DEVI</t>
  </si>
  <si>
    <t>HANSRAJ MEGHWAL</t>
  </si>
  <si>
    <t>MOTI RAM</t>
  </si>
  <si>
    <t>JITENDRA</t>
  </si>
  <si>
    <t>SHRAWAN RAM MEGHWAL</t>
  </si>
  <si>
    <t>KHUSHI JANGID</t>
  </si>
  <si>
    <t>XXXX7996</t>
  </si>
  <si>
    <t>BAL SINGH</t>
  </si>
  <si>
    <t>MAGAN KANWAR</t>
  </si>
  <si>
    <t>MANJEET SINGH</t>
  </si>
  <si>
    <t>BABU SINGH</t>
  </si>
  <si>
    <t>BHAGWATI KNAWAR</t>
  </si>
  <si>
    <t>XXXX3624</t>
  </si>
  <si>
    <t>NIKITA MEGHWAL</t>
  </si>
  <si>
    <t>MOOLA RAM</t>
  </si>
  <si>
    <t>XXXX7624</t>
  </si>
  <si>
    <t>PALAK KANWAR</t>
  </si>
  <si>
    <t>MANOHAR SINGH</t>
  </si>
  <si>
    <t>PAPPU KANWAR</t>
  </si>
  <si>
    <t>XXXX3273</t>
  </si>
  <si>
    <t>PARMENDRA SINGH</t>
  </si>
  <si>
    <t>PARWATI KANWAR</t>
  </si>
  <si>
    <t>PRIYA KANWAR RATHORE</t>
  </si>
  <si>
    <t>MAHENDRA SINGH</t>
  </si>
  <si>
    <t>BABLU KANWAR</t>
  </si>
  <si>
    <t>XXXX1249</t>
  </si>
  <si>
    <t>RAHUL KANWAR</t>
  </si>
  <si>
    <t>SAJJAN SINGH</t>
  </si>
  <si>
    <t>CHAND KANWAR</t>
  </si>
  <si>
    <t>YGKAYBS</t>
  </si>
  <si>
    <t>RASHMI SWAMI</t>
  </si>
  <si>
    <t>SUNIL POUD</t>
  </si>
  <si>
    <t>BHINVA RAM POUD</t>
  </si>
  <si>
    <t>XXXX8772</t>
  </si>
  <si>
    <t>JASRANA,KUCHAMAN CITY,,341508</t>
  </si>
  <si>
    <t>YASHODA KANWAR</t>
  </si>
  <si>
    <t>YOGIRAJ SINGH</t>
  </si>
  <si>
    <t>LAXMAN SINGH</t>
  </si>
  <si>
    <t>DARIYAV KANWAR</t>
  </si>
  <si>
    <t>ANITA KANWAR</t>
  </si>
  <si>
    <t>NANDU KANWAR</t>
  </si>
  <si>
    <t>XXXX7668</t>
  </si>
  <si>
    <t>BITTU MEGHWAL</t>
  </si>
  <si>
    <t>NIRMLA DEVI</t>
  </si>
  <si>
    <t>XXXX1914</t>
  </si>
  <si>
    <t>VTBBSOH</t>
  </si>
  <si>
    <t>DIPIKA RATHORE</t>
  </si>
  <si>
    <t>XXXX5001</t>
  </si>
  <si>
    <t>DIVYA RATHORE</t>
  </si>
  <si>
    <t>LALITA KANWAR</t>
  </si>
  <si>
    <t>MADAN SINGH</t>
  </si>
  <si>
    <t>SAROJ KANWAR</t>
  </si>
  <si>
    <t>XXXX3529</t>
  </si>
  <si>
    <t>MUMAL</t>
  </si>
  <si>
    <t>SANJU KANWAR</t>
  </si>
  <si>
    <t>XXXX3399</t>
  </si>
  <si>
    <t>NIKITA SWAMI</t>
  </si>
  <si>
    <t>XXXX9871</t>
  </si>
  <si>
    <t>Nirama Kanwar</t>
  </si>
  <si>
    <t>Hanuman Singh</t>
  </si>
  <si>
    <t>Madan Kanwar</t>
  </si>
  <si>
    <t>POONAM KANWAR</t>
  </si>
  <si>
    <t>PRABHU SINGH</t>
  </si>
  <si>
    <t>UCCHAB KANWAR</t>
  </si>
  <si>
    <t>PRAMOD NATH</t>
  </si>
  <si>
    <t>MAHENDRA NATH</t>
  </si>
  <si>
    <t>SANTOSH DEVI</t>
  </si>
  <si>
    <t>XXXX3670</t>
  </si>
  <si>
    <t>YAEDGWC</t>
  </si>
  <si>
    <t>VILLAGE- JASRANA,KUCHAMAN CITY,JASRANA,341508</t>
  </si>
  <si>
    <t>PRATIBHA RATHORE</t>
  </si>
  <si>
    <t>GULAB SINGH</t>
  </si>
  <si>
    <t>XXXX9379</t>
  </si>
  <si>
    <t>RAHUL</t>
  </si>
  <si>
    <t>MOTIRAM</t>
  </si>
  <si>
    <t>XXXX8370</t>
  </si>
  <si>
    <t>VBWOBKP</t>
  </si>
  <si>
    <t>SUBHAM SINGH</t>
  </si>
  <si>
    <t>BAJRANG SINGH</t>
  </si>
  <si>
    <t>CHAIN KANWAR</t>
  </si>
  <si>
    <t>SUMAN DEVI</t>
  </si>
  <si>
    <t>HUKMA RAM</t>
  </si>
  <si>
    <t>XXXX0498</t>
  </si>
  <si>
    <t>VOGTXTJ</t>
  </si>
  <si>
    <t>TORDA,KUCHAMAN CITY,TORDA,341508</t>
  </si>
  <si>
    <t>TANU</t>
  </si>
  <si>
    <t>XXXX7595</t>
  </si>
  <si>
    <t>YWODIIS</t>
  </si>
  <si>
    <t>AMARCHAND</t>
  </si>
  <si>
    <t>KISHANA RAM KUMAWAT</t>
  </si>
  <si>
    <t>RADHA DEVI</t>
  </si>
  <si>
    <t>ANTIMA</t>
  </si>
  <si>
    <t>NANU RAM</t>
  </si>
  <si>
    <t>XXXX8346</t>
  </si>
  <si>
    <t>YIFOWUK</t>
  </si>
  <si>
    <t>Jasrana,Kuchaman City,Jasrana,341508</t>
  </si>
  <si>
    <t>ASHOK MEGHWAL</t>
  </si>
  <si>
    <t>OMPRAKASH MEGHWAL</t>
  </si>
  <si>
    <t>XXXX0820</t>
  </si>
  <si>
    <t>VWRBORT</t>
  </si>
  <si>
    <t>BALVEER MEGHWAL</t>
  </si>
  <si>
    <t>XXXX7763</t>
  </si>
  <si>
    <t>YWQDQKK</t>
  </si>
  <si>
    <t>DASHRATH SINGH</t>
  </si>
  <si>
    <t>HANUMAN SINGH</t>
  </si>
  <si>
    <t>SIRE KANWAR</t>
  </si>
  <si>
    <t>XXXX5425</t>
  </si>
  <si>
    <t>JITENDRA SINGH</t>
  </si>
  <si>
    <t>MAN SINGH</t>
  </si>
  <si>
    <t>SUNITA KANWAR</t>
  </si>
  <si>
    <t>XXXX0607</t>
  </si>
  <si>
    <t>VPBVKPX</t>
  </si>
  <si>
    <t>KARINA JANGID</t>
  </si>
  <si>
    <t>RAJENDRA JANGID</t>
  </si>
  <si>
    <t>XXXX3530</t>
  </si>
  <si>
    <t>1420-ESJA-15</t>
  </si>
  <si>
    <t>MAHIPAL MEGHWAL</t>
  </si>
  <si>
    <t>JUGAL RAM</t>
  </si>
  <si>
    <t>CHUNKA DEVI</t>
  </si>
  <si>
    <t>XXXX5944</t>
  </si>
  <si>
    <t>YBOACFG</t>
  </si>
  <si>
    <t>MAMTA RATHORE</t>
  </si>
  <si>
    <t>Late</t>
  </si>
  <si>
    <t>XXXX4602</t>
  </si>
  <si>
    <t>VKJHHBJ</t>
  </si>
  <si>
    <t>MANISH GURJAR</t>
  </si>
  <si>
    <t>KISHANA RAM</t>
  </si>
  <si>
    <t>SBC</t>
  </si>
  <si>
    <t>XXXX3468</t>
  </si>
  <si>
    <t>VPBVOXH</t>
  </si>
  <si>
    <t>MOHAN LAL</t>
  </si>
  <si>
    <t>DURGA LAL SHARMA</t>
  </si>
  <si>
    <t>GEETA DEVI</t>
  </si>
  <si>
    <t>XXXX2450</t>
  </si>
  <si>
    <t>Mohit Raj</t>
  </si>
  <si>
    <t>Aman Singh</t>
  </si>
  <si>
    <t>Sampat Kanwar</t>
  </si>
  <si>
    <t>GIRWAR SINGH</t>
  </si>
  <si>
    <t>MAMTA KANWAR</t>
  </si>
  <si>
    <t>XXXX8969</t>
  </si>
  <si>
    <t>VPBWBZR</t>
  </si>
  <si>
    <t>NARESH</t>
  </si>
  <si>
    <t>HANUMAN RAM</t>
  </si>
  <si>
    <t>OMPRAKASH KUMAWAT</t>
  </si>
  <si>
    <t>XXXX0125</t>
  </si>
  <si>
    <t>VILLAGE - TORDA,KUCHAMAN CITY,TORDA,341508</t>
  </si>
  <si>
    <t>PALAK RATHORE</t>
  </si>
  <si>
    <t>PREM KANWAR</t>
  </si>
  <si>
    <t>XXXX4123</t>
  </si>
  <si>
    <t>PAWAN KUMAWAT</t>
  </si>
  <si>
    <t>XXXX8557</t>
  </si>
  <si>
    <t>POOJA RATHORE</t>
  </si>
  <si>
    <t>VIMLA KANWAR</t>
  </si>
  <si>
    <t>PRAVEEN SINGH</t>
  </si>
  <si>
    <t>SUMAN KANWAR</t>
  </si>
  <si>
    <t>XXXX0162</t>
  </si>
  <si>
    <t>RAJENDRA PANWAR</t>
  </si>
  <si>
    <t>OM PRAKASH PANWAR</t>
  </si>
  <si>
    <t>XXXX2374</t>
  </si>
  <si>
    <t>BADCFFF</t>
  </si>
  <si>
    <t>RAKESH YOGI</t>
  </si>
  <si>
    <t>INDRA DEVI</t>
  </si>
  <si>
    <t>XXXX2153</t>
  </si>
  <si>
    <t>VILLAGE - JASARANA,KUCHAMAN CITY,JASARANA,341508</t>
  </si>
  <si>
    <t>REKHA JNAGID</t>
  </si>
  <si>
    <t>SITA RAM</t>
  </si>
  <si>
    <t>VIMLA DEVI</t>
  </si>
  <si>
    <t>XXXX9699</t>
  </si>
  <si>
    <t>ROHIT KUMAR</t>
  </si>
  <si>
    <t>GOGA RAM</t>
  </si>
  <si>
    <t>SAYRI DEVI</t>
  </si>
  <si>
    <t>SAGAR KUMAR</t>
  </si>
  <si>
    <t>ASHOK KUMAR</t>
  </si>
  <si>
    <t>SANJU DEVI</t>
  </si>
  <si>
    <t>XXXX1442</t>
  </si>
  <si>
    <t>NEEROJ KANWAR</t>
  </si>
  <si>
    <t>XXXX6515</t>
  </si>
  <si>
    <t>VXSTXHN</t>
  </si>
  <si>
    <t>SARDAR SINGH</t>
  </si>
  <si>
    <t>BHAWANI SINGH</t>
  </si>
  <si>
    <t>DHAPU KANWAR</t>
  </si>
  <si>
    <t>XXXX9251</t>
  </si>
  <si>
    <t>SHIVPAL</t>
  </si>
  <si>
    <t>KISTURA RAM</t>
  </si>
  <si>
    <t>DURGA DEVI</t>
  </si>
  <si>
    <t>XXXX9580</t>
  </si>
  <si>
    <t>SHYAM KUMAR</t>
  </si>
  <si>
    <t>XXXX3606</t>
  </si>
  <si>
    <t>SHYAM SINGH RATHORE</t>
  </si>
  <si>
    <t>KARAN SINGH RATHORE</t>
  </si>
  <si>
    <t>TANU RATHORE</t>
  </si>
  <si>
    <t>NATHU SINGH</t>
  </si>
  <si>
    <t>VINOD KANWAR</t>
  </si>
  <si>
    <t>XXXX0447</t>
  </si>
  <si>
    <t>Dhruvapratap Singh</t>
  </si>
  <si>
    <t>Naveen Singh</t>
  </si>
  <si>
    <t>DIVYA SHARMA</t>
  </si>
  <si>
    <t>LALIT SHARMA</t>
  </si>
  <si>
    <t>AMBIKA</t>
  </si>
  <si>
    <t>XXXX8225</t>
  </si>
  <si>
    <t>YOIIIMS</t>
  </si>
  <si>
    <t>V- Jasrana, P- Rooppura,Kuchaman City,Jasrana,341508</t>
  </si>
  <si>
    <t>XXXX4899</t>
  </si>
  <si>
    <t>YSMDSDG</t>
  </si>
  <si>
    <t>JAT MOHALLA,KOTRI,KALIYAS, AAMA,311025</t>
  </si>
  <si>
    <t>Kailash Kumawat</t>
  </si>
  <si>
    <t>Gopal Lal Kumawat</t>
  </si>
  <si>
    <t>Sarju Devi</t>
  </si>
  <si>
    <t>KIRAN MEGHWAL</t>
  </si>
  <si>
    <t>BABU LAL</t>
  </si>
  <si>
    <t>XXXX7824</t>
  </si>
  <si>
    <t>Jasarana,Kuchaman,Jasrana,341508</t>
  </si>
  <si>
    <t>DURGA KANWAR</t>
  </si>
  <si>
    <t>XXXX6533</t>
  </si>
  <si>
    <t>XXXX3523</t>
  </si>
  <si>
    <t>LAXITA RATHORE</t>
  </si>
  <si>
    <t>XXXX5334</t>
  </si>
  <si>
    <t>MANISH SWAMI</t>
  </si>
  <si>
    <t>PRAHLAD SWAMI</t>
  </si>
  <si>
    <t>SUMAN SWAMI</t>
  </si>
  <si>
    <t>XXXX0668</t>
  </si>
  <si>
    <t>YYDBUDF</t>
  </si>
  <si>
    <t>MOOMAL RATHORE</t>
  </si>
  <si>
    <t>SHIMBHU SINGH</t>
  </si>
  <si>
    <t>XXXX6169</t>
  </si>
  <si>
    <t>VNBGSGH</t>
  </si>
  <si>
    <t>MUKESH JANGID</t>
  </si>
  <si>
    <t>RADHESHYAM JANGID</t>
  </si>
  <si>
    <t>MANOHARI DEVI</t>
  </si>
  <si>
    <t>XXXX2071</t>
  </si>
  <si>
    <t>VPBRGZT</t>
  </si>
  <si>
    <t>NIKITA KALWA</t>
  </si>
  <si>
    <t>BHINWA RAM KALWA</t>
  </si>
  <si>
    <t>SANTOSH DEVI KALWA</t>
  </si>
  <si>
    <t>XXXX4630</t>
  </si>
  <si>
    <t>PINKY SAIN</t>
  </si>
  <si>
    <t>GHISA LAL SAIN</t>
  </si>
  <si>
    <t>SANJU</t>
  </si>
  <si>
    <t>XXXX1979</t>
  </si>
  <si>
    <t>YKEAAYF</t>
  </si>
  <si>
    <t>PRAMENDRA SINGH</t>
  </si>
  <si>
    <t>XXXX8782</t>
  </si>
  <si>
    <t>VPDWBZR</t>
  </si>
  <si>
    <t>RAHUL NATH</t>
  </si>
  <si>
    <t>PURNA RAM</t>
  </si>
  <si>
    <t>XXXX2955</t>
  </si>
  <si>
    <t>RANWA,Kuchaman City,RANWA,341508</t>
  </si>
  <si>
    <t>REKHA</t>
  </si>
  <si>
    <t>RAMNIWASH</t>
  </si>
  <si>
    <t>RUKMA DEVI</t>
  </si>
  <si>
    <t>XXXX2522</t>
  </si>
  <si>
    <t>RICHHPAL GAWADIYA</t>
  </si>
  <si>
    <t>BINJA RAM</t>
  </si>
  <si>
    <t>KHEMI DEVI</t>
  </si>
  <si>
    <t>XXXX7354</t>
  </si>
  <si>
    <t>vpbrpov</t>
  </si>
  <si>
    <t>JASRANA ,KUCHAMAN,ROOPPURA ,341508</t>
  </si>
  <si>
    <t>SEVA RAM</t>
  </si>
  <si>
    <t>XXXX0557</t>
  </si>
  <si>
    <t>VWXRVZT</t>
  </si>
  <si>
    <t>SONU KANWAR</t>
  </si>
  <si>
    <t>MOOL SINGH RATHORE</t>
  </si>
  <si>
    <t>XXXX0638</t>
  </si>
  <si>
    <t>ROOP PURA,KUCHAMAN CITY,ROOP PURA,341508</t>
  </si>
  <si>
    <t>Sugana Ram</t>
  </si>
  <si>
    <t>Bhuwana Ram</t>
  </si>
  <si>
    <t>Indra Devi</t>
  </si>
  <si>
    <t>सेक्शन</t>
  </si>
  <si>
    <t>एस.आर.नं.</t>
  </si>
  <si>
    <t>नाम विद्यार्थी</t>
  </si>
  <si>
    <t>पिता का नाम</t>
  </si>
  <si>
    <t>जेंडर</t>
  </si>
  <si>
    <t>जन्म दिनाक</t>
  </si>
  <si>
    <t>केटेगरी</t>
  </si>
  <si>
    <t>प्रवेश/पुनः प्रवेश शुल्क</t>
  </si>
  <si>
    <t>Total</t>
  </si>
  <si>
    <t>छात्र कोष रसीद संख्या व दिनाक</t>
  </si>
  <si>
    <t>विकास कोष रसीद संख्या व दिनाक</t>
  </si>
  <si>
    <t/>
  </si>
  <si>
    <t>Grand Total</t>
  </si>
  <si>
    <t>राजकीय उच्च माध्यमिक विद्यालय, रूपपुरा (कुचामन सिटी)</t>
  </si>
  <si>
    <t>विद्यार्थी फीस विवरण</t>
  </si>
  <si>
    <t>कक्षावार फीस विवरण</t>
  </si>
  <si>
    <t>फीस चार्ट</t>
  </si>
  <si>
    <t>शुल्क विवरण</t>
  </si>
  <si>
    <t>कक्षा 9</t>
  </si>
  <si>
    <t>कक्षा 10</t>
  </si>
  <si>
    <t>कक्षा 11</t>
  </si>
  <si>
    <t>कक्षा 12</t>
  </si>
  <si>
    <t>छात्र</t>
  </si>
  <si>
    <t>छात्रा</t>
  </si>
  <si>
    <t>सामान्य श्रेणी</t>
  </si>
  <si>
    <t>अन्य श्रेणी</t>
  </si>
  <si>
    <t>विद्यार्थियों का फीस विवरण</t>
  </si>
  <si>
    <t>राजकीय शुल्क</t>
  </si>
  <si>
    <t>छात्र कोष शुल्क</t>
  </si>
  <si>
    <t>योग</t>
  </si>
  <si>
    <t>प्रायोगिक विषय</t>
  </si>
  <si>
    <t>Yes</t>
  </si>
  <si>
    <t>गुरुजनों सादर नमस्कार,</t>
  </si>
  <si>
    <t>आपकी सेवार्थ मेरा एक और छोटा सा प्रयास ----------------</t>
  </si>
  <si>
    <t xml:space="preserve">सुधार अपेक्षित हो तो अवगत करावे ताकि अपडेट किया जा सके | साभार </t>
  </si>
  <si>
    <t xml:space="preserve">प्रयोग में लेना का तरीका </t>
  </si>
  <si>
    <t>For More Detail click on SUBSCRIBE Button below</t>
  </si>
  <si>
    <t>Ashwini Kumar ExcelProgrammeMaker</t>
  </si>
  <si>
    <t>For any Problem you can Contact-</t>
  </si>
  <si>
    <t>Ashwini Kumar, Senior Teacher</t>
  </si>
  <si>
    <t>Government Senior Secondary School, Rooppura (Kuchaman City)</t>
  </si>
  <si>
    <t>+91 9166023711</t>
  </si>
  <si>
    <t>sspkctakumar@gmail.com</t>
  </si>
  <si>
    <r>
      <t xml:space="preserve">मेरे साथी एवं मुझे इस प्रकार के कार्य के लिए हमेशा प्रोत्साहित करने वाले सभी मेरे शुभेच्छु - </t>
    </r>
    <r>
      <rPr>
        <b/>
        <sz val="11"/>
        <color rgb="FFC00000"/>
        <rFont val="Calibri"/>
        <family val="2"/>
        <scheme val="minor"/>
      </rPr>
      <t>अरविन्दजी खण्डेलवाल</t>
    </r>
    <r>
      <rPr>
        <b/>
        <sz val="11"/>
        <color rgb="FF002060"/>
        <rFont val="Calibri"/>
        <family val="2"/>
        <scheme val="minor"/>
      </rPr>
      <t xml:space="preserve"> (राजसेवक), </t>
    </r>
    <r>
      <rPr>
        <b/>
        <sz val="11"/>
        <color rgb="FFC00000"/>
        <rFont val="Calibri"/>
        <family val="2"/>
        <scheme val="minor"/>
      </rPr>
      <t>सीपी सर एवं नरेन्द्रजी सर</t>
    </r>
    <r>
      <rPr>
        <b/>
        <sz val="11"/>
        <color rgb="FF002060"/>
        <rFont val="Calibri"/>
        <family val="2"/>
        <scheme val="minor"/>
      </rPr>
      <t xml:space="preserve"> (राजज्ञान), </t>
    </r>
    <r>
      <rPr>
        <b/>
        <sz val="11"/>
        <color rgb="FFC00000"/>
        <rFont val="Calibri"/>
        <family val="2"/>
        <scheme val="minor"/>
      </rPr>
      <t>के एल सेन सर</t>
    </r>
    <r>
      <rPr>
        <b/>
        <sz val="11"/>
        <color rgb="FF002060"/>
        <rFont val="Calibri"/>
        <family val="2"/>
        <scheme val="minor"/>
      </rPr>
      <t xml:space="preserve">  (शाला-सुगम), </t>
    </r>
    <r>
      <rPr>
        <b/>
        <sz val="11"/>
        <color rgb="FFC00000"/>
        <rFont val="Calibri"/>
        <family val="2"/>
        <scheme val="minor"/>
      </rPr>
      <t xml:space="preserve">परमानंदजी सर </t>
    </r>
    <r>
      <rPr>
        <b/>
        <sz val="11"/>
        <color rgb="FF002060"/>
        <rFont val="Calibri"/>
        <family val="2"/>
        <scheme val="minor"/>
      </rPr>
      <t xml:space="preserve">(rajteachers.net), </t>
    </r>
    <r>
      <rPr>
        <b/>
        <sz val="11"/>
        <color rgb="FFC00000"/>
        <rFont val="Calibri"/>
        <family val="2"/>
        <scheme val="minor"/>
      </rPr>
      <t>राधेश्यामजी सर</t>
    </r>
    <r>
      <rPr>
        <b/>
        <sz val="11"/>
        <color rgb="FF002060"/>
        <rFont val="Calibri"/>
        <family val="2"/>
        <scheme val="minor"/>
      </rPr>
      <t xml:space="preserve"> (studywithrsm.com), </t>
    </r>
    <r>
      <rPr>
        <b/>
        <sz val="11"/>
        <color rgb="FFC00000"/>
        <rFont val="Calibri"/>
        <family val="2"/>
        <scheme val="minor"/>
      </rPr>
      <t>राजकुमारजी सर</t>
    </r>
    <r>
      <rPr>
        <b/>
        <sz val="11"/>
        <color rgb="FF002060"/>
        <rFont val="Calibri"/>
        <family val="2"/>
        <scheme val="minor"/>
      </rPr>
      <t xml:space="preserve"> (rajteachers.in),</t>
    </r>
    <r>
      <rPr>
        <b/>
        <sz val="11"/>
        <color rgb="FFC00000"/>
        <rFont val="Calibri"/>
        <family val="2"/>
        <scheme val="minor"/>
      </rPr>
      <t xml:space="preserve"> rajteacher.com के एडमिन</t>
    </r>
    <r>
      <rPr>
        <b/>
        <sz val="11"/>
        <color rgb="FF002060"/>
        <rFont val="Calibri"/>
        <family val="2"/>
        <scheme val="minor"/>
      </rPr>
      <t>,</t>
    </r>
    <r>
      <rPr>
        <b/>
        <sz val="11"/>
        <color rgb="FFC00000"/>
        <rFont val="Calibri"/>
        <family val="2"/>
        <scheme val="minor"/>
      </rPr>
      <t xml:space="preserve"> दिनेशजी वैष्णव</t>
    </r>
    <r>
      <rPr>
        <b/>
        <sz val="11"/>
        <color rgb="FF002060"/>
        <rFont val="Calibri"/>
        <family val="2"/>
        <scheme val="minor"/>
      </rPr>
      <t xml:space="preserve"> (पे मेनेजर ग्रुप), </t>
    </r>
    <r>
      <rPr>
        <b/>
        <sz val="11"/>
        <color rgb="FFC00000"/>
        <rFont val="Calibri"/>
        <family val="2"/>
        <scheme val="minor"/>
      </rPr>
      <t xml:space="preserve">घनश्याम सिंहजी </t>
    </r>
    <r>
      <rPr>
        <b/>
        <sz val="11"/>
        <color rgb="FF002060"/>
        <rFont val="Calibri"/>
        <family val="2"/>
        <scheme val="minor"/>
      </rPr>
      <t>(whatsapp group),</t>
    </r>
    <r>
      <rPr>
        <b/>
        <sz val="11"/>
        <color rgb="FFC00000"/>
        <rFont val="Calibri"/>
        <family val="2"/>
        <scheme val="minor"/>
      </rPr>
      <t xml:space="preserve"> नरेशजी धाकर</t>
    </r>
    <r>
      <rPr>
        <b/>
        <sz val="11"/>
        <color rgb="FF002060"/>
        <rFont val="Calibri"/>
        <family val="2"/>
        <scheme val="minor"/>
      </rPr>
      <t xml:space="preserve">  (whatsapp group) एवं मेरे सभी साथियो का सहृदय आभार व्यक्त करके कहना चाहता हु की आगे भी आप सब ऐसे ही मेरा सहयोग करते रहेंगे |</t>
    </r>
  </si>
  <si>
    <t>ऑटो जनरेटेड प्रोग्राम</t>
  </si>
  <si>
    <t>विद्यार्थी फीस विवरण (छात्र कोष एवं राजकीय कोष)</t>
  </si>
  <si>
    <r>
      <t>सर्वप्रथम आप "</t>
    </r>
    <r>
      <rPr>
        <b/>
        <sz val="11"/>
        <color rgb="FFC00000"/>
        <rFont val="Calibri"/>
        <family val="2"/>
        <scheme val="minor"/>
      </rPr>
      <t>School Fees"</t>
    </r>
    <r>
      <rPr>
        <sz val="11"/>
        <color theme="3" tint="-0.24997000396251678"/>
        <rFont val="Calibri"/>
        <family val="2"/>
        <scheme val="minor"/>
      </rPr>
      <t xml:space="preserve"> वाली शीट में अपने विद्यालय का नाम एवं प्रायोगिक विषय के लिए ड्राप डाउन लिस्ट से yes या no चुने |</t>
    </r>
  </si>
  <si>
    <r>
      <t xml:space="preserve">इसके बाद </t>
    </r>
    <r>
      <rPr>
        <b/>
        <sz val="11"/>
        <color rgb="FFC00000"/>
        <rFont val="Calibri"/>
        <family val="2"/>
        <scheme val="minor"/>
      </rPr>
      <t>"Student Record"</t>
    </r>
    <r>
      <rPr>
        <sz val="11"/>
        <color theme="3" tint="-0.24997000396251678"/>
        <rFont val="Calibri"/>
        <family val="2"/>
        <scheme val="minor"/>
      </rPr>
      <t xml:space="preserve"> वाली शीट में Shaladarpan से डाउनलोड डाटा paste करे |
signin shaladarpan&lt;click on Download tab&lt;Download Student record.</t>
    </r>
  </si>
  <si>
    <r>
      <t xml:space="preserve">फिर </t>
    </r>
    <r>
      <rPr>
        <b/>
        <sz val="11"/>
        <color rgb="FFC00000"/>
        <rFont val="Calibri"/>
        <family val="2"/>
        <scheme val="minor"/>
      </rPr>
      <t>"StuData"</t>
    </r>
    <r>
      <rPr>
        <sz val="11"/>
        <color theme="3" tint="-0.24997000396251678"/>
        <rFont val="Calibri"/>
        <family val="2"/>
        <scheme val="minor"/>
      </rPr>
      <t xml:space="preserve"> वाली शीट में प्रवेश/पुनः प्रवेश शुल्क, टी.सी.शुल्क, छात्र कोष रसीद संख्या व दिनाक, विकास कोष रसीद संख्या व दिनाक की entry करे |</t>
    </r>
  </si>
  <si>
    <r>
      <t xml:space="preserve">At Last  </t>
    </r>
    <r>
      <rPr>
        <b/>
        <sz val="11"/>
        <color rgb="FFC00000"/>
        <rFont val="Calibri"/>
        <family val="2"/>
        <scheme val="minor"/>
      </rPr>
      <t>"FeeData"</t>
    </r>
    <r>
      <rPr>
        <sz val="11"/>
        <color theme="3" tint="-0.24997000396251678"/>
        <rFont val="Calibri"/>
        <family val="2"/>
        <scheme val="minor"/>
      </rPr>
      <t xml:space="preserve"> वाली शीट में Get Fee Data वाले Icon पर click करे |</t>
    </r>
  </si>
  <si>
    <t>Password- "fee"</t>
  </si>
  <si>
    <t>बस आपका फीस विवरण  तैयार हो गया है आप इसका प्रिंट ले सकते है |</t>
  </si>
  <si>
    <t>श्री दिलीप कुमार पारीक, प्रधानाचार्य राउमावि शिव (कुचामन सिटी) एवं श्री जावेद अहमद खान, वरिष्ठ अध्यापक राउमावि आनन्दपुरा का आभार जिन्होंने ये प्रोग्राम बनाने में  मेरी सहायता की |</t>
  </si>
  <si>
    <t>इस प्रोग्राम से आप कक्षा 9 से 12 के विद्यार्थियों का कक्षावार, वर्गवार फ़ीस विवरण तैयार कर सकते है वो भी मात्र 10 मिनिट में  शाला दर्पण से डाटा paste करके |</t>
  </si>
  <si>
    <t>नव प्रवेशित  विद्यार्थी</t>
  </si>
  <si>
    <t>पूर्व  विद्यार्थी</t>
  </si>
  <si>
    <t>ARUN SINGH</t>
  </si>
  <si>
    <t>XXXX2974</t>
  </si>
  <si>
    <t>POOJA KANWAR</t>
  </si>
  <si>
    <t>XXXX7181</t>
  </si>
  <si>
    <t>ANIL GURJAR</t>
  </si>
  <si>
    <t>XXXX8442</t>
  </si>
  <si>
    <t>torda,KUCHAMAN CITY,torda,341508</t>
  </si>
  <si>
    <t>ANURADHA RAJPUROHIT</t>
  </si>
  <si>
    <t>GUMAN SINGH</t>
  </si>
  <si>
    <t>MANOHAR KANWAR</t>
  </si>
  <si>
    <t>XXXX4547</t>
  </si>
  <si>
    <t>BEGARAM</t>
  </si>
  <si>
    <t>SHANKAR LAL</t>
  </si>
  <si>
    <t>CHUKA DEVI</t>
  </si>
  <si>
    <t>XXXX8717</t>
  </si>
  <si>
    <t>YQDEOYC</t>
  </si>
  <si>
    <t>JASRANA,KUCHAMAN CITY,jasranas,341508</t>
  </si>
  <si>
    <t>DEEPIKA JANGID</t>
  </si>
  <si>
    <t>RATAN LAL JANGID</t>
  </si>
  <si>
    <t>BHAGWATI DEVI</t>
  </si>
  <si>
    <t>XXXX0794</t>
  </si>
  <si>
    <t>ysqwbis</t>
  </si>
  <si>
    <t>JASRANA,KUCHAMAN CITY,jasrana,341508</t>
  </si>
  <si>
    <t>DEVENDRA KHORWAL</t>
  </si>
  <si>
    <t>VIMLA</t>
  </si>
  <si>
    <t>XXXX4367</t>
  </si>
  <si>
    <t>YDOQMEG</t>
  </si>
  <si>
    <t>JASRANA,KUCHAMAN CITY,JASRAN,341508</t>
  </si>
  <si>
    <t>JAGDISH RAM POUR</t>
  </si>
  <si>
    <t>BHIVA RAM POUR</t>
  </si>
  <si>
    <t>XXXX4313</t>
  </si>
  <si>
    <t>YKKEIOO</t>
  </si>
  <si>
    <t>natho ki dhani,KUCHAMAN CITY,jasarana,341508</t>
  </si>
  <si>
    <t>KAMLENDRA RAJPUROHIT</t>
  </si>
  <si>
    <t>RAMAWATAR</t>
  </si>
  <si>
    <t>MANOJ KANWAR</t>
  </si>
  <si>
    <t>XXXX6908</t>
  </si>
  <si>
    <t>VOCNNCX</t>
  </si>
  <si>
    <t>BARWALA,MAKRANA,BARWALA,341505</t>
  </si>
  <si>
    <t>KAVITA KHORWAL</t>
  </si>
  <si>
    <t>LALA RAM KHORWAL</t>
  </si>
  <si>
    <t>KISTURI DEVI</t>
  </si>
  <si>
    <t>XXXX5044</t>
  </si>
  <si>
    <t>YYBAYDW</t>
  </si>
  <si>
    <t>MANISH</t>
  </si>
  <si>
    <t>BANNA RAM</t>
  </si>
  <si>
    <t>XXXX1236</t>
  </si>
  <si>
    <t>JASRANA,KUCHAMAN CITY,JASRANA,341508</t>
  </si>
  <si>
    <t>MONIKA JANGID</t>
  </si>
  <si>
    <t>SAMPAT LAL</t>
  </si>
  <si>
    <t>XXXX2869</t>
  </si>
  <si>
    <t>NIKESH KANWAR</t>
  </si>
  <si>
    <t>SURENDRA SINGH RATHORE</t>
  </si>
  <si>
    <t>RAKESH KANWAR</t>
  </si>
  <si>
    <t>XXXX5751</t>
  </si>
  <si>
    <t>RANWA,KUCHAMAN CITY,RANWA,341508</t>
  </si>
  <si>
    <t>NIKITA RATHORE</t>
  </si>
  <si>
    <t>XXXX1616</t>
  </si>
  <si>
    <t>PAYAL SWAMI</t>
  </si>
  <si>
    <t>AASU LAL SWAMI</t>
  </si>
  <si>
    <t>PUSHPA DEVI SWAMI</t>
  </si>
  <si>
    <t>XXXX1706</t>
  </si>
  <si>
    <t>POOJA KALWA</t>
  </si>
  <si>
    <t>RAMESHWAR LAL</t>
  </si>
  <si>
    <t>XXXX4865</t>
  </si>
  <si>
    <t>YMWOIUG</t>
  </si>
  <si>
    <t>GANPAT SINGH</t>
  </si>
  <si>
    <t>XXXX8706</t>
  </si>
  <si>
    <t>PRIYANSHU RATHORE</t>
  </si>
  <si>
    <t>MUKENDRA SINGH</t>
  </si>
  <si>
    <t>XXXX6452</t>
  </si>
  <si>
    <t>YMYUSBO</t>
  </si>
  <si>
    <t>RAJVEER JANGID</t>
  </si>
  <si>
    <t>XXXX1308</t>
  </si>
  <si>
    <t>VTTRPVP</t>
  </si>
  <si>
    <t>RENU DEVI</t>
  </si>
  <si>
    <t>SURESH KUMAR SAIN</t>
  </si>
  <si>
    <t>MADHU DEVI</t>
  </si>
  <si>
    <t>XXXX3201</t>
  </si>
  <si>
    <t>RINKU DEVI KHORWAL</t>
  </si>
  <si>
    <t>XXXX2908</t>
  </si>
  <si>
    <t>ROHIT KUMAR KUMAWAT</t>
  </si>
  <si>
    <t>RAMESHWAR LAL KUMAWAT</t>
  </si>
  <si>
    <t>XXXX8254</t>
  </si>
  <si>
    <t>ydycfsc</t>
  </si>
  <si>
    <t>ROHIT MEGHWAL</t>
  </si>
  <si>
    <t>XXXX7307</t>
  </si>
  <si>
    <t>SANJANA RATHORE</t>
  </si>
  <si>
    <t>XXXX2041</t>
  </si>
  <si>
    <t>SANJAY SWAMI</t>
  </si>
  <si>
    <t>POOJA DEVI</t>
  </si>
  <si>
    <t>XXXX7462</t>
  </si>
  <si>
    <t>SANJU MEGHWAL</t>
  </si>
  <si>
    <t>CHAINA RAM MEGHWAL</t>
  </si>
  <si>
    <t>XXXX2599</t>
  </si>
  <si>
    <t>YMGQUOS</t>
  </si>
  <si>
    <t>BHAGIRATH RAM</t>
  </si>
  <si>
    <t>XXXX0455</t>
  </si>
  <si>
    <t>VTPKBXP</t>
  </si>
  <si>
    <t>nimod,molasar,nimod,341505</t>
  </si>
  <si>
    <t>BHAGWATI KANWAR</t>
  </si>
  <si>
    <t>XXXX5914</t>
  </si>
  <si>
    <t>USHA</t>
  </si>
  <si>
    <t>SUKHA RAM</t>
  </si>
  <si>
    <t>SURGYAN</t>
  </si>
  <si>
    <t>XXXX9393</t>
  </si>
  <si>
    <t>ymyuyeb</t>
  </si>
  <si>
    <t>VIKASH SINGH RATHORE</t>
  </si>
  <si>
    <t>XXXX0849</t>
  </si>
  <si>
    <t>YUMCWEC</t>
  </si>
  <si>
    <t>VIPIN KUMAR ROLAN</t>
  </si>
  <si>
    <t>BHUWANA RAM</t>
  </si>
  <si>
    <t>MAYA DEVI</t>
  </si>
  <si>
    <t>XXXX6472</t>
  </si>
  <si>
    <t>VTZVNJR</t>
  </si>
  <si>
    <t>RAMPURA,Kuchaman City,RAMPURA,341508</t>
  </si>
  <si>
    <t>SANTOSH MEGHWAL</t>
  </si>
  <si>
    <t>XXXX5031</t>
  </si>
  <si>
    <t>USHA KANWAR</t>
  </si>
  <si>
    <t>BHAGIRATH SINGH</t>
  </si>
  <si>
    <t>XXXX8309</t>
  </si>
  <si>
    <t>राज कोष रसीद संख्या व दिनाक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</si>
</sst>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₹-4009]\ * #,##0.00_ ;_ [$₹-4009]\ * \-#,##0.00_ ;_ [$₹-4009]\ * &quot;-&quot;??_ ;_ @_ "/>
    <numFmt numFmtId="177" formatCode="General"/>
    <numFmt numFmtId="178" formatCode="dd/mm/yyyy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6"/>
      <color theme="3" tint="-0.24997000396251678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3" tint="-0.24997000396251678"/>
      <name val="Calibri"/>
      <family val="2"/>
      <scheme val="minor"/>
    </font>
    <font>
      <b/>
      <u val="single"/>
      <sz val="16"/>
      <color theme="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3" tint="-0.24997000396251678"/>
      <name val="Calibri"/>
      <family val="2"/>
      <scheme val="minor"/>
    </font>
    <font>
      <b/>
      <u val="single"/>
      <sz val="12"/>
      <color rgb="FFC00000"/>
      <name val="Calibri"/>
      <family val="2"/>
      <scheme val="minor"/>
    </font>
    <font>
      <sz val="11"/>
      <color rgb="FFC00000"/>
      <name val="Webdings"/>
      <family val="1"/>
    </font>
    <font>
      <sz val="11"/>
      <color theme="3" tint="-0.24997000396251678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 val="single"/>
      <sz val="10"/>
      <color theme="10"/>
      <name val="Times New Roman"/>
      <family val="1"/>
    </font>
    <font>
      <b/>
      <u val="single"/>
      <sz val="12"/>
      <color theme="1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2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theme="9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14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Protection="1">
      <protection hidden="1"/>
    </xf>
    <xf numFmtId="14" fontId="1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2" xfId="0" applyNumberFormat="1" applyFont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9" fillId="6" borderId="0" xfId="0" applyFont="1" applyFill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5" fillId="4" borderId="0" xfId="0" applyFont="1" applyFill="1" applyAlignment="1" applyProtection="1">
      <alignment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horizontal="center" vertical="center"/>
      <protection hidden="1"/>
    </xf>
    <xf numFmtId="0" fontId="6" fillId="7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left" vertical="center"/>
      <protection hidden="1"/>
    </xf>
    <xf numFmtId="0" fontId="21" fillId="0" borderId="9" xfId="0" applyFont="1" applyFill="1" applyBorder="1" applyAlignment="1" applyProtection="1">
      <alignment horizontal="left" vertical="top"/>
      <protection hidden="1"/>
    </xf>
    <xf numFmtId="0" fontId="21" fillId="0" borderId="10" xfId="0" applyFont="1" applyFill="1" applyBorder="1" applyAlignment="1" applyProtection="1">
      <alignment horizontal="left" vertical="top"/>
      <protection hidden="1"/>
    </xf>
    <xf numFmtId="0" fontId="22" fillId="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 applyProtection="1">
      <alignment vertical="center"/>
      <protection hidden="1"/>
    </xf>
    <xf numFmtId="0" fontId="22" fillId="2" borderId="11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2" fillId="2" borderId="12" xfId="0" applyFont="1" applyFill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justify" vertical="center" wrapText="1"/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2" xfId="0" applyBorder="1" applyProtection="1"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33" fillId="4" borderId="0" xfId="0" applyFont="1" applyFill="1" applyAlignment="1" applyProtection="1">
      <alignment vertical="center" wrapText="1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2" fillId="0" borderId="0" xfId="20" applyFont="1" applyFill="1" applyBorder="1" applyAlignment="1" applyProtection="1">
      <alignment horizontal="center"/>
      <protection hidden="1"/>
    </xf>
    <xf numFmtId="0" fontId="32" fillId="0" borderId="12" xfId="20" applyFont="1" applyFill="1" applyBorder="1" applyAlignment="1" applyProtection="1">
      <alignment horizontal="center"/>
      <protection hidden="1"/>
    </xf>
    <xf numFmtId="0" fontId="16" fillId="8" borderId="13" xfId="0" applyFont="1" applyFill="1" applyBorder="1" applyAlignment="1" applyProtection="1">
      <alignment horizontal="justify" vertical="center" wrapText="1"/>
      <protection hidden="1"/>
    </xf>
    <xf numFmtId="0" fontId="16" fillId="8" borderId="14" xfId="0" applyFont="1" applyFill="1" applyBorder="1" applyAlignment="1" applyProtection="1">
      <alignment horizontal="justify" vertical="center" wrapText="1"/>
      <protection hidden="1"/>
    </xf>
    <xf numFmtId="0" fontId="16" fillId="8" borderId="15" xfId="0" applyFont="1" applyFill="1" applyBorder="1" applyAlignment="1" applyProtection="1">
      <alignment horizontal="justify" vertical="center" wrapText="1"/>
      <protection hidden="1"/>
    </xf>
    <xf numFmtId="0" fontId="33" fillId="4" borderId="0" xfId="0" applyFont="1" applyFill="1" applyAlignment="1" applyProtection="1">
      <alignment horizontal="justify" vertical="center" wrapText="1"/>
      <protection hidden="1"/>
    </xf>
    <xf numFmtId="0" fontId="26" fillId="0" borderId="0" xfId="0" applyFont="1" applyBorder="1" applyAlignment="1" applyProtection="1">
      <alignment horizontal="justify" vertical="center" wrapText="1"/>
      <protection hidden="1"/>
    </xf>
    <xf numFmtId="0" fontId="26" fillId="0" borderId="12" xfId="0" applyFont="1" applyBorder="1" applyAlignment="1" applyProtection="1">
      <alignment horizontal="justify" vertical="center" wrapText="1"/>
      <protection hidden="1"/>
    </xf>
    <xf numFmtId="0" fontId="17" fillId="7" borderId="11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0" fontId="17" fillId="7" borderId="12" xfId="0" applyFont="1" applyFill="1" applyBorder="1" applyAlignment="1" applyProtection="1">
      <alignment horizontal="center" vertical="center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7" fillId="5" borderId="12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28" fillId="0" borderId="12" xfId="0" applyFont="1" applyBorder="1" applyAlignment="1" applyProtection="1">
      <alignment horizontal="left" vertical="center" wrapText="1"/>
      <protection hidden="1"/>
    </xf>
    <xf numFmtId="0" fontId="24" fillId="7" borderId="11" xfId="0" applyFont="1" applyFill="1" applyBorder="1" applyAlignment="1" applyProtection="1">
      <alignment horizontal="center" vertical="center" wrapText="1"/>
      <protection hidden="1"/>
    </xf>
    <xf numFmtId="0" fontId="24" fillId="7" borderId="0" xfId="0" applyFont="1" applyFill="1" applyBorder="1" applyAlignment="1" applyProtection="1">
      <alignment horizontal="center" vertical="center" wrapText="1"/>
      <protection hidden="1"/>
    </xf>
    <xf numFmtId="0" fontId="24" fillId="7" borderId="12" xfId="0" applyFont="1" applyFill="1" applyBorder="1" applyAlignment="1" applyProtection="1">
      <alignment horizontal="center" vertical="center" wrapText="1"/>
      <protection hidden="1"/>
    </xf>
    <xf numFmtId="0" fontId="29" fillId="7" borderId="11" xfId="0" applyFont="1" applyFill="1" applyBorder="1" applyAlignment="1" applyProtection="1">
      <alignment horizontal="center" vertical="center"/>
      <protection hidden="1"/>
    </xf>
    <xf numFmtId="0" fontId="29" fillId="7" borderId="0" xfId="0" applyFont="1" applyFill="1" applyBorder="1" applyAlignment="1" applyProtection="1">
      <alignment horizontal="center" vertical="center"/>
      <protection hidden="1"/>
    </xf>
    <xf numFmtId="0" fontId="29" fillId="7" borderId="12" xfId="0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17" fillId="4" borderId="1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justify" vertical="center" wrapText="1"/>
      <protection hidden="1"/>
    </xf>
    <xf numFmtId="0" fontId="23" fillId="0" borderId="0" xfId="0" applyFont="1" applyBorder="1" applyAlignment="1" applyProtection="1">
      <alignment horizontal="justify" vertical="center" wrapText="1"/>
      <protection hidden="1"/>
    </xf>
    <xf numFmtId="0" fontId="23" fillId="0" borderId="12" xfId="0" applyFont="1" applyBorder="1" applyAlignment="1" applyProtection="1">
      <alignment horizontal="justify" vertical="center" wrapText="1"/>
      <protection hidden="1"/>
    </xf>
    <xf numFmtId="0" fontId="24" fillId="7" borderId="11" xfId="0" applyFont="1" applyFill="1" applyBorder="1" applyAlignment="1" applyProtection="1">
      <alignment horizontal="center" vertical="center"/>
      <protection hidden="1"/>
    </xf>
    <xf numFmtId="0" fontId="24" fillId="7" borderId="0" xfId="0" applyFont="1" applyFill="1" applyBorder="1" applyAlignment="1" applyProtection="1">
      <alignment horizontal="center" vertical="center"/>
      <protection hidden="1"/>
    </xf>
    <xf numFmtId="0" fontId="24" fillId="7" borderId="12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left" vertical="center" wrapText="1"/>
      <protection hidden="1"/>
    </xf>
    <xf numFmtId="0" fontId="2" fillId="7" borderId="16" xfId="0" applyFont="1" applyFill="1" applyBorder="1" applyAlignment="1" applyProtection="1">
      <alignment horizontal="left" vertical="center" wrapText="1"/>
      <protection hidden="1"/>
    </xf>
    <xf numFmtId="164" fontId="17" fillId="7" borderId="3" xfId="0" applyNumberFormat="1" applyFont="1" applyFill="1" applyBorder="1" applyAlignment="1" applyProtection="1">
      <alignment horizontal="center"/>
      <protection hidden="1"/>
    </xf>
    <xf numFmtId="164" fontId="17" fillId="7" borderId="16" xfId="0" applyNumberFormat="1" applyFont="1" applyFill="1" applyBorder="1" applyAlignment="1" applyProtection="1">
      <alignment horizontal="center"/>
      <protection hidden="1"/>
    </xf>
    <xf numFmtId="164" fontId="17" fillId="7" borderId="3" xfId="0" applyNumberFormat="1" applyFont="1" applyFill="1" applyBorder="1" applyAlignment="1" applyProtection="1">
      <alignment horizontal="center" vertical="center"/>
      <protection hidden="1"/>
    </xf>
    <xf numFmtId="164" fontId="17" fillId="7" borderId="16" xfId="0" applyNumberFormat="1" applyFont="1" applyFill="1" applyBorder="1" applyAlignment="1" applyProtection="1">
      <alignment horizontal="center" vertical="center"/>
      <protection hidden="1"/>
    </xf>
    <xf numFmtId="0" fontId="7" fillId="9" borderId="3" xfId="0" applyFont="1" applyFill="1" applyBorder="1" applyAlignment="1" applyProtection="1">
      <alignment horizontal="center" vertical="center"/>
      <protection hidden="1"/>
    </xf>
    <xf numFmtId="0" fontId="7" fillId="9" borderId="17" xfId="0" applyFont="1" applyFill="1" applyBorder="1" applyAlignment="1" applyProtection="1">
      <alignment horizontal="center" vertical="center"/>
      <protection hidden="1"/>
    </xf>
    <xf numFmtId="0" fontId="7" fillId="9" borderId="16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2" fillId="4" borderId="16" xfId="0" applyFont="1" applyFill="1" applyBorder="1" applyAlignment="1" applyProtection="1">
      <alignment horizontal="left" vertical="center" wrapText="1"/>
      <protection hidden="1"/>
    </xf>
    <xf numFmtId="164" fontId="17" fillId="4" borderId="3" xfId="0" applyNumberFormat="1" applyFont="1" applyFill="1" applyBorder="1" applyAlignment="1" applyProtection="1">
      <alignment horizontal="center" vertical="center"/>
      <protection hidden="1"/>
    </xf>
    <xf numFmtId="164" fontId="17" fillId="4" borderId="16" xfId="0" applyNumberFormat="1" applyFont="1" applyFill="1" applyBorder="1" applyAlignment="1" applyProtection="1">
      <alignment horizontal="center" vertical="center"/>
      <protection hidden="1"/>
    </xf>
    <xf numFmtId="164" fontId="17" fillId="0" borderId="3" xfId="0" applyNumberFormat="1" applyFont="1" applyBorder="1" applyAlignment="1" applyProtection="1">
      <alignment horizontal="center"/>
      <protection hidden="1"/>
    </xf>
    <xf numFmtId="164" fontId="17" fillId="0" borderId="16" xfId="0" applyNumberFormat="1" applyFont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vertical="center" wrapText="1"/>
      <protection hidden="1"/>
    </xf>
    <xf numFmtId="0" fontId="9" fillId="7" borderId="0" xfId="0" applyFont="1" applyFill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/>
      <protection hidden="1"/>
    </xf>
    <xf numFmtId="164" fontId="17" fillId="0" borderId="2" xfId="0" applyNumberFormat="1" applyFont="1" applyBorder="1" applyAlignment="1" applyProtection="1">
      <alignment horizontal="center"/>
      <protection hidden="1"/>
    </xf>
    <xf numFmtId="164" fontId="17" fillId="4" borderId="2" xfId="0" applyNumberFormat="1" applyFont="1" applyFill="1" applyBorder="1" applyAlignment="1" applyProtection="1">
      <alignment horizontal="center" vertical="center"/>
      <protection hidden="1"/>
    </xf>
    <xf numFmtId="0" fontId="7" fillId="9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6" borderId="18" xfId="0" applyFont="1" applyFill="1" applyBorder="1" applyAlignment="1" applyProtection="1">
      <alignment horizontal="right" vertical="center"/>
      <protection hidden="1"/>
    </xf>
    <xf numFmtId="0" fontId="16" fillId="6" borderId="18" xfId="0" applyFont="1" applyFill="1" applyBorder="1" applyAlignment="1" applyProtection="1">
      <alignment horizontal="right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8" fillId="7" borderId="0" xfId="0" applyFont="1" applyFill="1" applyAlignment="1">
      <alignment horizontal="center" vertical="center"/>
    </xf>
    <xf numFmtId="0" fontId="10" fillId="6" borderId="1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7"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8" formatCode="dd/mm/yyyy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i val="0"/>
        <u val="none"/>
        <strike val="0"/>
        <sz val="11"/>
        <name val="Calibri"/>
        <color auto="1"/>
      </font>
      <alignment textRotation="0" wrapText="1" shrinkToFit="1" readingOrder="0"/>
      <border>
        <left style="thin"/>
        <right style="thin"/>
        <top/>
        <bottom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rgb="FF9C0006"/>
      </font>
      <fill>
        <patternFill>
          <bgColor rgb="FFFFC7CE"/>
        </patternFill>
      </fill>
      <border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eb.whatsapp.com/" TargetMode="External" /><Relationship Id="rId3" Type="http://schemas.openxmlformats.org/officeDocument/2006/relationships/hyperlink" Target="https://web.whatsapp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youtube.com/channel/UCJKpdIfrnS8QXXzbn9q7TuA?view_as=subscriber" TargetMode="External" /><Relationship Id="rId6" Type="http://schemas.openxmlformats.org/officeDocument/2006/relationships/hyperlink" Target="https://www.youtube.com/channel/UCJKpdIfrnS8QXXzbn9q7TuA?view_as=subscriber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mail.google.com/mail/" TargetMode="External" /><Relationship Id="rId9" Type="http://schemas.openxmlformats.org/officeDocument/2006/relationships/hyperlink" Target="https://mail.google.com/mail/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www.youtube.com/channel/UCJKpdIfrnS8QXXzbn9q7TuA?view_as=subscriber" TargetMode="External" /><Relationship Id="rId12" Type="http://schemas.openxmlformats.org/officeDocument/2006/relationships/hyperlink" Target="https://www.youtube.com/channel/UCJKpdIfrnS8QXXzbn9q7TuA?view_as=subscrib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24</xdr:row>
      <xdr:rowOff>228600</xdr:rowOff>
    </xdr:from>
    <xdr:to>
      <xdr:col>2</xdr:col>
      <xdr:colOff>409575</xdr:colOff>
      <xdr:row>28</xdr:row>
      <xdr:rowOff>38100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7096125"/>
          <a:ext cx="6858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200025</xdr:colOff>
      <xdr:row>14</xdr:row>
      <xdr:rowOff>28575</xdr:rowOff>
    </xdr:from>
    <xdr:to>
      <xdr:col>9</xdr:col>
      <xdr:colOff>561975</xdr:colOff>
      <xdr:row>19</xdr:row>
      <xdr:rowOff>114300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4667250"/>
          <a:ext cx="971550" cy="1085850"/>
        </a:xfrm>
        <a:prstGeom prst="rect">
          <a:avLst/>
        </a:prstGeom>
        <a:noFill/>
        <a:ln w="38100">
          <a:solidFill>
            <a:schemeClr val="tx2">
              <a:lumMod val="75000"/>
            </a:schemeClr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523875</xdr:colOff>
      <xdr:row>25</xdr:row>
      <xdr:rowOff>19050</xdr:rowOff>
    </xdr:from>
    <xdr:to>
      <xdr:col>9</xdr:col>
      <xdr:colOff>95250</xdr:colOff>
      <xdr:row>28</xdr:row>
      <xdr:rowOff>57150</xdr:rowOff>
    </xdr:to>
    <xdr:pic>
      <xdr:nvPicPr>
        <xdr:cNvPr id="4" name="Picture 3">
          <a:hlinkClick r:id="rId9"/>
        </xdr:cNvPr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7124700"/>
          <a:ext cx="7905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85725</xdr:rowOff>
    </xdr:from>
    <xdr:to>
      <xdr:col>5</xdr:col>
      <xdr:colOff>0</xdr:colOff>
      <xdr:row>19</xdr:row>
      <xdr:rowOff>133350</xdr:rowOff>
    </xdr:to>
    <xdr:pic>
      <xdr:nvPicPr>
        <xdr:cNvPr id="5" name="Picture 4">
          <a:hlinkClick r:id="rId12"/>
        </xdr:cNvPr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24400"/>
          <a:ext cx="3000375" cy="1047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0</xdr:row>
      <xdr:rowOff>0</xdr:rowOff>
    </xdr:from>
    <xdr:to>
      <xdr:col>24</xdr:col>
      <xdr:colOff>419100</xdr:colOff>
      <xdr:row>1</xdr:row>
      <xdr:rowOff>342900</xdr:rowOff>
    </xdr:to>
    <xdr:sp macro="[0]!feedata" textlink="">
      <xdr:nvSpPr>
        <xdr:cNvPr id="3" name="Cloud 2"/>
        <xdr:cNvSpPr/>
      </xdr:nvSpPr>
      <xdr:spPr>
        <a:xfrm>
          <a:off x="12115800" y="0"/>
          <a:ext cx="2057400" cy="752475"/>
        </a:xfrm>
        <a:prstGeom prst="cloud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Click to GET</a:t>
          </a:r>
          <a:r>
            <a:rPr lang="en-US" sz="1200" b="1" baseline="0">
              <a:solidFill>
                <a:sysClr val="windowText" lastClr="000000"/>
              </a:solidFill>
            </a:rPr>
            <a:t> FEE DATA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3:V2621" totalsRowShown="0" headerRowDxfId="16" dataDxfId="17" tableBorderDxfId="25" headerRowBorderDxfId="26" totalsRowBorderDxfId="24">
  <tableColumns count="21">
    <tableColumn id="1" name="क्र.सं." dataDxfId="15">
      <calculatedColumnFormula>IF(C4="","",ROWS($A$4:A4))</calculatedColumnFormula>
    </tableColumn>
    <tableColumn id="2" name="कक्षा" dataDxfId="14">
      <calculatedColumnFormula>IF('Student Record'!A2="","",'Student Record'!A2)</calculatedColumnFormula>
    </tableColumn>
    <tableColumn id="3" name="सेक्शन" dataDxfId="13">
      <calculatedColumnFormula>IF('Student Record'!B2="","",'Student Record'!B2)</calculatedColumnFormula>
    </tableColumn>
    <tableColumn id="4" name="एस.आर.नं." dataDxfId="12">
      <calculatedColumnFormula>IF('Student Record'!C2="","",'Student Record'!C2)</calculatedColumnFormula>
    </tableColumn>
    <tableColumn id="5" name="नाम विद्यार्थी" dataDxfId="11">
      <calculatedColumnFormula>IF('Student Record'!E2="","",'Student Record'!E2)</calculatedColumnFormula>
    </tableColumn>
    <tableColumn id="6" name="पिता का नाम" dataDxfId="10">
      <calculatedColumnFormula>IF('Student Record'!G2="","",'Student Record'!G2)</calculatedColumnFormula>
    </tableColumn>
    <tableColumn id="8" name="जेंडर" dataDxfId="9">
      <calculatedColumnFormula>IF('Student Record'!I2="","",'Student Record'!I2)</calculatedColumnFormula>
    </tableColumn>
    <tableColumn id="9" name="जन्म दिनाक" dataDxfId="8">
      <calculatedColumnFormula>IF('Student Record'!J2="","",'Student Record'!J2)</calculatedColumnFormula>
    </tableColumn>
    <tableColumn id="10" name="केटेगरी" dataDxfId="7">
      <calculatedColumnFormula>IF('Student Record'!O2="","",'Student Record'!O2)</calculatedColumnFormula>
    </tableColumn>
    <tableColumn id="11" name="छात्र निधि" dataDxfId="6">
      <calculatedColumnFormula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calculatedColumnFormula>
    </tableColumn>
    <tableColumn id="13" name="SUPW&amp;CS" dataDxfId="5">
      <calculatedColumnFormula>IF(Table1[[#This Row],[नाम विद्यार्थी]]="","",IF(AND(Table1[[#This Row],[कक्षा]]&gt;8,Table1[[#This Row],[कक्षा]]&lt;11),50,""))</calculatedColumnFormula>
    </tableColumn>
    <tableColumn id="14" name="प्रायोगिक/टंकण" dataDxfId="4">
      <calculatedColumnFormula>IF(Table1[[#This Row],[नाम विद्यार्थी]]="","",IF(AND(Table1[[#This Row],[कक्षा]]&gt;=11,'School Fees'!$L$3="Yes"),100,""))</calculatedColumnFormula>
    </tableColumn>
    <tableColumn id="15" name="दुर्घटना बीमा" dataDxfId="3">
      <calculatedColumnFormula>IF(Table1[[#This Row],[नाम विद्यार्थी]]="","",IF(AND(Table1[[#This Row],[कक्षा]]&gt;8,Table1[[#This Row],[जेंडर]]="F"),5,IF(Table1[[#This Row],[कक्षा]]&lt;9,"",10)))</calculatedColumnFormula>
    </tableColumn>
    <tableColumn id="16" name="स्काउट/गाईड" dataDxfId="2">
      <calculatedColumnFormula>IF(Table1[[#This Row],[नाम विद्यार्थी]]="","",IF(Table1[[#This Row],[कक्षा]]&gt;8,5,""))</calculatedColumnFormula>
    </tableColumn>
    <tableColumn id="17" name="विकास शुल्क" dataDxfId="1">
      <calculatedColumnFormula>IF(Table1[[#This Row],[कक्षा]]=9,'School Fees'!$K$6,IF(Table1[[#This Row],[कक्षा]]=10,'School Fees'!$K$7,IF(Table1[[#This Row],[कक्षा]]=11,'School Fees'!$K$8,IF(Table1[[#This Row],[कक्षा]]=12,'School Fees'!$K$9,""))))</calculatedColumnFormula>
    </tableColumn>
    <tableColumn id="18" name="प्रवेश/पुनः प्रवेश शुल्क" dataDxfId="22"/>
    <tableColumn id="19" name="टी.सी.शुल्क" dataDxfId="21"/>
    <tableColumn id="7" name="Total" dataDxfId="0">
      <calculatedColumnFormula>IF(SUM(Table1[[#This Row],[छात्र निधि]:[टी.सी.शुल्क]])=0,"",SUM(Table1[[#This Row],[छात्र निधि]:[टी.सी.शुल्क]]))</calculatedColumnFormula>
    </tableColumn>
    <tableColumn id="20" name="छात्र कोष रसीद संख्या व दिनाक" dataDxfId="20"/>
    <tableColumn id="12" name="राज कोष रसीद संख्या व दिनाक" dataDxfId="19"/>
    <tableColumn id="21" name="विकास कोष रसीद संख्या व दिनाक" dataDxfId="18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kctakumar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1">
      <selection activeCell="A1" sqref="A1:XFD1048576"/>
    </sheetView>
  </sheetViews>
  <sheetFormatPr defaultColWidth="9.140625" defaultRowHeight="15"/>
  <sheetData>
    <row r="1" spans="1:10" ht="20.1" customHeight="1">
      <c r="A1" s="54" t="s">
        <v>526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0.1" customHeight="1">
      <c r="A2" s="57" t="s">
        <v>527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20.1" customHeight="1">
      <c r="A3" s="60" t="s">
        <v>528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3.5" customHeight="1">
      <c r="A4" s="57"/>
      <c r="B4" s="58"/>
      <c r="C4" s="58"/>
      <c r="D4" s="58"/>
      <c r="E4" s="58"/>
      <c r="F4" s="58"/>
      <c r="G4" s="58"/>
      <c r="H4" s="58"/>
      <c r="I4" s="58"/>
      <c r="J4" s="59"/>
    </row>
    <row r="5" spans="1:10" ht="26.25" customHeight="1">
      <c r="A5" s="101" t="s">
        <v>539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 ht="24" customHeight="1">
      <c r="A6" s="104" t="s">
        <v>538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39.75" customHeight="1">
      <c r="A7" s="107" t="s">
        <v>547</v>
      </c>
      <c r="B7" s="108"/>
      <c r="C7" s="108"/>
      <c r="D7" s="108"/>
      <c r="E7" s="108"/>
      <c r="F7" s="108"/>
      <c r="G7" s="108"/>
      <c r="H7" s="108"/>
      <c r="I7" s="108"/>
      <c r="J7" s="109"/>
    </row>
    <row r="8" spans="1:10" ht="35.1" customHeight="1">
      <c r="A8" s="110" t="s">
        <v>529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ht="35.1" customHeight="1">
      <c r="A9" s="63">
        <v>8</v>
      </c>
      <c r="B9" s="85" t="s">
        <v>540</v>
      </c>
      <c r="C9" s="85"/>
      <c r="D9" s="85"/>
      <c r="E9" s="85"/>
      <c r="F9" s="85"/>
      <c r="G9" s="85"/>
      <c r="H9" s="85"/>
      <c r="I9" s="85"/>
      <c r="J9" s="86"/>
    </row>
    <row r="10" spans="1:10" ht="34.5" customHeight="1">
      <c r="A10" s="63">
        <v>8</v>
      </c>
      <c r="B10" s="85" t="s">
        <v>541</v>
      </c>
      <c r="C10" s="85"/>
      <c r="D10" s="85"/>
      <c r="E10" s="85"/>
      <c r="F10" s="85"/>
      <c r="G10" s="85"/>
      <c r="H10" s="85"/>
      <c r="I10" s="85"/>
      <c r="J10" s="86"/>
    </row>
    <row r="11" spans="1:10" ht="35.1" customHeight="1">
      <c r="A11" s="63">
        <v>8</v>
      </c>
      <c r="B11" s="85" t="s">
        <v>542</v>
      </c>
      <c r="C11" s="85"/>
      <c r="D11" s="85"/>
      <c r="E11" s="85"/>
      <c r="F11" s="85"/>
      <c r="G11" s="85"/>
      <c r="H11" s="85"/>
      <c r="I11" s="85"/>
      <c r="J11" s="86"/>
    </row>
    <row r="12" spans="1:10" ht="20.25" customHeight="1">
      <c r="A12" s="63">
        <v>8</v>
      </c>
      <c r="B12" s="85" t="s">
        <v>543</v>
      </c>
      <c r="C12" s="85"/>
      <c r="D12" s="85"/>
      <c r="E12" s="85"/>
      <c r="F12" s="85"/>
      <c r="G12" s="85"/>
      <c r="H12" s="85"/>
      <c r="I12" s="85"/>
      <c r="J12" s="86"/>
    </row>
    <row r="13" spans="1:10" ht="18.75">
      <c r="A13" s="87" t="s">
        <v>544</v>
      </c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26.25">
      <c r="A14" s="90" t="s">
        <v>530</v>
      </c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5.75">
      <c r="A15" s="63"/>
      <c r="B15" s="64"/>
      <c r="C15" s="64"/>
      <c r="D15" s="64"/>
      <c r="E15" s="64"/>
      <c r="F15" s="93" t="s">
        <v>531</v>
      </c>
      <c r="G15" s="93"/>
      <c r="H15" s="93"/>
      <c r="I15" s="93"/>
      <c r="J15" s="94"/>
    </row>
    <row r="16" spans="1:10" ht="15.75">
      <c r="A16" s="63"/>
      <c r="B16" s="64"/>
      <c r="C16" s="64"/>
      <c r="D16" s="64"/>
      <c r="E16" s="64"/>
      <c r="F16" s="93"/>
      <c r="G16" s="93"/>
      <c r="H16" s="93"/>
      <c r="I16" s="93"/>
      <c r="J16" s="94"/>
    </row>
    <row r="17" spans="1:10" ht="15.75">
      <c r="A17" s="63"/>
      <c r="B17" s="64"/>
      <c r="C17" s="64"/>
      <c r="D17" s="64"/>
      <c r="E17" s="64"/>
      <c r="F17" s="93"/>
      <c r="G17" s="93"/>
      <c r="H17" s="93"/>
      <c r="I17" s="93"/>
      <c r="J17" s="94"/>
    </row>
    <row r="18" spans="1:10" ht="15.75">
      <c r="A18" s="63"/>
      <c r="B18" s="64"/>
      <c r="C18" s="64"/>
      <c r="D18" s="64"/>
      <c r="E18" s="64"/>
      <c r="F18" s="93"/>
      <c r="G18" s="93"/>
      <c r="H18" s="93"/>
      <c r="I18" s="93"/>
      <c r="J18" s="94"/>
    </row>
    <row r="19" spans="1:10" ht="15.75">
      <c r="A19" s="63"/>
      <c r="B19" s="64"/>
      <c r="C19" s="64"/>
      <c r="D19" s="64"/>
      <c r="E19" s="64"/>
      <c r="F19" s="93"/>
      <c r="G19" s="93"/>
      <c r="H19" s="93"/>
      <c r="I19" s="93"/>
      <c r="J19" s="94"/>
    </row>
    <row r="20" spans="1:10" ht="15">
      <c r="A20" s="65"/>
      <c r="B20" s="66"/>
      <c r="C20" s="66"/>
      <c r="D20" s="66"/>
      <c r="E20" s="66"/>
      <c r="F20" s="93"/>
      <c r="G20" s="93"/>
      <c r="H20" s="93"/>
      <c r="I20" s="93"/>
      <c r="J20" s="94"/>
    </row>
    <row r="21" spans="1:10" ht="24.75" customHeight="1">
      <c r="A21" s="95" t="s">
        <v>545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5">
      <c r="A22" s="65"/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21">
      <c r="A23" s="98" t="s">
        <v>532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1">
      <c r="A24" s="72" t="s">
        <v>533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18.75">
      <c r="A25" s="75" t="s">
        <v>534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5">
      <c r="A26" s="65"/>
      <c r="B26" s="66"/>
      <c r="C26" s="66"/>
      <c r="D26" s="66"/>
      <c r="E26" s="66"/>
      <c r="F26" s="66"/>
      <c r="G26" s="66"/>
      <c r="H26" s="66"/>
      <c r="I26" s="66"/>
      <c r="J26" s="67"/>
    </row>
    <row r="27" spans="1:10" ht="15">
      <c r="A27" s="65"/>
      <c r="B27" s="66"/>
      <c r="C27" s="66"/>
      <c r="D27" s="66"/>
      <c r="E27" s="66"/>
      <c r="F27" s="66"/>
      <c r="G27" s="66"/>
      <c r="H27" s="66"/>
      <c r="I27" s="66"/>
      <c r="J27" s="67"/>
    </row>
    <row r="28" spans="1:10" ht="15">
      <c r="A28" s="65"/>
      <c r="B28" s="66"/>
      <c r="C28" s="66"/>
      <c r="D28" s="66"/>
      <c r="E28" s="66"/>
      <c r="F28" s="66"/>
      <c r="G28" s="66"/>
      <c r="H28" s="66"/>
      <c r="I28" s="66"/>
      <c r="J28" s="67"/>
    </row>
    <row r="29" spans="1:10" ht="15.75">
      <c r="A29" s="65"/>
      <c r="B29" s="78" t="s">
        <v>535</v>
      </c>
      <c r="C29" s="78"/>
      <c r="D29" s="66"/>
      <c r="E29" s="66"/>
      <c r="F29" s="66"/>
      <c r="G29" s="66"/>
      <c r="H29" s="79" t="s">
        <v>536</v>
      </c>
      <c r="I29" s="79"/>
      <c r="J29" s="80"/>
    </row>
    <row r="30" spans="1:7" ht="15.75">
      <c r="A30" s="65"/>
      <c r="D30" s="68"/>
      <c r="E30" s="66"/>
      <c r="F30" s="66"/>
      <c r="G30" s="66"/>
    </row>
    <row r="31" spans="1:10" ht="36.75" customHeight="1" thickBot="1">
      <c r="A31" s="81" t="s">
        <v>546</v>
      </c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97.5" customHeight="1">
      <c r="A33" s="84" t="s">
        <v>537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5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 password="CE26" sheet="1" objects="1" scenarios="1" selectLockedCells="1" selectUnlockedCells="1"/>
  <mergeCells count="19">
    <mergeCell ref="B10:J10"/>
    <mergeCell ref="A5:J5"/>
    <mergeCell ref="A6:J6"/>
    <mergeCell ref="A7:J7"/>
    <mergeCell ref="A8:J8"/>
    <mergeCell ref="B9:J9"/>
    <mergeCell ref="A33:J33"/>
    <mergeCell ref="B11:J11"/>
    <mergeCell ref="A13:J13"/>
    <mergeCell ref="A14:J14"/>
    <mergeCell ref="F15:J20"/>
    <mergeCell ref="A21:J21"/>
    <mergeCell ref="A23:J23"/>
    <mergeCell ref="B12:J12"/>
    <mergeCell ref="A24:J24"/>
    <mergeCell ref="A25:J25"/>
    <mergeCell ref="B29:C29"/>
    <mergeCell ref="H29:J29"/>
    <mergeCell ref="A31:J31"/>
  </mergeCells>
  <hyperlinks>
    <hyperlink ref="H29" r:id="rId1" display="mailto:sspkctakumar@gmail.com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 topLeftCell="A1">
      <selection activeCell="E7" sqref="E7"/>
    </sheetView>
  </sheetViews>
  <sheetFormatPr defaultColWidth="9.140625" defaultRowHeight="15"/>
  <cols>
    <col min="1" max="1" width="5.7109375" style="11" customWidth="1"/>
    <col min="2" max="2" width="7.8515625" style="11" customWidth="1"/>
    <col min="3" max="12" width="11.7109375" style="11" customWidth="1"/>
    <col min="13" max="13" width="10.7109375" style="11" customWidth="1"/>
    <col min="14" max="16384" width="9.140625" style="11" customWidth="1"/>
  </cols>
  <sheetData>
    <row r="1" spans="1:13" ht="30" customHeight="1">
      <c r="A1" s="129" t="s">
        <v>507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30"/>
    </row>
    <row r="2" spans="1:13" ht="25.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45"/>
    </row>
    <row r="3" spans="1:13" ht="25.5" customHeight="1">
      <c r="A3" s="37"/>
      <c r="B3" s="37"/>
      <c r="C3" s="37"/>
      <c r="D3" s="37"/>
      <c r="E3" s="37"/>
      <c r="F3" s="37"/>
      <c r="G3" s="37"/>
      <c r="H3" s="37"/>
      <c r="I3" s="134" t="s">
        <v>524</v>
      </c>
      <c r="J3" s="134"/>
      <c r="K3" s="134"/>
      <c r="L3" s="40" t="s">
        <v>525</v>
      </c>
      <c r="M3" s="37"/>
    </row>
    <row r="4" ht="10.5" customHeight="1"/>
    <row r="5" spans="1:12" ht="30.75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38" t="s">
        <v>12</v>
      </c>
      <c r="L5" s="38" t="s">
        <v>14</v>
      </c>
    </row>
    <row r="6" spans="1:12" ht="24.95" customHeight="1">
      <c r="A6" s="13">
        <v>1</v>
      </c>
      <c r="B6" s="13">
        <v>9</v>
      </c>
      <c r="C6" s="13">
        <v>10</v>
      </c>
      <c r="D6" s="13">
        <v>10</v>
      </c>
      <c r="E6" s="13">
        <v>5</v>
      </c>
      <c r="F6" s="13">
        <v>200</v>
      </c>
      <c r="G6" s="13">
        <v>50</v>
      </c>
      <c r="H6" s="13" t="s">
        <v>13</v>
      </c>
      <c r="I6" s="13">
        <v>10</v>
      </c>
      <c r="J6" s="13">
        <v>5</v>
      </c>
      <c r="K6" s="39">
        <v>100</v>
      </c>
      <c r="L6" s="41"/>
    </row>
    <row r="7" spans="1:12" ht="24.95" customHeight="1">
      <c r="A7" s="13">
        <v>2</v>
      </c>
      <c r="B7" s="13">
        <v>10</v>
      </c>
      <c r="C7" s="13">
        <v>10</v>
      </c>
      <c r="D7" s="13">
        <v>10</v>
      </c>
      <c r="E7" s="13">
        <v>5</v>
      </c>
      <c r="F7" s="13">
        <v>200</v>
      </c>
      <c r="G7" s="13">
        <v>50</v>
      </c>
      <c r="H7" s="13" t="s">
        <v>13</v>
      </c>
      <c r="I7" s="13">
        <v>10</v>
      </c>
      <c r="J7" s="13">
        <v>5</v>
      </c>
      <c r="K7" s="39">
        <v>100</v>
      </c>
      <c r="L7" s="41"/>
    </row>
    <row r="8" spans="1:12" ht="24.95" customHeight="1">
      <c r="A8" s="13">
        <v>3</v>
      </c>
      <c r="B8" s="13">
        <v>11</v>
      </c>
      <c r="C8" s="13">
        <v>10</v>
      </c>
      <c r="D8" s="13">
        <v>10</v>
      </c>
      <c r="E8" s="13">
        <v>5</v>
      </c>
      <c r="F8" s="13">
        <v>300</v>
      </c>
      <c r="G8" s="13" t="s">
        <v>13</v>
      </c>
      <c r="H8" s="13">
        <f>IF($L$3="Yes",100,"")</f>
        <v>100</v>
      </c>
      <c r="I8" s="13">
        <v>10</v>
      </c>
      <c r="J8" s="13">
        <v>5</v>
      </c>
      <c r="K8" s="39">
        <v>100</v>
      </c>
      <c r="L8" s="41"/>
    </row>
    <row r="9" spans="1:12" ht="24.95" customHeight="1">
      <c r="A9" s="13">
        <v>4</v>
      </c>
      <c r="B9" s="13">
        <v>12</v>
      </c>
      <c r="C9" s="13">
        <v>10</v>
      </c>
      <c r="D9" s="13">
        <v>10</v>
      </c>
      <c r="E9" s="13">
        <v>5</v>
      </c>
      <c r="F9" s="13">
        <v>300</v>
      </c>
      <c r="G9" s="13" t="s">
        <v>13</v>
      </c>
      <c r="H9" s="13">
        <f>IF($L$3="Yes",100,"")</f>
        <v>100</v>
      </c>
      <c r="I9" s="13">
        <v>10</v>
      </c>
      <c r="J9" s="13">
        <v>5</v>
      </c>
      <c r="K9" s="39">
        <v>100</v>
      </c>
      <c r="L9" s="41"/>
    </row>
    <row r="10" spans="1:12" ht="20.1" customHeight="1">
      <c r="A10" s="14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0.1" customHeight="1">
      <c r="A11" s="14"/>
      <c r="B11" s="14" t="s">
        <v>16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9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3" ht="15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42"/>
    </row>
    <row r="14" spans="1:12" ht="15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0.1" customHeight="1">
      <c r="A15" s="16"/>
      <c r="B15" s="16"/>
      <c r="C15" s="119" t="s">
        <v>521</v>
      </c>
      <c r="D15" s="120"/>
      <c r="E15" s="120"/>
      <c r="F15" s="121"/>
      <c r="G15" s="17"/>
      <c r="H15" s="133" t="s">
        <v>522</v>
      </c>
      <c r="I15" s="133"/>
      <c r="J15" s="133"/>
      <c r="K15" s="133"/>
      <c r="L15" s="16"/>
    </row>
    <row r="16" spans="1:12" ht="20.1" customHeight="1">
      <c r="A16" s="16"/>
      <c r="B16" s="16"/>
      <c r="C16" s="122" t="s">
        <v>501</v>
      </c>
      <c r="D16" s="123"/>
      <c r="E16" s="124">
        <f>Summary!I8</f>
        <v>0</v>
      </c>
      <c r="F16" s="125"/>
      <c r="G16" s="17"/>
      <c r="H16" s="128" t="s">
        <v>7</v>
      </c>
      <c r="I16" s="128"/>
      <c r="J16" s="132">
        <f>Summary!C8</f>
        <v>17050</v>
      </c>
      <c r="K16" s="132"/>
      <c r="L16" s="16"/>
    </row>
    <row r="17" spans="1:12" ht="20.1" customHeight="1">
      <c r="A17" s="16"/>
      <c r="B17" s="16"/>
      <c r="C17" s="122" t="s">
        <v>6</v>
      </c>
      <c r="D17" s="123"/>
      <c r="E17" s="124">
        <f>Summary!J8</f>
        <v>0</v>
      </c>
      <c r="F17" s="125"/>
      <c r="G17" s="17"/>
      <c r="H17" s="128" t="s">
        <v>8</v>
      </c>
      <c r="I17" s="128"/>
      <c r="J17" s="132">
        <f>Summary!D8</f>
        <v>2400</v>
      </c>
      <c r="K17" s="132"/>
      <c r="L17" s="16"/>
    </row>
    <row r="18" spans="1:12" ht="20.1" customHeight="1">
      <c r="A18" s="16"/>
      <c r="B18" s="16"/>
      <c r="C18" s="113" t="s">
        <v>523</v>
      </c>
      <c r="D18" s="114"/>
      <c r="E18" s="117">
        <f>SUM(E16:E17)</f>
        <v>0</v>
      </c>
      <c r="F18" s="118"/>
      <c r="G18" s="17"/>
      <c r="H18" s="128" t="s">
        <v>11</v>
      </c>
      <c r="I18" s="128"/>
      <c r="J18" s="132">
        <f>Summary!G8</f>
        <v>495</v>
      </c>
      <c r="K18" s="132"/>
      <c r="L18" s="16"/>
    </row>
    <row r="19" spans="1:12" ht="20.1" customHeight="1">
      <c r="A19" s="16"/>
      <c r="B19" s="16"/>
      <c r="C19" s="16"/>
      <c r="D19" s="16"/>
      <c r="E19" s="16"/>
      <c r="F19" s="16"/>
      <c r="G19" s="16"/>
      <c r="H19" s="128" t="s">
        <v>9</v>
      </c>
      <c r="I19" s="128"/>
      <c r="J19" s="131">
        <f>Summary!E8</f>
        <v>5100</v>
      </c>
      <c r="K19" s="131"/>
      <c r="L19" s="16"/>
    </row>
    <row r="20" spans="1:12" ht="20.1" customHeight="1">
      <c r="A20" s="16"/>
      <c r="B20" s="16"/>
      <c r="C20" s="16"/>
      <c r="D20" s="16"/>
      <c r="E20" s="16"/>
      <c r="F20" s="16"/>
      <c r="G20" s="16"/>
      <c r="H20" s="128" t="s">
        <v>10</v>
      </c>
      <c r="I20" s="128"/>
      <c r="J20" s="126">
        <f>Summary!F8</f>
        <v>750</v>
      </c>
      <c r="K20" s="127"/>
      <c r="L20" s="16"/>
    </row>
    <row r="21" spans="1:12" ht="20.1" customHeight="1">
      <c r="A21" s="16"/>
      <c r="B21" s="16"/>
      <c r="C21" s="16"/>
      <c r="D21" s="16"/>
      <c r="E21" s="16"/>
      <c r="F21" s="16"/>
      <c r="G21" s="16"/>
      <c r="H21" s="128" t="s">
        <v>12</v>
      </c>
      <c r="I21" s="128"/>
      <c r="J21" s="126">
        <f>Summary!$H$8</f>
        <v>9900</v>
      </c>
      <c r="K21" s="127"/>
      <c r="L21" s="16"/>
    </row>
    <row r="22" spans="1:12" ht="20.1" customHeight="1">
      <c r="A22" s="16"/>
      <c r="B22" s="16"/>
      <c r="C22" s="16"/>
      <c r="D22" s="16"/>
      <c r="E22" s="16"/>
      <c r="F22" s="16"/>
      <c r="G22" s="16"/>
      <c r="H22" s="113" t="s">
        <v>523</v>
      </c>
      <c r="I22" s="114"/>
      <c r="J22" s="115">
        <f>SUM(J16:J21)</f>
        <v>35695</v>
      </c>
      <c r="K22" s="116"/>
      <c r="L22" s="16"/>
    </row>
    <row r="23" spans="1:12" ht="14.25" customHeight="1">
      <c r="A23" s="16"/>
      <c r="B23" s="16"/>
      <c r="C23" s="16"/>
      <c r="D23" s="16"/>
      <c r="E23" s="16"/>
      <c r="F23" s="16"/>
      <c r="G23" s="16"/>
      <c r="H23" s="71"/>
      <c r="I23" s="71"/>
      <c r="J23" s="71"/>
      <c r="K23" s="71"/>
      <c r="L23" s="16"/>
    </row>
    <row r="24" spans="1:12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</sheetData>
  <sheetProtection password="CE26" sheet="1" objects="1" scenarios="1"/>
  <mergeCells count="26">
    <mergeCell ref="A1:L1"/>
    <mergeCell ref="A13:L13"/>
    <mergeCell ref="H20:I20"/>
    <mergeCell ref="C17:D17"/>
    <mergeCell ref="E17:F17"/>
    <mergeCell ref="H19:I19"/>
    <mergeCell ref="J19:K19"/>
    <mergeCell ref="H16:I16"/>
    <mergeCell ref="H17:I17"/>
    <mergeCell ref="H18:I18"/>
    <mergeCell ref="J16:K16"/>
    <mergeCell ref="J17:K17"/>
    <mergeCell ref="J18:K18"/>
    <mergeCell ref="H15:K15"/>
    <mergeCell ref="I3:K3"/>
    <mergeCell ref="A2:L2"/>
    <mergeCell ref="H22:I22"/>
    <mergeCell ref="J22:K22"/>
    <mergeCell ref="C18:D18"/>
    <mergeCell ref="E18:F18"/>
    <mergeCell ref="C15:F15"/>
    <mergeCell ref="C16:D16"/>
    <mergeCell ref="E16:F16"/>
    <mergeCell ref="J20:K20"/>
    <mergeCell ref="J21:K21"/>
    <mergeCell ref="H21:I21"/>
  </mergeCells>
  <dataValidations count="1">
    <dataValidation type="list" allowBlank="1" showInputMessage="1" showErrorMessage="1" sqref="L3">
      <formula1>"Yes,No"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 topLeftCell="A1">
      <selection activeCell="A1" sqref="A1:XFD1048576"/>
    </sheetView>
  </sheetViews>
  <sheetFormatPr defaultColWidth="9.140625" defaultRowHeight="15"/>
  <cols>
    <col min="1" max="1" width="6.140625" style="16" customWidth="1"/>
    <col min="2" max="2" width="19.8515625" style="16" customWidth="1"/>
    <col min="3" max="18" width="6.57421875" style="16" customWidth="1"/>
    <col min="19" max="16384" width="9.140625" style="16" customWidth="1"/>
  </cols>
  <sheetData>
    <row r="1" spans="1:18" ht="30" customHeight="1">
      <c r="A1" s="136" t="str">
        <f>'School Fees'!A1</f>
        <v>राजकीय उच्च माध्यमिक विद्यालय, रूपपुरा (कुचामन सिटी)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24" customHeight="1">
      <c r="A2" s="137" t="s">
        <v>510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0.1" customHeight="1">
      <c r="A3" s="144" t="s">
        <v>2</v>
      </c>
      <c r="B3" s="141" t="s">
        <v>511</v>
      </c>
      <c r="C3" s="140" t="s">
        <v>512</v>
      </c>
      <c r="D3" s="140"/>
      <c r="E3" s="140"/>
      <c r="F3" s="140"/>
      <c r="G3" s="140" t="s">
        <v>513</v>
      </c>
      <c r="H3" s="140"/>
      <c r="I3" s="140"/>
      <c r="J3" s="140"/>
      <c r="K3" s="140" t="s">
        <v>514</v>
      </c>
      <c r="L3" s="140"/>
      <c r="M3" s="140"/>
      <c r="N3" s="140"/>
      <c r="O3" s="140" t="s">
        <v>515</v>
      </c>
      <c r="P3" s="140"/>
      <c r="Q3" s="140"/>
      <c r="R3" s="140"/>
    </row>
    <row r="4" spans="1:18" ht="20.1" customHeight="1">
      <c r="A4" s="145"/>
      <c r="B4" s="142"/>
      <c r="C4" s="140" t="s">
        <v>518</v>
      </c>
      <c r="D4" s="140"/>
      <c r="E4" s="140" t="s">
        <v>519</v>
      </c>
      <c r="F4" s="140"/>
      <c r="G4" s="140" t="s">
        <v>518</v>
      </c>
      <c r="H4" s="140"/>
      <c r="I4" s="140" t="s">
        <v>519</v>
      </c>
      <c r="J4" s="140"/>
      <c r="K4" s="140" t="s">
        <v>518</v>
      </c>
      <c r="L4" s="140"/>
      <c r="M4" s="140" t="s">
        <v>519</v>
      </c>
      <c r="N4" s="140"/>
      <c r="O4" s="140" t="s">
        <v>518</v>
      </c>
      <c r="P4" s="140"/>
      <c r="Q4" s="140" t="s">
        <v>519</v>
      </c>
      <c r="R4" s="140"/>
    </row>
    <row r="5" spans="1:18" ht="20.1" customHeight="1">
      <c r="A5" s="146"/>
      <c r="B5" s="143"/>
      <c r="C5" s="52" t="s">
        <v>516</v>
      </c>
      <c r="D5" s="52" t="s">
        <v>517</v>
      </c>
      <c r="E5" s="52" t="s">
        <v>516</v>
      </c>
      <c r="F5" s="52" t="s">
        <v>517</v>
      </c>
      <c r="G5" s="52" t="s">
        <v>516</v>
      </c>
      <c r="H5" s="52" t="s">
        <v>517</v>
      </c>
      <c r="I5" s="52" t="s">
        <v>516</v>
      </c>
      <c r="J5" s="52" t="s">
        <v>517</v>
      </c>
      <c r="K5" s="52" t="s">
        <v>516</v>
      </c>
      <c r="L5" s="52" t="s">
        <v>517</v>
      </c>
      <c r="M5" s="52" t="s">
        <v>516</v>
      </c>
      <c r="N5" s="52" t="s">
        <v>517</v>
      </c>
      <c r="O5" s="52" t="s">
        <v>516</v>
      </c>
      <c r="P5" s="52" t="s">
        <v>517</v>
      </c>
      <c r="Q5" s="52" t="s">
        <v>516</v>
      </c>
      <c r="R5" s="52" t="s">
        <v>517</v>
      </c>
    </row>
    <row r="6" spans="1:18" ht="21.95" customHeight="1">
      <c r="A6" s="43">
        <v>1</v>
      </c>
      <c r="B6" s="44" t="s">
        <v>7</v>
      </c>
      <c r="C6" s="18">
        <v>200</v>
      </c>
      <c r="D6" s="18">
        <v>200</v>
      </c>
      <c r="E6" s="18">
        <v>100</v>
      </c>
      <c r="F6" s="18">
        <v>100</v>
      </c>
      <c r="G6" s="18">
        <v>200</v>
      </c>
      <c r="H6" s="18">
        <v>200</v>
      </c>
      <c r="I6" s="18">
        <v>100</v>
      </c>
      <c r="J6" s="18">
        <v>100</v>
      </c>
      <c r="K6" s="18">
        <v>300</v>
      </c>
      <c r="L6" s="18">
        <v>300</v>
      </c>
      <c r="M6" s="18">
        <v>150</v>
      </c>
      <c r="N6" s="18">
        <v>150</v>
      </c>
      <c r="O6" s="18">
        <v>300</v>
      </c>
      <c r="P6" s="18">
        <v>300</v>
      </c>
      <c r="Q6" s="18">
        <v>150</v>
      </c>
      <c r="R6" s="18">
        <v>150</v>
      </c>
    </row>
    <row r="7" spans="1:18" ht="21.95" customHeight="1">
      <c r="A7" s="43">
        <v>2</v>
      </c>
      <c r="B7" s="44" t="s">
        <v>8</v>
      </c>
      <c r="C7" s="18">
        <v>50</v>
      </c>
      <c r="D7" s="18">
        <v>50</v>
      </c>
      <c r="E7" s="18">
        <v>50</v>
      </c>
      <c r="F7" s="18">
        <v>50</v>
      </c>
      <c r="G7" s="18">
        <v>50</v>
      </c>
      <c r="H7" s="18">
        <v>50</v>
      </c>
      <c r="I7" s="18">
        <v>50</v>
      </c>
      <c r="J7" s="18">
        <v>50</v>
      </c>
      <c r="K7" s="18"/>
      <c r="L7" s="18"/>
      <c r="M7" s="18"/>
      <c r="N7" s="18"/>
      <c r="O7" s="18"/>
      <c r="P7" s="18"/>
      <c r="Q7" s="18"/>
      <c r="R7" s="18"/>
    </row>
    <row r="8" spans="1:18" ht="21.95" customHeight="1">
      <c r="A8" s="43">
        <v>3</v>
      </c>
      <c r="B8" s="44" t="s">
        <v>9</v>
      </c>
      <c r="C8" s="18"/>
      <c r="D8" s="18"/>
      <c r="E8" s="18"/>
      <c r="F8" s="18"/>
      <c r="G8" s="18"/>
      <c r="H8" s="18"/>
      <c r="I8" s="18"/>
      <c r="J8" s="18"/>
      <c r="K8" s="18">
        <f>IF('School Fees'!$L$3="Yes",100,"")</f>
        <v>100</v>
      </c>
      <c r="L8" s="18">
        <f>IF('School Fees'!$L$3="Yes",100,"")</f>
        <v>100</v>
      </c>
      <c r="M8" s="18">
        <f>IF('School Fees'!$L$3="Yes",100,"")</f>
        <v>100</v>
      </c>
      <c r="N8" s="18">
        <f>IF('School Fees'!$L$3="Yes",100,"")</f>
        <v>100</v>
      </c>
      <c r="O8" s="18">
        <f>IF('School Fees'!$L$3="Yes",100,"")</f>
        <v>100</v>
      </c>
      <c r="P8" s="18">
        <f>IF('School Fees'!$L$3="Yes",100,"")</f>
        <v>100</v>
      </c>
      <c r="Q8" s="18">
        <f>IF('School Fees'!$L$3="Yes",100,"")</f>
        <v>100</v>
      </c>
      <c r="R8" s="18">
        <f>IF('School Fees'!$L$3="Yes",100,"")</f>
        <v>100</v>
      </c>
    </row>
    <row r="9" spans="1:18" ht="21.95" customHeight="1">
      <c r="A9" s="43">
        <v>4</v>
      </c>
      <c r="B9" s="44" t="s">
        <v>10</v>
      </c>
      <c r="C9" s="18">
        <v>10</v>
      </c>
      <c r="D9" s="18">
        <v>5</v>
      </c>
      <c r="E9" s="18">
        <v>10</v>
      </c>
      <c r="F9" s="18">
        <v>5</v>
      </c>
      <c r="G9" s="18">
        <v>10</v>
      </c>
      <c r="H9" s="18">
        <v>5</v>
      </c>
      <c r="I9" s="18">
        <v>10</v>
      </c>
      <c r="J9" s="18">
        <v>5</v>
      </c>
      <c r="K9" s="18">
        <v>10</v>
      </c>
      <c r="L9" s="18">
        <v>5</v>
      </c>
      <c r="M9" s="18">
        <v>10</v>
      </c>
      <c r="N9" s="18">
        <v>5</v>
      </c>
      <c r="O9" s="18">
        <v>10</v>
      </c>
      <c r="P9" s="18">
        <v>5</v>
      </c>
      <c r="Q9" s="18">
        <v>10</v>
      </c>
      <c r="R9" s="18">
        <v>5</v>
      </c>
    </row>
    <row r="10" spans="1:18" ht="21.95" customHeight="1">
      <c r="A10" s="43">
        <v>5</v>
      </c>
      <c r="B10" s="44" t="s">
        <v>11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8">
        <v>5</v>
      </c>
      <c r="I10" s="18">
        <v>5</v>
      </c>
      <c r="J10" s="18">
        <v>5</v>
      </c>
      <c r="K10" s="18">
        <v>5</v>
      </c>
      <c r="L10" s="18">
        <v>5</v>
      </c>
      <c r="M10" s="18">
        <v>5</v>
      </c>
      <c r="N10" s="18">
        <v>5</v>
      </c>
      <c r="O10" s="18">
        <v>5</v>
      </c>
      <c r="P10" s="18">
        <v>5</v>
      </c>
      <c r="Q10" s="18">
        <v>5</v>
      </c>
      <c r="R10" s="18">
        <v>5</v>
      </c>
    </row>
    <row r="11" spans="1:18" ht="21.95" customHeight="1">
      <c r="A11" s="43">
        <v>6</v>
      </c>
      <c r="B11" s="44" t="s">
        <v>12</v>
      </c>
      <c r="C11" s="18">
        <f>'School Fees'!$K$6</f>
        <v>100</v>
      </c>
      <c r="D11" s="18">
        <f>'School Fees'!$K$6</f>
        <v>100</v>
      </c>
      <c r="E11" s="18">
        <f>'School Fees'!$K$6</f>
        <v>100</v>
      </c>
      <c r="F11" s="18">
        <f>'School Fees'!$K$6</f>
        <v>100</v>
      </c>
      <c r="G11" s="18">
        <f>'School Fees'!$K$7</f>
        <v>100</v>
      </c>
      <c r="H11" s="18">
        <f>'School Fees'!$K$7</f>
        <v>100</v>
      </c>
      <c r="I11" s="18">
        <f>'School Fees'!$K$7</f>
        <v>100</v>
      </c>
      <c r="J11" s="18">
        <f>'School Fees'!$K$7</f>
        <v>100</v>
      </c>
      <c r="K11" s="18">
        <f>'School Fees'!$K$8</f>
        <v>100</v>
      </c>
      <c r="L11" s="18">
        <f>'School Fees'!$K$8</f>
        <v>100</v>
      </c>
      <c r="M11" s="18">
        <f>'School Fees'!$K$8</f>
        <v>100</v>
      </c>
      <c r="N11" s="18">
        <f>'School Fees'!$K$8</f>
        <v>100</v>
      </c>
      <c r="O11" s="18">
        <f>'School Fees'!$K$9</f>
        <v>100</v>
      </c>
      <c r="P11" s="18">
        <f>'School Fees'!$K$9</f>
        <v>100</v>
      </c>
      <c r="Q11" s="18">
        <f>'School Fees'!$K$9</f>
        <v>100</v>
      </c>
      <c r="R11" s="18">
        <f>'School Fees'!$K$9</f>
        <v>100</v>
      </c>
    </row>
    <row r="12" spans="1:18" ht="21.95" customHeight="1">
      <c r="A12" s="43">
        <v>7</v>
      </c>
      <c r="B12" s="44" t="s">
        <v>501</v>
      </c>
      <c r="C12" s="18"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  <c r="J12" s="18">
        <v>10</v>
      </c>
      <c r="K12" s="18">
        <v>10</v>
      </c>
      <c r="L12" s="18">
        <v>10</v>
      </c>
      <c r="M12" s="18">
        <v>10</v>
      </c>
      <c r="N12" s="18">
        <v>10</v>
      </c>
      <c r="O12" s="18">
        <v>10</v>
      </c>
      <c r="P12" s="18">
        <v>10</v>
      </c>
      <c r="Q12" s="18">
        <v>10</v>
      </c>
      <c r="R12" s="18">
        <v>10</v>
      </c>
    </row>
    <row r="13" spans="1:18" ht="21.95" customHeight="1">
      <c r="A13" s="43">
        <v>8</v>
      </c>
      <c r="B13" s="44" t="s">
        <v>6</v>
      </c>
      <c r="C13" s="18">
        <v>5</v>
      </c>
      <c r="D13" s="18">
        <v>5</v>
      </c>
      <c r="E13" s="18">
        <v>5</v>
      </c>
      <c r="F13" s="18">
        <v>5</v>
      </c>
      <c r="G13" s="18">
        <v>5</v>
      </c>
      <c r="H13" s="18">
        <v>5</v>
      </c>
      <c r="I13" s="18">
        <v>5</v>
      </c>
      <c r="J13" s="18">
        <v>5</v>
      </c>
      <c r="K13" s="18">
        <v>5</v>
      </c>
      <c r="L13" s="18">
        <v>5</v>
      </c>
      <c r="M13" s="18">
        <v>5</v>
      </c>
      <c r="N13" s="18">
        <v>5</v>
      </c>
      <c r="O13" s="18">
        <v>5</v>
      </c>
      <c r="P13" s="18">
        <v>5</v>
      </c>
      <c r="Q13" s="18">
        <v>5</v>
      </c>
      <c r="R13" s="18">
        <v>5</v>
      </c>
    </row>
    <row r="14" spans="1:18" ht="30" customHeight="1">
      <c r="A14" s="138" t="s">
        <v>506</v>
      </c>
      <c r="B14" s="138"/>
      <c r="C14" s="19">
        <f aca="true" t="shared" si="0" ref="C14:R14">SUM(C6:C13)</f>
        <v>380</v>
      </c>
      <c r="D14" s="19">
        <f t="shared" si="0"/>
        <v>375</v>
      </c>
      <c r="E14" s="19">
        <f t="shared" si="0"/>
        <v>280</v>
      </c>
      <c r="F14" s="19">
        <f t="shared" si="0"/>
        <v>275</v>
      </c>
      <c r="G14" s="19">
        <f t="shared" si="0"/>
        <v>380</v>
      </c>
      <c r="H14" s="19">
        <f t="shared" si="0"/>
        <v>375</v>
      </c>
      <c r="I14" s="19">
        <f t="shared" si="0"/>
        <v>280</v>
      </c>
      <c r="J14" s="19">
        <f t="shared" si="0"/>
        <v>275</v>
      </c>
      <c r="K14" s="19">
        <f t="shared" si="0"/>
        <v>530</v>
      </c>
      <c r="L14" s="19">
        <f t="shared" si="0"/>
        <v>525</v>
      </c>
      <c r="M14" s="19">
        <f t="shared" si="0"/>
        <v>380</v>
      </c>
      <c r="N14" s="19">
        <f t="shared" si="0"/>
        <v>375</v>
      </c>
      <c r="O14" s="19">
        <f t="shared" si="0"/>
        <v>530</v>
      </c>
      <c r="P14" s="19">
        <f t="shared" si="0"/>
        <v>525</v>
      </c>
      <c r="Q14" s="19">
        <f t="shared" si="0"/>
        <v>380</v>
      </c>
      <c r="R14" s="19">
        <f t="shared" si="0"/>
        <v>375</v>
      </c>
    </row>
    <row r="15" spans="1:18" ht="30" customHeight="1">
      <c r="A15" s="139" t="s">
        <v>548</v>
      </c>
      <c r="B15" s="139"/>
      <c r="C15" s="20">
        <f>SUM(C6:C12)</f>
        <v>375</v>
      </c>
      <c r="D15" s="20">
        <f aca="true" t="shared" si="1" ref="D15:R15">SUM(D6:D12)</f>
        <v>370</v>
      </c>
      <c r="E15" s="20">
        <f t="shared" si="1"/>
        <v>275</v>
      </c>
      <c r="F15" s="20">
        <f t="shared" si="1"/>
        <v>270</v>
      </c>
      <c r="G15" s="20">
        <f t="shared" si="1"/>
        <v>375</v>
      </c>
      <c r="H15" s="20">
        <f t="shared" si="1"/>
        <v>370</v>
      </c>
      <c r="I15" s="20">
        <f t="shared" si="1"/>
        <v>275</v>
      </c>
      <c r="J15" s="20">
        <f t="shared" si="1"/>
        <v>270</v>
      </c>
      <c r="K15" s="20">
        <f t="shared" si="1"/>
        <v>525</v>
      </c>
      <c r="L15" s="20">
        <f t="shared" si="1"/>
        <v>520</v>
      </c>
      <c r="M15" s="20">
        <f t="shared" si="1"/>
        <v>375</v>
      </c>
      <c r="N15" s="20">
        <f t="shared" si="1"/>
        <v>370</v>
      </c>
      <c r="O15" s="20">
        <f t="shared" si="1"/>
        <v>525</v>
      </c>
      <c r="P15" s="20">
        <f t="shared" si="1"/>
        <v>520</v>
      </c>
      <c r="Q15" s="20">
        <f t="shared" si="1"/>
        <v>375</v>
      </c>
      <c r="R15" s="20">
        <f t="shared" si="1"/>
        <v>370</v>
      </c>
    </row>
    <row r="16" spans="1:18" ht="30" customHeight="1">
      <c r="A16" s="139" t="s">
        <v>549</v>
      </c>
      <c r="B16" s="139"/>
      <c r="C16" s="70">
        <f>SUM(C6:C11)</f>
        <v>365</v>
      </c>
      <c r="D16" s="70">
        <f aca="true" t="shared" si="2" ref="D16:R16">SUM(D6:D11)</f>
        <v>360</v>
      </c>
      <c r="E16" s="70">
        <f t="shared" si="2"/>
        <v>265</v>
      </c>
      <c r="F16" s="70">
        <f t="shared" si="2"/>
        <v>260</v>
      </c>
      <c r="G16" s="70">
        <f t="shared" si="2"/>
        <v>365</v>
      </c>
      <c r="H16" s="70">
        <f t="shared" si="2"/>
        <v>360</v>
      </c>
      <c r="I16" s="70">
        <f t="shared" si="2"/>
        <v>265</v>
      </c>
      <c r="J16" s="70">
        <f t="shared" si="2"/>
        <v>260</v>
      </c>
      <c r="K16" s="70">
        <f t="shared" si="2"/>
        <v>515</v>
      </c>
      <c r="L16" s="70">
        <f t="shared" si="2"/>
        <v>510</v>
      </c>
      <c r="M16" s="70">
        <f t="shared" si="2"/>
        <v>365</v>
      </c>
      <c r="N16" s="70">
        <f t="shared" si="2"/>
        <v>360</v>
      </c>
      <c r="O16" s="70">
        <f t="shared" si="2"/>
        <v>515</v>
      </c>
      <c r="P16" s="70">
        <f t="shared" si="2"/>
        <v>510</v>
      </c>
      <c r="Q16" s="70">
        <f t="shared" si="2"/>
        <v>365</v>
      </c>
      <c r="R16" s="70">
        <f t="shared" si="2"/>
        <v>360</v>
      </c>
    </row>
  </sheetData>
  <sheetProtection password="CE26" sheet="1" objects="1" scenarios="1" selectLockedCells="1" selectUnlockedCells="1"/>
  <mergeCells count="19">
    <mergeCell ref="I4:J4"/>
    <mergeCell ref="B3:B5"/>
    <mergeCell ref="A3:A5"/>
    <mergeCell ref="A1:R1"/>
    <mergeCell ref="A2:R2"/>
    <mergeCell ref="A14:B14"/>
    <mergeCell ref="A16:B16"/>
    <mergeCell ref="A15:B15"/>
    <mergeCell ref="K3:N3"/>
    <mergeCell ref="O3:R3"/>
    <mergeCell ref="K4:L4"/>
    <mergeCell ref="M4:N4"/>
    <mergeCell ref="O4:P4"/>
    <mergeCell ref="Q4:R4"/>
    <mergeCell ref="C3:F3"/>
    <mergeCell ref="C4:D4"/>
    <mergeCell ref="E4:F4"/>
    <mergeCell ref="G3:J3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9"/>
  <sheetViews>
    <sheetView workbookViewId="0" topLeftCell="A1">
      <pane xSplit="5" ySplit="1" topLeftCell="F2" activePane="bottomRight" state="frozen"/>
      <selection pane="topRight" activeCell="A1" sqref="A1"/>
      <selection pane="bottomLeft" activeCell="A1" sqref="A1"/>
      <selection pane="bottomRight" activeCell="A1" sqref="A1:XFD1048576"/>
    </sheetView>
  </sheetViews>
  <sheetFormatPr defaultColWidth="9.00390625" defaultRowHeight="15"/>
  <cols>
    <col min="1" max="1" width="5.421875" style="0" customWidth="1"/>
    <col min="2" max="2" width="7.57421875" style="0" customWidth="1"/>
    <col min="3" max="3" width="6.00390625" style="0" customWidth="1"/>
    <col min="4" max="4" width="10.421875" style="0" customWidth="1"/>
    <col min="5" max="5" width="25.8515625" style="0" customWidth="1"/>
    <col min="6" max="6" width="10.57421875" style="0" customWidth="1"/>
    <col min="7" max="7" width="25.00390625" style="0" customWidth="1"/>
    <col min="8" max="8" width="21.140625" style="0" customWidth="1"/>
    <col min="9" max="9" width="7.7109375" style="0" customWidth="1"/>
    <col min="10" max="10" width="10.421875" style="0" customWidth="1"/>
    <col min="11" max="11" width="11.421875" style="0" customWidth="1"/>
    <col min="12" max="12" width="16.57421875" style="0" customWidth="1"/>
    <col min="13" max="13" width="24.7109375" style="0" customWidth="1"/>
    <col min="14" max="14" width="24.140625" style="0" customWidth="1"/>
    <col min="15" max="15" width="8.8515625" style="0" customWidth="1"/>
    <col min="16" max="16" width="8.28125" style="0" customWidth="1"/>
    <col min="17" max="17" width="19.28125" style="0" customWidth="1"/>
    <col min="18" max="18" width="33.00390625" style="0" customWidth="1"/>
    <col min="19" max="19" width="17.8515625" style="0" customWidth="1"/>
    <col min="20" max="20" width="20.28125" style="0" customWidth="1"/>
    <col min="21" max="21" width="16.57421875" style="0" customWidth="1"/>
    <col min="22" max="22" width="31.7109375" style="0" customWidth="1"/>
    <col min="23" max="23" width="36.57421875" style="0" customWidth="1"/>
    <col min="24" max="24" width="22.57421875" style="0" customWidth="1"/>
    <col min="25" max="25" width="12.421875" style="0" customWidth="1"/>
    <col min="26" max="26" width="10.00390625" style="0" customWidth="1"/>
    <col min="27" max="27" width="14.7109375" style="0" customWidth="1"/>
    <col min="28" max="28" width="23.57421875" style="0" customWidth="1"/>
    <col min="29" max="29" width="20.00390625" style="0" customWidth="1"/>
    <col min="30" max="30" width="20.140625" style="0" customWidth="1"/>
  </cols>
  <sheetData>
    <row r="1" spans="1:30" ht="30">
      <c r="A1" s="1" t="s">
        <v>1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43</v>
      </c>
      <c r="AC1" s="1" t="s">
        <v>44</v>
      </c>
      <c r="AD1" s="1" t="s">
        <v>45</v>
      </c>
    </row>
    <row r="2" spans="1:30" ht="30">
      <c r="A2" s="2">
        <v>2</v>
      </c>
      <c r="B2" s="2" t="s">
        <v>46</v>
      </c>
      <c r="C2" s="2">
        <v>522</v>
      </c>
      <c r="D2" s="3">
        <v>43664</v>
      </c>
      <c r="E2" s="2" t="s">
        <v>47</v>
      </c>
      <c r="F2" s="2"/>
      <c r="G2" s="2" t="s">
        <v>48</v>
      </c>
      <c r="H2" s="2" t="s">
        <v>49</v>
      </c>
      <c r="I2" s="2" t="s">
        <v>50</v>
      </c>
      <c r="J2" s="3">
        <v>41703</v>
      </c>
      <c r="K2" s="2"/>
      <c r="L2" s="2"/>
      <c r="M2" s="2"/>
      <c r="N2" s="2"/>
      <c r="O2" s="2" t="s">
        <v>51</v>
      </c>
      <c r="P2" s="2"/>
      <c r="Q2" s="2"/>
      <c r="R2" s="2" t="s">
        <v>52</v>
      </c>
      <c r="S2" s="2">
        <v>8140912304</v>
      </c>
      <c r="T2" s="2"/>
      <c r="U2" s="2"/>
      <c r="V2" s="2">
        <v>8955455685</v>
      </c>
      <c r="W2" s="2" t="s">
        <v>53</v>
      </c>
      <c r="X2" s="2">
        <v>0</v>
      </c>
      <c r="Y2" s="2" t="s">
        <v>54</v>
      </c>
      <c r="Z2" s="2" t="s">
        <v>54</v>
      </c>
      <c r="AA2" s="2"/>
      <c r="AB2" s="2">
        <v>6</v>
      </c>
      <c r="AC2" s="2" t="s">
        <v>55</v>
      </c>
      <c r="AD2" s="2">
        <v>0</v>
      </c>
    </row>
    <row r="3" spans="1:30" ht="30">
      <c r="A3" s="2">
        <v>2</v>
      </c>
      <c r="B3" s="2" t="s">
        <v>46</v>
      </c>
      <c r="C3" s="2">
        <v>513</v>
      </c>
      <c r="D3" s="3">
        <v>43657</v>
      </c>
      <c r="E3" s="2" t="s">
        <v>56</v>
      </c>
      <c r="F3" s="2"/>
      <c r="G3" s="2" t="s">
        <v>57</v>
      </c>
      <c r="H3" s="2" t="s">
        <v>58</v>
      </c>
      <c r="I3" s="2" t="s">
        <v>59</v>
      </c>
      <c r="J3" s="3">
        <v>42003</v>
      </c>
      <c r="K3" s="2"/>
      <c r="L3" s="2"/>
      <c r="M3" s="2"/>
      <c r="N3" s="2"/>
      <c r="O3" s="2" t="s">
        <v>51</v>
      </c>
      <c r="P3" s="2"/>
      <c r="Q3" s="2"/>
      <c r="R3" s="2" t="s">
        <v>52</v>
      </c>
      <c r="S3" s="2">
        <v>8140912304</v>
      </c>
      <c r="T3" s="2"/>
      <c r="U3" s="2"/>
      <c r="V3" s="2">
        <v>9414422651</v>
      </c>
      <c r="W3" s="2" t="s">
        <v>53</v>
      </c>
      <c r="X3" s="2">
        <v>0</v>
      </c>
      <c r="Y3" s="2" t="s">
        <v>54</v>
      </c>
      <c r="Z3" s="2" t="s">
        <v>54</v>
      </c>
      <c r="AA3" s="2"/>
      <c r="AB3" s="2">
        <v>6</v>
      </c>
      <c r="AC3" s="2" t="s">
        <v>55</v>
      </c>
      <c r="AD3" s="2">
        <v>0</v>
      </c>
    </row>
    <row r="4" spans="1:30" ht="30">
      <c r="A4" s="2">
        <v>2</v>
      </c>
      <c r="B4" s="2" t="s">
        <v>46</v>
      </c>
      <c r="C4" s="2">
        <v>525</v>
      </c>
      <c r="D4" s="3">
        <v>43664</v>
      </c>
      <c r="E4" s="2" t="s">
        <v>60</v>
      </c>
      <c r="F4" s="2"/>
      <c r="G4" s="2" t="s">
        <v>61</v>
      </c>
      <c r="H4" s="2" t="s">
        <v>62</v>
      </c>
      <c r="I4" s="2" t="s">
        <v>59</v>
      </c>
      <c r="J4" s="3">
        <v>41836</v>
      </c>
      <c r="K4" s="2"/>
      <c r="L4" s="2"/>
      <c r="M4" s="2"/>
      <c r="N4" s="2"/>
      <c r="O4" s="2" t="s">
        <v>51</v>
      </c>
      <c r="P4" s="2"/>
      <c r="Q4" s="2"/>
      <c r="R4" s="2" t="s">
        <v>52</v>
      </c>
      <c r="S4" s="2">
        <v>8140912304</v>
      </c>
      <c r="T4" s="2"/>
      <c r="U4" s="2"/>
      <c r="V4" s="2">
        <v>9414422651</v>
      </c>
      <c r="W4" s="2" t="s">
        <v>53</v>
      </c>
      <c r="X4" s="2">
        <v>0</v>
      </c>
      <c r="Y4" s="2" t="s">
        <v>54</v>
      </c>
      <c r="Z4" s="2" t="s">
        <v>54</v>
      </c>
      <c r="AA4" s="2"/>
      <c r="AB4" s="2">
        <v>6</v>
      </c>
      <c r="AC4" s="2" t="s">
        <v>55</v>
      </c>
      <c r="AD4" s="2">
        <v>0</v>
      </c>
    </row>
    <row r="5" spans="1:30" ht="30">
      <c r="A5" s="2">
        <v>2</v>
      </c>
      <c r="B5" s="2" t="s">
        <v>46</v>
      </c>
      <c r="C5" s="2">
        <v>515</v>
      </c>
      <c r="D5" s="3">
        <v>43657</v>
      </c>
      <c r="E5" s="2" t="s">
        <v>63</v>
      </c>
      <c r="F5" s="2"/>
      <c r="G5" s="2" t="s">
        <v>64</v>
      </c>
      <c r="H5" s="2" t="s">
        <v>65</v>
      </c>
      <c r="I5" s="2" t="s">
        <v>59</v>
      </c>
      <c r="J5" s="3">
        <v>41807</v>
      </c>
      <c r="K5" s="2"/>
      <c r="L5" s="2"/>
      <c r="M5" s="2"/>
      <c r="N5" s="2"/>
      <c r="O5" s="2" t="s">
        <v>51</v>
      </c>
      <c r="P5" s="2"/>
      <c r="Q5" s="2"/>
      <c r="R5" s="2" t="s">
        <v>52</v>
      </c>
      <c r="S5" s="2">
        <v>8140912304</v>
      </c>
      <c r="T5" s="2"/>
      <c r="U5" s="2"/>
      <c r="V5" s="2">
        <v>9799654210</v>
      </c>
      <c r="W5" s="2" t="s">
        <v>53</v>
      </c>
      <c r="X5" s="2">
        <v>0</v>
      </c>
      <c r="Y5" s="2" t="s">
        <v>54</v>
      </c>
      <c r="Z5" s="2" t="s">
        <v>54</v>
      </c>
      <c r="AA5" s="2"/>
      <c r="AB5" s="2">
        <v>6</v>
      </c>
      <c r="AC5" s="2" t="s">
        <v>55</v>
      </c>
      <c r="AD5" s="2">
        <v>0</v>
      </c>
    </row>
    <row r="6" spans="1:30" ht="30">
      <c r="A6" s="2">
        <v>2</v>
      </c>
      <c r="B6" s="2" t="s">
        <v>46</v>
      </c>
      <c r="C6" s="2">
        <v>510</v>
      </c>
      <c r="D6" s="3">
        <v>43656</v>
      </c>
      <c r="E6" s="2" t="s">
        <v>66</v>
      </c>
      <c r="F6" s="2"/>
      <c r="G6" s="2" t="s">
        <v>67</v>
      </c>
      <c r="H6" s="2" t="s">
        <v>68</v>
      </c>
      <c r="I6" s="2" t="s">
        <v>59</v>
      </c>
      <c r="J6" s="3">
        <v>41403</v>
      </c>
      <c r="K6" s="2"/>
      <c r="L6" s="2"/>
      <c r="M6" s="2"/>
      <c r="N6" s="2"/>
      <c r="O6" s="2" t="s">
        <v>51</v>
      </c>
      <c r="P6" s="2"/>
      <c r="Q6" s="2"/>
      <c r="R6" s="2" t="s">
        <v>52</v>
      </c>
      <c r="S6" s="2">
        <v>8140912304</v>
      </c>
      <c r="T6" s="2"/>
      <c r="U6" s="2"/>
      <c r="V6" s="2">
        <v>9928157370</v>
      </c>
      <c r="W6" s="2" t="s">
        <v>53</v>
      </c>
      <c r="X6" s="2">
        <v>0</v>
      </c>
      <c r="Y6" s="2" t="s">
        <v>54</v>
      </c>
      <c r="Z6" s="2" t="s">
        <v>54</v>
      </c>
      <c r="AA6" s="2"/>
      <c r="AB6" s="2">
        <v>7</v>
      </c>
      <c r="AC6" s="2" t="s">
        <v>55</v>
      </c>
      <c r="AD6" s="2">
        <v>0</v>
      </c>
    </row>
    <row r="7" spans="1:30" ht="30">
      <c r="A7" s="2">
        <v>2</v>
      </c>
      <c r="B7" s="2" t="s">
        <v>46</v>
      </c>
      <c r="C7" s="2">
        <v>514</v>
      </c>
      <c r="D7" s="3">
        <v>43657</v>
      </c>
      <c r="E7" s="2" t="s">
        <v>69</v>
      </c>
      <c r="F7" s="2"/>
      <c r="G7" s="2" t="s">
        <v>70</v>
      </c>
      <c r="H7" s="2" t="s">
        <v>71</v>
      </c>
      <c r="I7" s="2" t="s">
        <v>59</v>
      </c>
      <c r="J7" s="3">
        <v>42005</v>
      </c>
      <c r="K7" s="2"/>
      <c r="L7" s="2"/>
      <c r="M7" s="2"/>
      <c r="N7" s="2"/>
      <c r="O7" s="2" t="s">
        <v>51</v>
      </c>
      <c r="P7" s="2"/>
      <c r="Q7" s="2"/>
      <c r="R7" s="2" t="s">
        <v>52</v>
      </c>
      <c r="S7" s="2">
        <v>8140912304</v>
      </c>
      <c r="T7" s="2"/>
      <c r="U7" s="2"/>
      <c r="V7" s="2">
        <v>9983931015</v>
      </c>
      <c r="W7" s="2" t="s">
        <v>53</v>
      </c>
      <c r="X7" s="2">
        <v>0</v>
      </c>
      <c r="Y7" s="2" t="s">
        <v>54</v>
      </c>
      <c r="Z7" s="2" t="s">
        <v>54</v>
      </c>
      <c r="AA7" s="2"/>
      <c r="AB7" s="2">
        <v>5</v>
      </c>
      <c r="AC7" s="2" t="s">
        <v>55</v>
      </c>
      <c r="AD7" s="2">
        <v>0</v>
      </c>
    </row>
    <row r="8" spans="1:30" ht="30">
      <c r="A8" s="2">
        <v>2</v>
      </c>
      <c r="B8" s="2" t="s">
        <v>46</v>
      </c>
      <c r="C8" s="2">
        <v>547</v>
      </c>
      <c r="D8" s="2"/>
      <c r="E8" s="2" t="s">
        <v>72</v>
      </c>
      <c r="F8" s="2"/>
      <c r="G8" s="2" t="s">
        <v>73</v>
      </c>
      <c r="H8" s="2" t="s">
        <v>74</v>
      </c>
      <c r="I8" s="2" t="s">
        <v>50</v>
      </c>
      <c r="J8" s="3">
        <v>41917</v>
      </c>
      <c r="K8" s="2"/>
      <c r="L8" s="2"/>
      <c r="M8" s="2"/>
      <c r="N8" s="2"/>
      <c r="O8" s="2" t="s">
        <v>75</v>
      </c>
      <c r="P8" s="2"/>
      <c r="Q8" s="2"/>
      <c r="R8" s="2" t="s">
        <v>52</v>
      </c>
      <c r="S8" s="2">
        <v>8140912304</v>
      </c>
      <c r="T8" s="2"/>
      <c r="U8" s="2"/>
      <c r="V8" s="2">
        <v>0</v>
      </c>
      <c r="W8" s="2"/>
      <c r="X8" s="2"/>
      <c r="Y8" s="2" t="s">
        <v>54</v>
      </c>
      <c r="Z8" s="2" t="s">
        <v>76</v>
      </c>
      <c r="AA8" s="2"/>
      <c r="AB8" s="2">
        <v>6</v>
      </c>
      <c r="AC8" s="2"/>
      <c r="AD8" s="2">
        <v>0</v>
      </c>
    </row>
    <row r="9" spans="1:30" ht="30">
      <c r="A9" s="2">
        <v>2</v>
      </c>
      <c r="B9" s="2" t="s">
        <v>46</v>
      </c>
      <c r="C9" s="2">
        <v>524</v>
      </c>
      <c r="D9" s="3">
        <v>43664</v>
      </c>
      <c r="E9" s="2" t="s">
        <v>77</v>
      </c>
      <c r="F9" s="2"/>
      <c r="G9" s="2" t="s">
        <v>78</v>
      </c>
      <c r="H9" s="2" t="s">
        <v>79</v>
      </c>
      <c r="I9" s="2" t="s">
        <v>59</v>
      </c>
      <c r="J9" s="3">
        <v>41634</v>
      </c>
      <c r="K9" s="2"/>
      <c r="L9" s="2"/>
      <c r="M9" s="2"/>
      <c r="N9" s="2"/>
      <c r="O9" s="2" t="s">
        <v>51</v>
      </c>
      <c r="P9" s="2"/>
      <c r="Q9" s="2"/>
      <c r="R9" s="2" t="s">
        <v>52</v>
      </c>
      <c r="S9" s="2">
        <v>8140912304</v>
      </c>
      <c r="T9" s="2"/>
      <c r="U9" s="2"/>
      <c r="V9" s="2">
        <v>9414422651</v>
      </c>
      <c r="W9" s="2" t="s">
        <v>53</v>
      </c>
      <c r="X9" s="2">
        <v>0</v>
      </c>
      <c r="Y9" s="2" t="s">
        <v>54</v>
      </c>
      <c r="Z9" s="2" t="s">
        <v>54</v>
      </c>
      <c r="AA9" s="2"/>
      <c r="AB9" s="2">
        <v>7</v>
      </c>
      <c r="AC9" s="2" t="s">
        <v>55</v>
      </c>
      <c r="AD9" s="2">
        <v>0</v>
      </c>
    </row>
    <row r="10" spans="1:30" ht="30">
      <c r="A10" s="2">
        <v>3</v>
      </c>
      <c r="B10" s="2" t="s">
        <v>46</v>
      </c>
      <c r="C10" s="2">
        <v>536</v>
      </c>
      <c r="D10" s="3">
        <v>43669</v>
      </c>
      <c r="E10" s="2" t="s">
        <v>80</v>
      </c>
      <c r="F10" s="2"/>
      <c r="G10" s="2" t="s">
        <v>81</v>
      </c>
      <c r="H10" s="2" t="s">
        <v>82</v>
      </c>
      <c r="I10" s="2" t="s">
        <v>59</v>
      </c>
      <c r="J10" s="3">
        <v>41639</v>
      </c>
      <c r="K10" s="2"/>
      <c r="L10" s="2"/>
      <c r="M10" s="2"/>
      <c r="N10" s="2"/>
      <c r="O10" s="2" t="s">
        <v>83</v>
      </c>
      <c r="P10" s="2"/>
      <c r="Q10" s="2"/>
      <c r="R10" s="2" t="s">
        <v>52</v>
      </c>
      <c r="S10" s="2">
        <v>8140912304</v>
      </c>
      <c r="T10" s="2"/>
      <c r="U10" s="2"/>
      <c r="V10" s="2">
        <v>9414422651</v>
      </c>
      <c r="W10" s="2" t="s">
        <v>53</v>
      </c>
      <c r="X10" s="2">
        <v>0</v>
      </c>
      <c r="Y10" s="2" t="s">
        <v>54</v>
      </c>
      <c r="Z10" s="2" t="s">
        <v>54</v>
      </c>
      <c r="AA10" s="2"/>
      <c r="AB10" s="2">
        <v>7</v>
      </c>
      <c r="AC10" s="2" t="s">
        <v>55</v>
      </c>
      <c r="AD10" s="2">
        <v>0</v>
      </c>
    </row>
    <row r="11" spans="1:30" ht="30">
      <c r="A11" s="2">
        <v>3</v>
      </c>
      <c r="B11" s="2" t="s">
        <v>46</v>
      </c>
      <c r="C11" s="2">
        <v>416</v>
      </c>
      <c r="D11" s="3">
        <v>43279</v>
      </c>
      <c r="E11" s="2" t="s">
        <v>84</v>
      </c>
      <c r="F11" s="2"/>
      <c r="G11" s="2" t="s">
        <v>85</v>
      </c>
      <c r="H11" s="2" t="s">
        <v>86</v>
      </c>
      <c r="I11" s="2" t="s">
        <v>50</v>
      </c>
      <c r="J11" s="3">
        <v>41537</v>
      </c>
      <c r="K11" s="2"/>
      <c r="L11" s="2"/>
      <c r="M11" s="2"/>
      <c r="N11" s="2"/>
      <c r="O11" s="2" t="s">
        <v>51</v>
      </c>
      <c r="P11" s="2" t="s">
        <v>87</v>
      </c>
      <c r="Q11" s="2"/>
      <c r="R11" s="2" t="s">
        <v>52</v>
      </c>
      <c r="S11" s="2">
        <v>8140912304</v>
      </c>
      <c r="T11" s="2"/>
      <c r="U11" s="2"/>
      <c r="V11" s="2">
        <v>7742036479</v>
      </c>
      <c r="W11" s="2" t="s">
        <v>88</v>
      </c>
      <c r="X11" s="2">
        <v>0</v>
      </c>
      <c r="Y11" s="2" t="s">
        <v>54</v>
      </c>
      <c r="Z11" s="2" t="s">
        <v>54</v>
      </c>
      <c r="AA11" s="2" t="s">
        <v>89</v>
      </c>
      <c r="AB11" s="2">
        <v>7</v>
      </c>
      <c r="AC11" s="2" t="s">
        <v>55</v>
      </c>
      <c r="AD11" s="2">
        <v>1</v>
      </c>
    </row>
    <row r="12" spans="1:30" ht="30">
      <c r="A12" s="2">
        <v>3</v>
      </c>
      <c r="B12" s="2" t="s">
        <v>46</v>
      </c>
      <c r="C12" s="2">
        <v>445</v>
      </c>
      <c r="D12" s="3">
        <v>43292</v>
      </c>
      <c r="E12" s="2" t="s">
        <v>90</v>
      </c>
      <c r="F12" s="2"/>
      <c r="G12" s="2" t="s">
        <v>91</v>
      </c>
      <c r="H12" s="2" t="s">
        <v>92</v>
      </c>
      <c r="I12" s="2" t="s">
        <v>59</v>
      </c>
      <c r="J12" s="3">
        <v>41537</v>
      </c>
      <c r="K12" s="2"/>
      <c r="L12" s="2"/>
      <c r="M12" s="2"/>
      <c r="N12" s="2"/>
      <c r="O12" s="2" t="s">
        <v>75</v>
      </c>
      <c r="P12" s="2" t="s">
        <v>87</v>
      </c>
      <c r="Q12" s="2"/>
      <c r="R12" s="2" t="s">
        <v>52</v>
      </c>
      <c r="S12" s="2">
        <v>8140912304</v>
      </c>
      <c r="T12" s="2"/>
      <c r="U12" s="2"/>
      <c r="V12" s="2">
        <v>9660623146</v>
      </c>
      <c r="W12" s="2" t="s">
        <v>53</v>
      </c>
      <c r="X12" s="2">
        <v>0</v>
      </c>
      <c r="Y12" s="2" t="s">
        <v>54</v>
      </c>
      <c r="Z12" s="2" t="s">
        <v>54</v>
      </c>
      <c r="AA12" s="2" t="s">
        <v>89</v>
      </c>
      <c r="AB12" s="2">
        <v>7</v>
      </c>
      <c r="AC12" s="2" t="s">
        <v>55</v>
      </c>
      <c r="AD12" s="2">
        <v>1</v>
      </c>
    </row>
    <row r="13" spans="1:30" ht="30">
      <c r="A13" s="2">
        <v>3</v>
      </c>
      <c r="B13" s="2" t="s">
        <v>46</v>
      </c>
      <c r="C13" s="2">
        <v>432</v>
      </c>
      <c r="D13" s="3">
        <v>43290</v>
      </c>
      <c r="E13" s="2" t="s">
        <v>93</v>
      </c>
      <c r="F13" s="2"/>
      <c r="G13" s="2" t="s">
        <v>94</v>
      </c>
      <c r="H13" s="2" t="s">
        <v>95</v>
      </c>
      <c r="I13" s="2" t="s">
        <v>50</v>
      </c>
      <c r="J13" s="3">
        <v>41456</v>
      </c>
      <c r="K13" s="2"/>
      <c r="L13" s="2"/>
      <c r="M13" s="2"/>
      <c r="N13" s="2"/>
      <c r="O13" s="2" t="s">
        <v>51</v>
      </c>
      <c r="P13" s="2" t="s">
        <v>87</v>
      </c>
      <c r="Q13" s="2"/>
      <c r="R13" s="2" t="s">
        <v>52</v>
      </c>
      <c r="S13" s="2">
        <v>8140912304</v>
      </c>
      <c r="T13" s="2"/>
      <c r="U13" s="2"/>
      <c r="V13" s="2">
        <v>9414422651</v>
      </c>
      <c r="W13" s="2" t="s">
        <v>96</v>
      </c>
      <c r="X13" s="2">
        <v>0</v>
      </c>
      <c r="Y13" s="2" t="s">
        <v>54</v>
      </c>
      <c r="Z13" s="2" t="s">
        <v>54</v>
      </c>
      <c r="AA13" s="2" t="s">
        <v>89</v>
      </c>
      <c r="AB13" s="2">
        <v>7</v>
      </c>
      <c r="AC13" s="2" t="s">
        <v>55</v>
      </c>
      <c r="AD13" s="2">
        <v>0</v>
      </c>
    </row>
    <row r="14" spans="1:30" ht="30">
      <c r="A14" s="2">
        <v>3</v>
      </c>
      <c r="B14" s="2" t="s">
        <v>46</v>
      </c>
      <c r="C14" s="2">
        <v>431</v>
      </c>
      <c r="D14" s="3">
        <v>43290</v>
      </c>
      <c r="E14" s="2" t="s">
        <v>97</v>
      </c>
      <c r="F14" s="2"/>
      <c r="G14" s="2" t="s">
        <v>98</v>
      </c>
      <c r="H14" s="2" t="s">
        <v>99</v>
      </c>
      <c r="I14" s="2" t="s">
        <v>59</v>
      </c>
      <c r="J14" s="3">
        <v>41469</v>
      </c>
      <c r="K14" s="2"/>
      <c r="L14" s="2"/>
      <c r="M14" s="2"/>
      <c r="N14" s="2"/>
      <c r="O14" s="2" t="s">
        <v>75</v>
      </c>
      <c r="P14" s="2" t="s">
        <v>87</v>
      </c>
      <c r="Q14" s="2"/>
      <c r="R14" s="2" t="s">
        <v>52</v>
      </c>
      <c r="S14" s="2">
        <v>8140912304</v>
      </c>
      <c r="T14" s="2"/>
      <c r="U14" s="2"/>
      <c r="V14" s="2">
        <v>7742036479</v>
      </c>
      <c r="W14" s="2" t="s">
        <v>88</v>
      </c>
      <c r="X14" s="2">
        <v>0</v>
      </c>
      <c r="Y14" s="2" t="s">
        <v>54</v>
      </c>
      <c r="Z14" s="2" t="s">
        <v>54</v>
      </c>
      <c r="AA14" s="2" t="s">
        <v>89</v>
      </c>
      <c r="AB14" s="2">
        <v>7</v>
      </c>
      <c r="AC14" s="2" t="s">
        <v>55</v>
      </c>
      <c r="AD14" s="2">
        <v>0</v>
      </c>
    </row>
    <row r="15" spans="1:30" ht="30">
      <c r="A15" s="2">
        <v>3</v>
      </c>
      <c r="B15" s="2" t="s">
        <v>46</v>
      </c>
      <c r="C15" s="2">
        <v>537</v>
      </c>
      <c r="D15" s="3">
        <v>43669</v>
      </c>
      <c r="E15" s="2" t="s">
        <v>100</v>
      </c>
      <c r="F15" s="2"/>
      <c r="G15" s="2" t="s">
        <v>101</v>
      </c>
      <c r="H15" s="2" t="s">
        <v>102</v>
      </c>
      <c r="I15" s="2" t="s">
        <v>50</v>
      </c>
      <c r="J15" s="3">
        <v>41196</v>
      </c>
      <c r="K15" s="2"/>
      <c r="L15" s="2"/>
      <c r="M15" s="2"/>
      <c r="N15" s="2"/>
      <c r="O15" s="2" t="s">
        <v>83</v>
      </c>
      <c r="P15" s="2"/>
      <c r="Q15" s="2"/>
      <c r="R15" s="2" t="s">
        <v>52</v>
      </c>
      <c r="S15" s="2">
        <v>8140912304</v>
      </c>
      <c r="T15" s="2"/>
      <c r="U15" s="2"/>
      <c r="V15" s="2">
        <v>9414422651</v>
      </c>
      <c r="W15" s="2" t="s">
        <v>103</v>
      </c>
      <c r="X15" s="2">
        <v>0</v>
      </c>
      <c r="Y15" s="2" t="s">
        <v>54</v>
      </c>
      <c r="Z15" s="2" t="s">
        <v>54</v>
      </c>
      <c r="AA15" s="2"/>
      <c r="AB15" s="2">
        <v>8</v>
      </c>
      <c r="AC15" s="2" t="s">
        <v>55</v>
      </c>
      <c r="AD15" s="2">
        <v>0</v>
      </c>
    </row>
    <row r="16" spans="1:30" ht="30">
      <c r="A16" s="2">
        <v>4</v>
      </c>
      <c r="B16" s="2" t="s">
        <v>46</v>
      </c>
      <c r="C16" s="2">
        <v>331</v>
      </c>
      <c r="D16" s="3">
        <v>42907</v>
      </c>
      <c r="E16" s="2" t="s">
        <v>104</v>
      </c>
      <c r="F16" s="2"/>
      <c r="G16" s="2" t="s">
        <v>105</v>
      </c>
      <c r="H16" s="2" t="s">
        <v>106</v>
      </c>
      <c r="I16" s="2" t="s">
        <v>59</v>
      </c>
      <c r="J16" s="3">
        <v>41233</v>
      </c>
      <c r="K16" s="2"/>
      <c r="L16" s="2"/>
      <c r="M16" s="2"/>
      <c r="N16" s="2"/>
      <c r="O16" s="2" t="s">
        <v>51</v>
      </c>
      <c r="P16" s="2" t="s">
        <v>87</v>
      </c>
      <c r="Q16" s="2"/>
      <c r="R16" s="2" t="s">
        <v>52</v>
      </c>
      <c r="S16" s="2">
        <v>8140912304</v>
      </c>
      <c r="T16" s="2" t="s">
        <v>107</v>
      </c>
      <c r="U16" s="2"/>
      <c r="V16" s="2">
        <v>9772410095</v>
      </c>
      <c r="W16" s="2" t="s">
        <v>108</v>
      </c>
      <c r="X16" s="2">
        <v>50000</v>
      </c>
      <c r="Y16" s="2" t="s">
        <v>54</v>
      </c>
      <c r="Z16" s="2" t="s">
        <v>54</v>
      </c>
      <c r="AA16" s="2" t="s">
        <v>89</v>
      </c>
      <c r="AB16" s="2">
        <v>8</v>
      </c>
      <c r="AC16" s="2" t="s">
        <v>55</v>
      </c>
      <c r="AD16" s="2">
        <v>1</v>
      </c>
    </row>
    <row r="17" spans="1:30" ht="30">
      <c r="A17" s="2">
        <v>4</v>
      </c>
      <c r="B17" s="2" t="s">
        <v>46</v>
      </c>
      <c r="C17" s="2">
        <v>523</v>
      </c>
      <c r="D17" s="3">
        <v>43664</v>
      </c>
      <c r="E17" s="2" t="s">
        <v>109</v>
      </c>
      <c r="F17" s="2"/>
      <c r="G17" s="2" t="s">
        <v>110</v>
      </c>
      <c r="H17" s="2" t="s">
        <v>111</v>
      </c>
      <c r="I17" s="2" t="s">
        <v>59</v>
      </c>
      <c r="J17" s="3">
        <v>40782</v>
      </c>
      <c r="K17" s="2"/>
      <c r="L17" s="2"/>
      <c r="M17" s="2"/>
      <c r="N17" s="2"/>
      <c r="O17" s="2" t="s">
        <v>51</v>
      </c>
      <c r="P17" s="2"/>
      <c r="Q17" s="2"/>
      <c r="R17" s="2" t="s">
        <v>52</v>
      </c>
      <c r="S17" s="2">
        <v>8140912304</v>
      </c>
      <c r="T17" s="2"/>
      <c r="U17" s="2"/>
      <c r="V17" s="2">
        <v>9414422615</v>
      </c>
      <c r="W17" s="2" t="s">
        <v>103</v>
      </c>
      <c r="X17" s="2">
        <v>0</v>
      </c>
      <c r="Y17" s="2" t="s">
        <v>54</v>
      </c>
      <c r="Z17" s="2" t="s">
        <v>54</v>
      </c>
      <c r="AA17" s="2"/>
      <c r="AB17" s="2">
        <v>9</v>
      </c>
      <c r="AC17" s="2" t="s">
        <v>55</v>
      </c>
      <c r="AD17" s="2">
        <v>0</v>
      </c>
    </row>
    <row r="18" spans="1:30" ht="30">
      <c r="A18" s="2">
        <v>4</v>
      </c>
      <c r="B18" s="2" t="s">
        <v>46</v>
      </c>
      <c r="C18" s="2">
        <v>509</v>
      </c>
      <c r="D18" s="3">
        <v>43652</v>
      </c>
      <c r="E18" s="2" t="s">
        <v>112</v>
      </c>
      <c r="F18" s="2"/>
      <c r="G18" s="2" t="s">
        <v>113</v>
      </c>
      <c r="H18" s="2" t="s">
        <v>114</v>
      </c>
      <c r="I18" s="2" t="s">
        <v>59</v>
      </c>
      <c r="J18" s="3">
        <v>41031</v>
      </c>
      <c r="K18" s="2"/>
      <c r="L18" s="2"/>
      <c r="M18" s="2"/>
      <c r="N18" s="2"/>
      <c r="O18" s="2" t="s">
        <v>83</v>
      </c>
      <c r="P18" s="2"/>
      <c r="Q18" s="2"/>
      <c r="R18" s="2" t="s">
        <v>52</v>
      </c>
      <c r="S18" s="2">
        <v>8140912304</v>
      </c>
      <c r="T18" s="2"/>
      <c r="U18" s="2"/>
      <c r="V18" s="2">
        <v>9414422615</v>
      </c>
      <c r="W18" s="2" t="s">
        <v>103</v>
      </c>
      <c r="X18" s="2">
        <v>0</v>
      </c>
      <c r="Y18" s="2" t="s">
        <v>54</v>
      </c>
      <c r="Z18" s="2" t="s">
        <v>54</v>
      </c>
      <c r="AA18" s="2"/>
      <c r="AB18" s="2">
        <v>8</v>
      </c>
      <c r="AC18" s="2" t="s">
        <v>55</v>
      </c>
      <c r="AD18" s="2">
        <v>0</v>
      </c>
    </row>
    <row r="19" spans="1:30" ht="30">
      <c r="A19" s="2">
        <v>4</v>
      </c>
      <c r="B19" s="2" t="s">
        <v>46</v>
      </c>
      <c r="C19" s="2">
        <v>368</v>
      </c>
      <c r="D19" s="3">
        <v>42920</v>
      </c>
      <c r="E19" s="2" t="s">
        <v>115</v>
      </c>
      <c r="F19" s="2"/>
      <c r="G19" s="2" t="s">
        <v>116</v>
      </c>
      <c r="H19" s="2" t="s">
        <v>58</v>
      </c>
      <c r="I19" s="2" t="s">
        <v>50</v>
      </c>
      <c r="J19" s="3">
        <v>41208</v>
      </c>
      <c r="K19" s="2"/>
      <c r="L19" s="2"/>
      <c r="M19" s="2"/>
      <c r="N19" s="2"/>
      <c r="O19" s="2" t="s">
        <v>51</v>
      </c>
      <c r="P19" s="2" t="s">
        <v>87</v>
      </c>
      <c r="Q19" s="2"/>
      <c r="R19" s="2" t="s">
        <v>52</v>
      </c>
      <c r="S19" s="2">
        <v>8140912304</v>
      </c>
      <c r="T19" s="2"/>
      <c r="U19" s="2"/>
      <c r="V19" s="2">
        <v>9413037944</v>
      </c>
      <c r="W19" s="2" t="s">
        <v>108</v>
      </c>
      <c r="X19" s="2">
        <v>60000</v>
      </c>
      <c r="Y19" s="2" t="s">
        <v>54</v>
      </c>
      <c r="Z19" s="2" t="s">
        <v>54</v>
      </c>
      <c r="AA19" s="2" t="s">
        <v>89</v>
      </c>
      <c r="AB19" s="2">
        <v>8</v>
      </c>
      <c r="AC19" s="2" t="s">
        <v>55</v>
      </c>
      <c r="AD19" s="2">
        <v>1</v>
      </c>
    </row>
    <row r="20" spans="1:30" ht="30">
      <c r="A20" s="2">
        <v>4</v>
      </c>
      <c r="B20" s="2" t="s">
        <v>46</v>
      </c>
      <c r="C20" s="2">
        <v>546</v>
      </c>
      <c r="D20" s="3">
        <v>43304</v>
      </c>
      <c r="E20" s="2" t="s">
        <v>115</v>
      </c>
      <c r="F20" s="2"/>
      <c r="G20" s="2" t="s">
        <v>117</v>
      </c>
      <c r="H20" s="2" t="s">
        <v>118</v>
      </c>
      <c r="I20" s="2" t="s">
        <v>50</v>
      </c>
      <c r="J20" s="3">
        <v>40544</v>
      </c>
      <c r="K20" s="2"/>
      <c r="L20" s="2"/>
      <c r="M20" s="2"/>
      <c r="N20" s="2"/>
      <c r="O20" s="2" t="s">
        <v>51</v>
      </c>
      <c r="P20" s="2"/>
      <c r="Q20" s="2"/>
      <c r="R20" s="2" t="s">
        <v>52</v>
      </c>
      <c r="S20" s="2">
        <v>8140912304</v>
      </c>
      <c r="T20" s="2" t="s">
        <v>119</v>
      </c>
      <c r="U20" s="2" t="s">
        <v>120</v>
      </c>
      <c r="V20" s="2">
        <v>0</v>
      </c>
      <c r="W20" s="2"/>
      <c r="X20" s="2"/>
      <c r="Y20" s="2" t="s">
        <v>54</v>
      </c>
      <c r="Z20" s="2" t="s">
        <v>54</v>
      </c>
      <c r="AA20" s="2"/>
      <c r="AB20" s="2">
        <v>9</v>
      </c>
      <c r="AC20" s="2"/>
      <c r="AD20" s="2">
        <v>2</v>
      </c>
    </row>
    <row r="21" spans="1:30" ht="30">
      <c r="A21" s="2">
        <v>4</v>
      </c>
      <c r="B21" s="2" t="s">
        <v>46</v>
      </c>
      <c r="C21" s="2">
        <v>341</v>
      </c>
      <c r="D21" s="3">
        <v>42910</v>
      </c>
      <c r="E21" s="2" t="s">
        <v>121</v>
      </c>
      <c r="F21" s="2"/>
      <c r="G21" s="2" t="s">
        <v>122</v>
      </c>
      <c r="H21" s="2" t="s">
        <v>123</v>
      </c>
      <c r="I21" s="2" t="s">
        <v>50</v>
      </c>
      <c r="J21" s="3">
        <v>41549</v>
      </c>
      <c r="K21" s="2"/>
      <c r="L21" s="2"/>
      <c r="M21" s="2"/>
      <c r="N21" s="2"/>
      <c r="O21" s="2" t="s">
        <v>83</v>
      </c>
      <c r="P21" s="2" t="s">
        <v>87</v>
      </c>
      <c r="Q21" s="2"/>
      <c r="R21" s="2" t="s">
        <v>52</v>
      </c>
      <c r="S21" s="2">
        <v>8140912304</v>
      </c>
      <c r="T21" s="2" t="s">
        <v>124</v>
      </c>
      <c r="U21" s="2"/>
      <c r="V21" s="2">
        <v>9413037944</v>
      </c>
      <c r="W21" s="2" t="s">
        <v>108</v>
      </c>
      <c r="X21" s="2">
        <v>60000</v>
      </c>
      <c r="Y21" s="2" t="s">
        <v>54</v>
      </c>
      <c r="Z21" s="2" t="s">
        <v>54</v>
      </c>
      <c r="AA21" s="2" t="s">
        <v>89</v>
      </c>
      <c r="AB21" s="2">
        <v>7</v>
      </c>
      <c r="AC21" s="2" t="s">
        <v>55</v>
      </c>
      <c r="AD21" s="2">
        <v>1</v>
      </c>
    </row>
    <row r="22" spans="1:30" ht="30">
      <c r="A22" s="2">
        <v>4</v>
      </c>
      <c r="B22" s="2" t="s">
        <v>46</v>
      </c>
      <c r="C22" s="2">
        <v>356</v>
      </c>
      <c r="D22" s="3">
        <v>42915</v>
      </c>
      <c r="E22" s="2" t="s">
        <v>125</v>
      </c>
      <c r="F22" s="2"/>
      <c r="G22" s="2" t="s">
        <v>126</v>
      </c>
      <c r="H22" s="2" t="s">
        <v>127</v>
      </c>
      <c r="I22" s="2" t="s">
        <v>59</v>
      </c>
      <c r="J22" s="3">
        <v>41360</v>
      </c>
      <c r="K22" s="2"/>
      <c r="L22" s="2"/>
      <c r="M22" s="2"/>
      <c r="N22" s="2"/>
      <c r="O22" s="2" t="s">
        <v>75</v>
      </c>
      <c r="P22" s="2" t="s">
        <v>87</v>
      </c>
      <c r="Q22" s="2"/>
      <c r="R22" s="2" t="s">
        <v>52</v>
      </c>
      <c r="S22" s="2">
        <v>8140912304</v>
      </c>
      <c r="T22" s="2"/>
      <c r="U22" s="2"/>
      <c r="V22" s="2">
        <v>9571654356</v>
      </c>
      <c r="W22" s="2" t="s">
        <v>108</v>
      </c>
      <c r="X22" s="2">
        <v>60000</v>
      </c>
      <c r="Y22" s="2" t="s">
        <v>54</v>
      </c>
      <c r="Z22" s="2" t="s">
        <v>54</v>
      </c>
      <c r="AA22" s="2" t="s">
        <v>89</v>
      </c>
      <c r="AB22" s="2">
        <v>7</v>
      </c>
      <c r="AC22" s="2" t="s">
        <v>55</v>
      </c>
      <c r="AD22" s="2">
        <v>1</v>
      </c>
    </row>
    <row r="23" spans="1:30" ht="30">
      <c r="A23" s="2">
        <v>4</v>
      </c>
      <c r="B23" s="2" t="s">
        <v>46</v>
      </c>
      <c r="C23" s="2">
        <v>348</v>
      </c>
      <c r="D23" s="3">
        <v>42914</v>
      </c>
      <c r="E23" s="2" t="s">
        <v>128</v>
      </c>
      <c r="F23" s="2"/>
      <c r="G23" s="2" t="s">
        <v>129</v>
      </c>
      <c r="H23" s="2" t="s">
        <v>130</v>
      </c>
      <c r="I23" s="2" t="s">
        <v>50</v>
      </c>
      <c r="J23" s="3">
        <v>40909</v>
      </c>
      <c r="K23" s="2"/>
      <c r="L23" s="2"/>
      <c r="M23" s="2"/>
      <c r="N23" s="2"/>
      <c r="O23" s="2" t="s">
        <v>83</v>
      </c>
      <c r="P23" s="2" t="s">
        <v>87</v>
      </c>
      <c r="Q23" s="2"/>
      <c r="R23" s="2" t="s">
        <v>52</v>
      </c>
      <c r="S23" s="2">
        <v>8140912304</v>
      </c>
      <c r="T23" s="2"/>
      <c r="U23" s="2"/>
      <c r="V23" s="2">
        <v>9001135738</v>
      </c>
      <c r="W23" s="2" t="s">
        <v>108</v>
      </c>
      <c r="X23" s="2">
        <v>84000</v>
      </c>
      <c r="Y23" s="2" t="s">
        <v>54</v>
      </c>
      <c r="Z23" s="2" t="s">
        <v>54</v>
      </c>
      <c r="AA23" s="2" t="s">
        <v>89</v>
      </c>
      <c r="AB23" s="2">
        <v>8</v>
      </c>
      <c r="AC23" s="2" t="s">
        <v>55</v>
      </c>
      <c r="AD23" s="2">
        <v>1</v>
      </c>
    </row>
    <row r="24" spans="1:30" ht="30">
      <c r="A24" s="2">
        <v>4</v>
      </c>
      <c r="B24" s="2" t="s">
        <v>46</v>
      </c>
      <c r="C24" s="2">
        <v>342</v>
      </c>
      <c r="D24" s="3">
        <v>42910</v>
      </c>
      <c r="E24" s="2" t="s">
        <v>131</v>
      </c>
      <c r="F24" s="2"/>
      <c r="G24" s="2" t="s">
        <v>91</v>
      </c>
      <c r="H24" s="2" t="s">
        <v>92</v>
      </c>
      <c r="I24" s="2" t="s">
        <v>50</v>
      </c>
      <c r="J24" s="3">
        <v>40836</v>
      </c>
      <c r="K24" s="2"/>
      <c r="L24" s="2"/>
      <c r="M24" s="2"/>
      <c r="N24" s="2"/>
      <c r="O24" s="2" t="s">
        <v>75</v>
      </c>
      <c r="P24" s="2" t="s">
        <v>87</v>
      </c>
      <c r="Q24" s="2"/>
      <c r="R24" s="2" t="s">
        <v>52</v>
      </c>
      <c r="S24" s="2">
        <v>8140912304</v>
      </c>
      <c r="T24" s="2"/>
      <c r="U24" s="2"/>
      <c r="V24" s="2">
        <v>8696798577</v>
      </c>
      <c r="W24" s="2" t="s">
        <v>108</v>
      </c>
      <c r="X24" s="2">
        <v>70000</v>
      </c>
      <c r="Y24" s="2" t="s">
        <v>54</v>
      </c>
      <c r="Z24" s="2" t="s">
        <v>54</v>
      </c>
      <c r="AA24" s="2" t="s">
        <v>89</v>
      </c>
      <c r="AB24" s="2">
        <v>9</v>
      </c>
      <c r="AC24" s="2" t="s">
        <v>55</v>
      </c>
      <c r="AD24" s="2">
        <v>1</v>
      </c>
    </row>
    <row r="25" spans="1:30" ht="30">
      <c r="A25" s="2">
        <v>5</v>
      </c>
      <c r="B25" s="2" t="s">
        <v>46</v>
      </c>
      <c r="C25" s="2">
        <v>408</v>
      </c>
      <c r="D25" s="3">
        <v>42955</v>
      </c>
      <c r="E25" s="2" t="s">
        <v>132</v>
      </c>
      <c r="F25" s="2"/>
      <c r="G25" s="2" t="s">
        <v>133</v>
      </c>
      <c r="H25" s="2" t="s">
        <v>134</v>
      </c>
      <c r="I25" s="2" t="s">
        <v>50</v>
      </c>
      <c r="J25" s="3">
        <v>40736</v>
      </c>
      <c r="K25" s="2"/>
      <c r="L25" s="2"/>
      <c r="M25" s="2"/>
      <c r="N25" s="2"/>
      <c r="O25" s="2" t="s">
        <v>83</v>
      </c>
      <c r="P25" s="2" t="s">
        <v>87</v>
      </c>
      <c r="Q25" s="2"/>
      <c r="R25" s="2" t="s">
        <v>52</v>
      </c>
      <c r="S25" s="2">
        <v>8140912304</v>
      </c>
      <c r="T25" s="2" t="s">
        <v>135</v>
      </c>
      <c r="U25" s="2"/>
      <c r="V25" s="2">
        <v>9829548534</v>
      </c>
      <c r="W25" s="2" t="s">
        <v>108</v>
      </c>
      <c r="X25" s="2">
        <v>60000</v>
      </c>
      <c r="Y25" s="2" t="s">
        <v>54</v>
      </c>
      <c r="Z25" s="2" t="s">
        <v>54</v>
      </c>
      <c r="AA25" s="2" t="s">
        <v>89</v>
      </c>
      <c r="AB25" s="2">
        <v>9</v>
      </c>
      <c r="AC25" s="2" t="s">
        <v>55</v>
      </c>
      <c r="AD25" s="2">
        <v>1</v>
      </c>
    </row>
    <row r="26" spans="1:30" ht="30">
      <c r="A26" s="2">
        <v>5</v>
      </c>
      <c r="B26" s="2" t="s">
        <v>46</v>
      </c>
      <c r="C26" s="2">
        <v>332</v>
      </c>
      <c r="D26" s="3">
        <v>42907</v>
      </c>
      <c r="E26" s="2" t="s">
        <v>136</v>
      </c>
      <c r="F26" s="2"/>
      <c r="G26" s="2" t="s">
        <v>137</v>
      </c>
      <c r="H26" s="2" t="s">
        <v>138</v>
      </c>
      <c r="I26" s="2" t="s">
        <v>50</v>
      </c>
      <c r="J26" s="3">
        <v>40618</v>
      </c>
      <c r="K26" s="2"/>
      <c r="L26" s="2"/>
      <c r="M26" s="2"/>
      <c r="N26" s="2"/>
      <c r="O26" s="2" t="s">
        <v>83</v>
      </c>
      <c r="P26" s="2" t="s">
        <v>87</v>
      </c>
      <c r="Q26" s="2"/>
      <c r="R26" s="2" t="s">
        <v>52</v>
      </c>
      <c r="S26" s="2">
        <v>8140912304</v>
      </c>
      <c r="T26" s="2" t="s">
        <v>139</v>
      </c>
      <c r="U26" s="2"/>
      <c r="V26" s="2">
        <v>8094639455</v>
      </c>
      <c r="W26" s="2" t="s">
        <v>108</v>
      </c>
      <c r="X26" s="2">
        <v>50000</v>
      </c>
      <c r="Y26" s="2" t="s">
        <v>54</v>
      </c>
      <c r="Z26" s="2" t="s">
        <v>54</v>
      </c>
      <c r="AA26" s="2" t="s">
        <v>89</v>
      </c>
      <c r="AB26" s="2">
        <v>9</v>
      </c>
      <c r="AC26" s="2" t="s">
        <v>55</v>
      </c>
      <c r="AD26" s="2">
        <v>1</v>
      </c>
    </row>
    <row r="27" spans="1:30" ht="30">
      <c r="A27" s="2">
        <v>5</v>
      </c>
      <c r="B27" s="2" t="s">
        <v>46</v>
      </c>
      <c r="C27" s="2">
        <v>512</v>
      </c>
      <c r="D27" s="3">
        <v>43656</v>
      </c>
      <c r="E27" s="2" t="s">
        <v>140</v>
      </c>
      <c r="F27" s="2"/>
      <c r="G27" s="2" t="s">
        <v>141</v>
      </c>
      <c r="H27" s="2" t="s">
        <v>142</v>
      </c>
      <c r="I27" s="2" t="s">
        <v>50</v>
      </c>
      <c r="J27" s="3">
        <v>40373</v>
      </c>
      <c r="K27" s="2"/>
      <c r="L27" s="2"/>
      <c r="M27" s="2"/>
      <c r="N27" s="2"/>
      <c r="O27" s="2" t="s">
        <v>51</v>
      </c>
      <c r="P27" s="2"/>
      <c r="Q27" s="2"/>
      <c r="R27" s="2" t="s">
        <v>52</v>
      </c>
      <c r="S27" s="2">
        <v>8140912304</v>
      </c>
      <c r="T27" s="2"/>
      <c r="U27" s="2"/>
      <c r="V27" s="2">
        <v>9414422615</v>
      </c>
      <c r="W27" s="2" t="s">
        <v>103</v>
      </c>
      <c r="X27" s="2">
        <v>0</v>
      </c>
      <c r="Y27" s="2" t="s">
        <v>54</v>
      </c>
      <c r="Z27" s="2" t="s">
        <v>54</v>
      </c>
      <c r="AA27" s="2"/>
      <c r="AB27" s="2">
        <v>10</v>
      </c>
      <c r="AC27" s="2" t="s">
        <v>55</v>
      </c>
      <c r="AD27" s="2">
        <v>0</v>
      </c>
    </row>
    <row r="28" spans="1:30" ht="30">
      <c r="A28" s="2">
        <v>5</v>
      </c>
      <c r="B28" s="2" t="s">
        <v>46</v>
      </c>
      <c r="C28" s="2">
        <v>470</v>
      </c>
      <c r="D28" s="3">
        <v>43301</v>
      </c>
      <c r="E28" s="2" t="s">
        <v>143</v>
      </c>
      <c r="F28" s="2"/>
      <c r="G28" s="2" t="s">
        <v>144</v>
      </c>
      <c r="H28" s="2" t="s">
        <v>145</v>
      </c>
      <c r="I28" s="2" t="s">
        <v>59</v>
      </c>
      <c r="J28" s="3">
        <v>40671</v>
      </c>
      <c r="K28" s="2"/>
      <c r="L28" s="2"/>
      <c r="M28" s="2"/>
      <c r="N28" s="2"/>
      <c r="O28" s="2" t="s">
        <v>51</v>
      </c>
      <c r="P28" s="2" t="s">
        <v>87</v>
      </c>
      <c r="Q28" s="2"/>
      <c r="R28" s="2" t="s">
        <v>52</v>
      </c>
      <c r="S28" s="2">
        <v>8140912304</v>
      </c>
      <c r="T28" s="2"/>
      <c r="U28" s="2"/>
      <c r="V28" s="2">
        <v>7742036479</v>
      </c>
      <c r="W28" s="2" t="s">
        <v>146</v>
      </c>
      <c r="X28" s="2">
        <v>0</v>
      </c>
      <c r="Y28" s="2" t="s">
        <v>54</v>
      </c>
      <c r="Z28" s="2" t="s">
        <v>54</v>
      </c>
      <c r="AA28" s="2" t="s">
        <v>89</v>
      </c>
      <c r="AB28" s="2">
        <v>9</v>
      </c>
      <c r="AC28" s="2" t="s">
        <v>55</v>
      </c>
      <c r="AD28" s="2">
        <v>0</v>
      </c>
    </row>
    <row r="29" spans="1:30" ht="30">
      <c r="A29" s="2">
        <v>5</v>
      </c>
      <c r="B29" s="2" t="s">
        <v>46</v>
      </c>
      <c r="C29" s="2">
        <v>301</v>
      </c>
      <c r="D29" s="3">
        <v>42563</v>
      </c>
      <c r="E29" s="2" t="s">
        <v>147</v>
      </c>
      <c r="F29" s="2"/>
      <c r="G29" s="2" t="s">
        <v>148</v>
      </c>
      <c r="H29" s="2" t="s">
        <v>149</v>
      </c>
      <c r="I29" s="2" t="s">
        <v>59</v>
      </c>
      <c r="J29" s="3">
        <v>40995</v>
      </c>
      <c r="K29" s="2"/>
      <c r="L29" s="2"/>
      <c r="M29" s="2"/>
      <c r="N29" s="2"/>
      <c r="O29" s="2" t="s">
        <v>75</v>
      </c>
      <c r="P29" s="2" t="s">
        <v>87</v>
      </c>
      <c r="Q29" s="2"/>
      <c r="R29" s="2" t="s">
        <v>52</v>
      </c>
      <c r="S29" s="2">
        <v>8140912304</v>
      </c>
      <c r="T29" s="2"/>
      <c r="U29" s="2"/>
      <c r="V29" s="2">
        <v>7073426099</v>
      </c>
      <c r="W29" s="2" t="s">
        <v>150</v>
      </c>
      <c r="X29" s="2">
        <v>0</v>
      </c>
      <c r="Y29" s="2" t="s">
        <v>54</v>
      </c>
      <c r="Z29" s="2" t="s">
        <v>54</v>
      </c>
      <c r="AA29" s="2" t="s">
        <v>89</v>
      </c>
      <c r="AB29" s="2">
        <v>8</v>
      </c>
      <c r="AC29" s="2" t="s">
        <v>55</v>
      </c>
      <c r="AD29" s="2">
        <v>1</v>
      </c>
    </row>
    <row r="30" spans="1:30" ht="30">
      <c r="A30" s="2">
        <v>5</v>
      </c>
      <c r="B30" s="2" t="s">
        <v>46</v>
      </c>
      <c r="C30" s="2">
        <v>326</v>
      </c>
      <c r="D30" s="3">
        <v>42656</v>
      </c>
      <c r="E30" s="2" t="s">
        <v>151</v>
      </c>
      <c r="F30" s="2"/>
      <c r="G30" s="2" t="s">
        <v>152</v>
      </c>
      <c r="H30" s="2" t="s">
        <v>153</v>
      </c>
      <c r="I30" s="2" t="s">
        <v>50</v>
      </c>
      <c r="J30" s="3">
        <v>40746</v>
      </c>
      <c r="K30" s="2"/>
      <c r="L30" s="2"/>
      <c r="M30" s="2"/>
      <c r="N30" s="2"/>
      <c r="O30" s="2" t="s">
        <v>51</v>
      </c>
      <c r="P30" s="2" t="s">
        <v>87</v>
      </c>
      <c r="Q30" s="2"/>
      <c r="R30" s="2" t="s">
        <v>52</v>
      </c>
      <c r="S30" s="2">
        <v>8140912304</v>
      </c>
      <c r="T30" s="2"/>
      <c r="U30" s="2"/>
      <c r="V30" s="2">
        <v>9783820049</v>
      </c>
      <c r="W30" s="2" t="s">
        <v>150</v>
      </c>
      <c r="X30" s="2">
        <v>0</v>
      </c>
      <c r="Y30" s="2" t="s">
        <v>54</v>
      </c>
      <c r="Z30" s="2" t="s">
        <v>54</v>
      </c>
      <c r="AA30" s="2" t="s">
        <v>89</v>
      </c>
      <c r="AB30" s="2">
        <v>9</v>
      </c>
      <c r="AC30" s="2" t="s">
        <v>55</v>
      </c>
      <c r="AD30" s="2">
        <v>1</v>
      </c>
    </row>
    <row r="31" spans="1:30" ht="30">
      <c r="A31" s="2">
        <v>5</v>
      </c>
      <c r="B31" s="2" t="s">
        <v>46</v>
      </c>
      <c r="C31" s="2">
        <v>320</v>
      </c>
      <c r="D31" s="3">
        <v>42570</v>
      </c>
      <c r="E31" s="2" t="s">
        <v>154</v>
      </c>
      <c r="F31" s="2"/>
      <c r="G31" s="2" t="s">
        <v>155</v>
      </c>
      <c r="H31" s="2" t="s">
        <v>156</v>
      </c>
      <c r="I31" s="2" t="s">
        <v>59</v>
      </c>
      <c r="J31" s="3">
        <v>40907</v>
      </c>
      <c r="K31" s="2"/>
      <c r="L31" s="2"/>
      <c r="M31" s="2"/>
      <c r="N31" s="2"/>
      <c r="O31" s="2" t="s">
        <v>83</v>
      </c>
      <c r="P31" s="2" t="s">
        <v>87</v>
      </c>
      <c r="Q31" s="2"/>
      <c r="R31" s="2" t="s">
        <v>52</v>
      </c>
      <c r="S31" s="2">
        <v>8140912304</v>
      </c>
      <c r="T31" s="2"/>
      <c r="U31" s="2"/>
      <c r="V31" s="2">
        <v>9982123148</v>
      </c>
      <c r="W31" s="2" t="s">
        <v>150</v>
      </c>
      <c r="X31" s="2">
        <v>0</v>
      </c>
      <c r="Y31" s="2" t="s">
        <v>54</v>
      </c>
      <c r="Z31" s="2" t="s">
        <v>54</v>
      </c>
      <c r="AA31" s="2" t="s">
        <v>89</v>
      </c>
      <c r="AB31" s="2">
        <v>9</v>
      </c>
      <c r="AC31" s="2" t="s">
        <v>55</v>
      </c>
      <c r="AD31" s="2">
        <v>1</v>
      </c>
    </row>
    <row r="32" spans="1:30" ht="30">
      <c r="A32" s="2">
        <v>5</v>
      </c>
      <c r="B32" s="2" t="s">
        <v>46</v>
      </c>
      <c r="C32" s="2">
        <v>508</v>
      </c>
      <c r="D32" s="3">
        <v>43652</v>
      </c>
      <c r="E32" s="2" t="s">
        <v>157</v>
      </c>
      <c r="F32" s="2"/>
      <c r="G32" s="2" t="s">
        <v>113</v>
      </c>
      <c r="H32" s="2" t="s">
        <v>114</v>
      </c>
      <c r="I32" s="2" t="s">
        <v>59</v>
      </c>
      <c r="J32" s="3">
        <v>40512</v>
      </c>
      <c r="K32" s="2"/>
      <c r="L32" s="2"/>
      <c r="M32" s="2"/>
      <c r="N32" s="2"/>
      <c r="O32" s="2" t="s">
        <v>83</v>
      </c>
      <c r="P32" s="2"/>
      <c r="Q32" s="2"/>
      <c r="R32" s="2" t="s">
        <v>52</v>
      </c>
      <c r="S32" s="2">
        <v>8140912304</v>
      </c>
      <c r="T32" s="2"/>
      <c r="U32" s="2"/>
      <c r="V32" s="2">
        <v>9414422615</v>
      </c>
      <c r="W32" s="2" t="s">
        <v>103</v>
      </c>
      <c r="X32" s="2">
        <v>0</v>
      </c>
      <c r="Y32" s="2" t="s">
        <v>54</v>
      </c>
      <c r="Z32" s="2" t="s">
        <v>54</v>
      </c>
      <c r="AA32" s="2"/>
      <c r="AB32" s="2">
        <v>10</v>
      </c>
      <c r="AC32" s="2" t="s">
        <v>55</v>
      </c>
      <c r="AD32" s="2">
        <v>0</v>
      </c>
    </row>
    <row r="33" spans="1:30" ht="30">
      <c r="A33" s="2">
        <v>5</v>
      </c>
      <c r="B33" s="2" t="s">
        <v>46</v>
      </c>
      <c r="C33" s="2">
        <v>364</v>
      </c>
      <c r="D33" s="3">
        <v>42919</v>
      </c>
      <c r="E33" s="2" t="s">
        <v>158</v>
      </c>
      <c r="F33" s="2"/>
      <c r="G33" s="2" t="s">
        <v>91</v>
      </c>
      <c r="H33" s="2" t="s">
        <v>92</v>
      </c>
      <c r="I33" s="2" t="s">
        <v>50</v>
      </c>
      <c r="J33" s="3">
        <v>40314</v>
      </c>
      <c r="K33" s="2"/>
      <c r="L33" s="2"/>
      <c r="M33" s="2"/>
      <c r="N33" s="2"/>
      <c r="O33" s="2" t="s">
        <v>83</v>
      </c>
      <c r="P33" s="2" t="s">
        <v>87</v>
      </c>
      <c r="Q33" s="2"/>
      <c r="R33" s="2" t="s">
        <v>52</v>
      </c>
      <c r="S33" s="2">
        <v>8140912304</v>
      </c>
      <c r="T33" s="2"/>
      <c r="U33" s="2"/>
      <c r="V33" s="2">
        <v>8696798577</v>
      </c>
      <c r="W33" s="2" t="s">
        <v>108</v>
      </c>
      <c r="X33" s="2">
        <v>60000</v>
      </c>
      <c r="Y33" s="2" t="s">
        <v>54</v>
      </c>
      <c r="Z33" s="2" t="s">
        <v>54</v>
      </c>
      <c r="AA33" s="2" t="s">
        <v>89</v>
      </c>
      <c r="AB33" s="2">
        <v>10</v>
      </c>
      <c r="AC33" s="2" t="s">
        <v>55</v>
      </c>
      <c r="AD33" s="2">
        <v>1</v>
      </c>
    </row>
    <row r="34" spans="1:30" ht="30">
      <c r="A34" s="2">
        <v>5</v>
      </c>
      <c r="B34" s="2" t="s">
        <v>46</v>
      </c>
      <c r="C34" s="2">
        <v>346</v>
      </c>
      <c r="D34" s="3">
        <v>42914</v>
      </c>
      <c r="E34" s="2" t="s">
        <v>159</v>
      </c>
      <c r="F34" s="2"/>
      <c r="G34" s="2" t="s">
        <v>129</v>
      </c>
      <c r="H34" s="2" t="s">
        <v>130</v>
      </c>
      <c r="I34" s="2" t="s">
        <v>50</v>
      </c>
      <c r="J34" s="3">
        <v>40365</v>
      </c>
      <c r="K34" s="2"/>
      <c r="L34" s="2"/>
      <c r="M34" s="2"/>
      <c r="N34" s="2"/>
      <c r="O34" s="2" t="s">
        <v>83</v>
      </c>
      <c r="P34" s="2" t="s">
        <v>87</v>
      </c>
      <c r="Q34" s="2"/>
      <c r="R34" s="2" t="s">
        <v>52</v>
      </c>
      <c r="S34" s="2">
        <v>8140912304</v>
      </c>
      <c r="T34" s="2"/>
      <c r="U34" s="2"/>
      <c r="V34" s="2">
        <v>9001135738</v>
      </c>
      <c r="W34" s="2" t="s">
        <v>108</v>
      </c>
      <c r="X34" s="2">
        <v>84000</v>
      </c>
      <c r="Y34" s="2" t="s">
        <v>54</v>
      </c>
      <c r="Z34" s="2" t="s">
        <v>54</v>
      </c>
      <c r="AA34" s="2" t="s">
        <v>89</v>
      </c>
      <c r="AB34" s="2">
        <v>10</v>
      </c>
      <c r="AC34" s="2" t="s">
        <v>55</v>
      </c>
      <c r="AD34" s="2">
        <v>1</v>
      </c>
    </row>
    <row r="35" spans="1:30" ht="30">
      <c r="A35" s="2">
        <v>5</v>
      </c>
      <c r="B35" s="2" t="s">
        <v>46</v>
      </c>
      <c r="C35" s="2">
        <v>417</v>
      </c>
      <c r="D35" s="3">
        <v>43279</v>
      </c>
      <c r="E35" s="2" t="s">
        <v>160</v>
      </c>
      <c r="F35" s="2"/>
      <c r="G35" s="2" t="s">
        <v>161</v>
      </c>
      <c r="H35" s="2" t="s">
        <v>162</v>
      </c>
      <c r="I35" s="2" t="s">
        <v>59</v>
      </c>
      <c r="J35" s="3">
        <v>40388</v>
      </c>
      <c r="K35" s="2"/>
      <c r="L35" s="2"/>
      <c r="M35" s="2"/>
      <c r="N35" s="2"/>
      <c r="O35" s="2" t="s">
        <v>83</v>
      </c>
      <c r="P35" s="2" t="s">
        <v>87</v>
      </c>
      <c r="Q35" s="2"/>
      <c r="R35" s="2" t="s">
        <v>52</v>
      </c>
      <c r="S35" s="2">
        <v>8140912304</v>
      </c>
      <c r="T35" s="2"/>
      <c r="U35" s="2"/>
      <c r="V35" s="2">
        <v>7742036479</v>
      </c>
      <c r="W35" s="2" t="s">
        <v>146</v>
      </c>
      <c r="X35" s="2">
        <v>0</v>
      </c>
      <c r="Y35" s="2" t="s">
        <v>54</v>
      </c>
      <c r="Z35" s="2" t="s">
        <v>54</v>
      </c>
      <c r="AA35" s="2" t="s">
        <v>89</v>
      </c>
      <c r="AB35" s="2">
        <v>10</v>
      </c>
      <c r="AC35" s="2" t="s">
        <v>55</v>
      </c>
      <c r="AD35" s="2">
        <v>1</v>
      </c>
    </row>
    <row r="36" spans="1:30" ht="30">
      <c r="A36" s="2">
        <v>6</v>
      </c>
      <c r="B36" s="2" t="s">
        <v>46</v>
      </c>
      <c r="C36" s="2">
        <v>511</v>
      </c>
      <c r="D36" s="3">
        <v>43656</v>
      </c>
      <c r="E36" s="2" t="s">
        <v>163</v>
      </c>
      <c r="F36" s="2"/>
      <c r="G36" s="2" t="s">
        <v>141</v>
      </c>
      <c r="H36" s="2" t="s">
        <v>142</v>
      </c>
      <c r="I36" s="2" t="s">
        <v>59</v>
      </c>
      <c r="J36" s="3">
        <v>39604</v>
      </c>
      <c r="K36" s="2"/>
      <c r="L36" s="2"/>
      <c r="M36" s="2"/>
      <c r="N36" s="2"/>
      <c r="O36" s="2" t="s">
        <v>51</v>
      </c>
      <c r="P36" s="2"/>
      <c r="Q36" s="2"/>
      <c r="R36" s="2" t="s">
        <v>52</v>
      </c>
      <c r="S36" s="2">
        <v>8140912304</v>
      </c>
      <c r="T36" s="2"/>
      <c r="U36" s="2"/>
      <c r="V36" s="2">
        <v>9414422615</v>
      </c>
      <c r="W36" s="2" t="s">
        <v>103</v>
      </c>
      <c r="X36" s="2">
        <v>0</v>
      </c>
      <c r="Y36" s="2" t="s">
        <v>54</v>
      </c>
      <c r="Z36" s="2" t="s">
        <v>54</v>
      </c>
      <c r="AA36" s="2"/>
      <c r="AB36" s="2">
        <v>12</v>
      </c>
      <c r="AC36" s="2" t="s">
        <v>55</v>
      </c>
      <c r="AD36" s="2">
        <v>0</v>
      </c>
    </row>
    <row r="37" spans="1:30" ht="30">
      <c r="A37" s="2">
        <v>6</v>
      </c>
      <c r="B37" s="2" t="s">
        <v>46</v>
      </c>
      <c r="C37" s="2">
        <v>213</v>
      </c>
      <c r="D37" s="3">
        <v>42186</v>
      </c>
      <c r="E37" s="2" t="s">
        <v>164</v>
      </c>
      <c r="F37" s="2"/>
      <c r="G37" s="2" t="s">
        <v>165</v>
      </c>
      <c r="H37" s="2" t="s">
        <v>95</v>
      </c>
      <c r="I37" s="2" t="s">
        <v>59</v>
      </c>
      <c r="J37" s="3">
        <v>40632</v>
      </c>
      <c r="K37" s="2"/>
      <c r="L37" s="2"/>
      <c r="M37" s="2"/>
      <c r="N37" s="2"/>
      <c r="O37" s="2" t="s">
        <v>51</v>
      </c>
      <c r="P37" s="2" t="s">
        <v>87</v>
      </c>
      <c r="Q37" s="2"/>
      <c r="R37" s="2" t="s">
        <v>52</v>
      </c>
      <c r="S37" s="2">
        <v>8140912304</v>
      </c>
      <c r="T37" s="2"/>
      <c r="U37" s="2"/>
      <c r="V37" s="2">
        <v>9462791908</v>
      </c>
      <c r="W37" s="2" t="s">
        <v>150</v>
      </c>
      <c r="X37" s="2">
        <v>0</v>
      </c>
      <c r="Y37" s="2" t="s">
        <v>54</v>
      </c>
      <c r="Z37" s="2" t="s">
        <v>54</v>
      </c>
      <c r="AA37" s="2" t="s">
        <v>89</v>
      </c>
      <c r="AB37" s="2">
        <v>9</v>
      </c>
      <c r="AC37" s="2" t="s">
        <v>55</v>
      </c>
      <c r="AD37" s="2">
        <v>1</v>
      </c>
    </row>
    <row r="38" spans="1:30" ht="30">
      <c r="A38" s="2">
        <v>6</v>
      </c>
      <c r="B38" s="2" t="s">
        <v>46</v>
      </c>
      <c r="C38" s="2">
        <v>412</v>
      </c>
      <c r="D38" s="3">
        <v>42186</v>
      </c>
      <c r="E38" s="2" t="s">
        <v>166</v>
      </c>
      <c r="F38" s="2"/>
      <c r="G38" s="2" t="s">
        <v>167</v>
      </c>
      <c r="H38" s="2" t="s">
        <v>168</v>
      </c>
      <c r="I38" s="2" t="s">
        <v>59</v>
      </c>
      <c r="J38" s="3">
        <v>40676</v>
      </c>
      <c r="K38" s="2"/>
      <c r="L38" s="2"/>
      <c r="M38" s="2"/>
      <c r="N38" s="2"/>
      <c r="O38" s="2" t="s">
        <v>83</v>
      </c>
      <c r="P38" s="2" t="s">
        <v>87</v>
      </c>
      <c r="Q38" s="2"/>
      <c r="R38" s="2" t="s">
        <v>52</v>
      </c>
      <c r="S38" s="2">
        <v>8140912304</v>
      </c>
      <c r="T38" s="2"/>
      <c r="U38" s="2"/>
      <c r="V38" s="2">
        <v>7689893683</v>
      </c>
      <c r="W38" s="2" t="s">
        <v>150</v>
      </c>
      <c r="X38" s="2">
        <v>0</v>
      </c>
      <c r="Y38" s="2" t="s">
        <v>54</v>
      </c>
      <c r="Z38" s="2" t="s">
        <v>54</v>
      </c>
      <c r="AA38" s="2" t="s">
        <v>89</v>
      </c>
      <c r="AB38" s="2">
        <v>9</v>
      </c>
      <c r="AC38" s="2" t="s">
        <v>55</v>
      </c>
      <c r="AD38" s="2">
        <v>1</v>
      </c>
    </row>
    <row r="39" spans="1:30" ht="45">
      <c r="A39" s="2">
        <v>6</v>
      </c>
      <c r="B39" s="2" t="s">
        <v>46</v>
      </c>
      <c r="C39" s="2">
        <v>184</v>
      </c>
      <c r="D39" s="3">
        <v>40823</v>
      </c>
      <c r="E39" s="2" t="s">
        <v>169</v>
      </c>
      <c r="F39" s="2"/>
      <c r="G39" s="2" t="s">
        <v>170</v>
      </c>
      <c r="H39" s="2" t="s">
        <v>171</v>
      </c>
      <c r="I39" s="2" t="s">
        <v>59</v>
      </c>
      <c r="J39" s="3">
        <v>40823</v>
      </c>
      <c r="K39" s="2"/>
      <c r="L39" s="2"/>
      <c r="M39" s="2"/>
      <c r="N39" s="2"/>
      <c r="O39" s="2" t="s">
        <v>83</v>
      </c>
      <c r="P39" s="2" t="s">
        <v>87</v>
      </c>
      <c r="Q39" s="2"/>
      <c r="R39" s="2" t="s">
        <v>52</v>
      </c>
      <c r="S39" s="2">
        <v>8140912304</v>
      </c>
      <c r="T39" s="2"/>
      <c r="U39" s="2"/>
      <c r="V39" s="2">
        <v>9571764835</v>
      </c>
      <c r="W39" s="2" t="s">
        <v>172</v>
      </c>
      <c r="X39" s="2">
        <v>60000</v>
      </c>
      <c r="Y39" s="2" t="s">
        <v>54</v>
      </c>
      <c r="Z39" s="2" t="s">
        <v>54</v>
      </c>
      <c r="AA39" s="2" t="s">
        <v>89</v>
      </c>
      <c r="AB39" s="2">
        <v>9</v>
      </c>
      <c r="AC39" s="2" t="s">
        <v>55</v>
      </c>
      <c r="AD39" s="2">
        <v>1</v>
      </c>
    </row>
    <row r="40" spans="1:30" ht="30">
      <c r="A40" s="2">
        <v>6</v>
      </c>
      <c r="B40" s="2" t="s">
        <v>46</v>
      </c>
      <c r="C40" s="2">
        <v>545</v>
      </c>
      <c r="D40" s="3">
        <v>43305</v>
      </c>
      <c r="E40" s="2" t="s">
        <v>173</v>
      </c>
      <c r="F40" s="2"/>
      <c r="G40" s="2" t="s">
        <v>174</v>
      </c>
      <c r="H40" s="2" t="s">
        <v>175</v>
      </c>
      <c r="I40" s="2" t="s">
        <v>50</v>
      </c>
      <c r="J40" s="3">
        <v>39987</v>
      </c>
      <c r="K40" s="2"/>
      <c r="L40" s="2"/>
      <c r="M40" s="2"/>
      <c r="N40" s="2"/>
      <c r="O40" s="2" t="s">
        <v>51</v>
      </c>
      <c r="P40" s="2"/>
      <c r="Q40" s="2"/>
      <c r="R40" s="2" t="s">
        <v>52</v>
      </c>
      <c r="S40" s="2">
        <v>8140912304</v>
      </c>
      <c r="T40" s="2" t="s">
        <v>176</v>
      </c>
      <c r="U40" s="2"/>
      <c r="V40" s="2">
        <v>0</v>
      </c>
      <c r="W40" s="2"/>
      <c r="X40" s="2"/>
      <c r="Y40" s="2" t="s">
        <v>54</v>
      </c>
      <c r="Z40" s="2" t="s">
        <v>54</v>
      </c>
      <c r="AA40" s="2"/>
      <c r="AB40" s="2">
        <v>11</v>
      </c>
      <c r="AC40" s="2"/>
      <c r="AD40" s="2">
        <v>1</v>
      </c>
    </row>
    <row r="41" spans="1:30" ht="30">
      <c r="A41" s="2">
        <v>6</v>
      </c>
      <c r="B41" s="2" t="s">
        <v>46</v>
      </c>
      <c r="C41" s="2">
        <v>420</v>
      </c>
      <c r="D41" s="3">
        <v>43280</v>
      </c>
      <c r="E41" s="2" t="s">
        <v>177</v>
      </c>
      <c r="F41" s="2"/>
      <c r="G41" s="2" t="s">
        <v>178</v>
      </c>
      <c r="H41" s="2" t="s">
        <v>179</v>
      </c>
      <c r="I41" s="2" t="s">
        <v>50</v>
      </c>
      <c r="J41" s="3">
        <v>40078</v>
      </c>
      <c r="K41" s="2"/>
      <c r="L41" s="2"/>
      <c r="M41" s="2"/>
      <c r="N41" s="2"/>
      <c r="O41" s="2" t="s">
        <v>75</v>
      </c>
      <c r="P41" s="2" t="s">
        <v>87</v>
      </c>
      <c r="Q41" s="2"/>
      <c r="R41" s="2" t="s">
        <v>52</v>
      </c>
      <c r="S41" s="2">
        <v>8140912304</v>
      </c>
      <c r="T41" s="2"/>
      <c r="U41" s="2"/>
      <c r="V41" s="2">
        <v>7742036479</v>
      </c>
      <c r="W41" s="2" t="s">
        <v>146</v>
      </c>
      <c r="X41" s="2">
        <v>0</v>
      </c>
      <c r="Y41" s="2" t="s">
        <v>54</v>
      </c>
      <c r="Z41" s="2" t="s">
        <v>54</v>
      </c>
      <c r="AA41" s="2" t="s">
        <v>89</v>
      </c>
      <c r="AB41" s="2">
        <v>11</v>
      </c>
      <c r="AC41" s="2" t="s">
        <v>55</v>
      </c>
      <c r="AD41" s="2">
        <v>1</v>
      </c>
    </row>
    <row r="42" spans="1:30" ht="30">
      <c r="A42" s="2">
        <v>6</v>
      </c>
      <c r="B42" s="2" t="s">
        <v>46</v>
      </c>
      <c r="C42" s="2">
        <v>385</v>
      </c>
      <c r="D42" s="3">
        <v>42927</v>
      </c>
      <c r="E42" s="2" t="s">
        <v>180</v>
      </c>
      <c r="F42" s="2"/>
      <c r="G42" s="2" t="s">
        <v>181</v>
      </c>
      <c r="H42" s="2" t="s">
        <v>182</v>
      </c>
      <c r="I42" s="2" t="s">
        <v>50</v>
      </c>
      <c r="J42" s="3">
        <v>40870</v>
      </c>
      <c r="K42" s="2"/>
      <c r="L42" s="2"/>
      <c r="M42" s="2"/>
      <c r="N42" s="2"/>
      <c r="O42" s="2" t="s">
        <v>51</v>
      </c>
      <c r="P42" s="2" t="s">
        <v>87</v>
      </c>
      <c r="Q42" s="2"/>
      <c r="R42" s="2" t="s">
        <v>52</v>
      </c>
      <c r="S42" s="2">
        <v>8140912304</v>
      </c>
      <c r="T42" s="2"/>
      <c r="U42" s="2"/>
      <c r="V42" s="2">
        <v>9252629183</v>
      </c>
      <c r="W42" s="2" t="s">
        <v>183</v>
      </c>
      <c r="X42" s="2">
        <v>84000</v>
      </c>
      <c r="Y42" s="2" t="s">
        <v>54</v>
      </c>
      <c r="Z42" s="2" t="s">
        <v>54</v>
      </c>
      <c r="AA42" s="2" t="s">
        <v>89</v>
      </c>
      <c r="AB42" s="2">
        <v>9</v>
      </c>
      <c r="AC42" s="2" t="s">
        <v>55</v>
      </c>
      <c r="AD42" s="2">
        <v>0</v>
      </c>
    </row>
    <row r="43" spans="1:30" ht="30">
      <c r="A43" s="2">
        <v>6</v>
      </c>
      <c r="B43" s="2" t="s">
        <v>46</v>
      </c>
      <c r="C43" s="2">
        <v>329</v>
      </c>
      <c r="D43" s="3">
        <v>42907</v>
      </c>
      <c r="E43" s="2" t="s">
        <v>184</v>
      </c>
      <c r="F43" s="2"/>
      <c r="G43" s="2" t="s">
        <v>185</v>
      </c>
      <c r="H43" s="2" t="s">
        <v>153</v>
      </c>
      <c r="I43" s="2" t="s">
        <v>59</v>
      </c>
      <c r="J43" s="3">
        <v>40004</v>
      </c>
      <c r="K43" s="2"/>
      <c r="L43" s="2"/>
      <c r="M43" s="2"/>
      <c r="N43" s="2"/>
      <c r="O43" s="2" t="s">
        <v>51</v>
      </c>
      <c r="P43" s="2" t="s">
        <v>87</v>
      </c>
      <c r="Q43" s="2"/>
      <c r="R43" s="2" t="s">
        <v>52</v>
      </c>
      <c r="S43" s="2">
        <v>8140912304</v>
      </c>
      <c r="T43" s="2"/>
      <c r="U43" s="2"/>
      <c r="V43" s="2">
        <v>9649589960</v>
      </c>
      <c r="W43" s="2" t="s">
        <v>108</v>
      </c>
      <c r="X43" s="2">
        <v>50000</v>
      </c>
      <c r="Y43" s="2" t="s">
        <v>54</v>
      </c>
      <c r="Z43" s="2" t="s">
        <v>54</v>
      </c>
      <c r="AA43" s="2" t="s">
        <v>89</v>
      </c>
      <c r="AB43" s="2">
        <v>11</v>
      </c>
      <c r="AC43" s="2" t="s">
        <v>55</v>
      </c>
      <c r="AD43" s="2">
        <v>1</v>
      </c>
    </row>
    <row r="44" spans="1:30" ht="30">
      <c r="A44" s="2">
        <v>7</v>
      </c>
      <c r="B44" s="2" t="s">
        <v>46</v>
      </c>
      <c r="C44" s="2">
        <v>333</v>
      </c>
      <c r="D44" s="3">
        <v>42907</v>
      </c>
      <c r="E44" s="2" t="s">
        <v>186</v>
      </c>
      <c r="F44" s="2"/>
      <c r="G44" s="2" t="s">
        <v>137</v>
      </c>
      <c r="H44" s="2" t="s">
        <v>138</v>
      </c>
      <c r="I44" s="2" t="s">
        <v>50</v>
      </c>
      <c r="J44" s="3">
        <v>40102</v>
      </c>
      <c r="K44" s="2"/>
      <c r="L44" s="2"/>
      <c r="M44" s="2"/>
      <c r="N44" s="2"/>
      <c r="O44" s="2" t="s">
        <v>83</v>
      </c>
      <c r="P44" s="2" t="s">
        <v>87</v>
      </c>
      <c r="Q44" s="2"/>
      <c r="R44" s="2" t="s">
        <v>52</v>
      </c>
      <c r="S44" s="2">
        <v>8140912304</v>
      </c>
      <c r="T44" s="2" t="s">
        <v>187</v>
      </c>
      <c r="U44" s="2"/>
      <c r="V44" s="2">
        <v>8094639455</v>
      </c>
      <c r="W44" s="2" t="s">
        <v>108</v>
      </c>
      <c r="X44" s="2">
        <v>50000</v>
      </c>
      <c r="Y44" s="2" t="s">
        <v>54</v>
      </c>
      <c r="Z44" s="2" t="s">
        <v>54</v>
      </c>
      <c r="AA44" s="2" t="s">
        <v>89</v>
      </c>
      <c r="AB44" s="2">
        <v>11</v>
      </c>
      <c r="AC44" s="2" t="s">
        <v>55</v>
      </c>
      <c r="AD44" s="2">
        <v>1</v>
      </c>
    </row>
    <row r="45" spans="1:30" ht="30">
      <c r="A45" s="2">
        <v>7</v>
      </c>
      <c r="B45" s="2" t="s">
        <v>46</v>
      </c>
      <c r="C45" s="2">
        <v>239</v>
      </c>
      <c r="D45" s="3">
        <v>42186</v>
      </c>
      <c r="E45" s="2" t="s">
        <v>188</v>
      </c>
      <c r="F45" s="2"/>
      <c r="G45" s="2" t="s">
        <v>189</v>
      </c>
      <c r="H45" s="2" t="s">
        <v>58</v>
      </c>
      <c r="I45" s="2" t="s">
        <v>50</v>
      </c>
      <c r="J45" s="3">
        <v>40304</v>
      </c>
      <c r="K45" s="2"/>
      <c r="L45" s="2"/>
      <c r="M45" s="2"/>
      <c r="N45" s="2"/>
      <c r="O45" s="2" t="s">
        <v>51</v>
      </c>
      <c r="P45" s="2" t="s">
        <v>87</v>
      </c>
      <c r="Q45" s="2"/>
      <c r="R45" s="2" t="s">
        <v>52</v>
      </c>
      <c r="S45" s="2">
        <v>8140912304</v>
      </c>
      <c r="T45" s="2" t="s">
        <v>190</v>
      </c>
      <c r="U45" s="2"/>
      <c r="V45" s="2">
        <v>9828855191</v>
      </c>
      <c r="W45" s="2" t="s">
        <v>150</v>
      </c>
      <c r="X45" s="2">
        <v>250000</v>
      </c>
      <c r="Y45" s="2" t="s">
        <v>54</v>
      </c>
      <c r="Z45" s="2" t="s">
        <v>54</v>
      </c>
      <c r="AA45" s="2" t="s">
        <v>89</v>
      </c>
      <c r="AB45" s="2">
        <v>10</v>
      </c>
      <c r="AC45" s="2" t="s">
        <v>55</v>
      </c>
      <c r="AD45" s="2">
        <v>1</v>
      </c>
    </row>
    <row r="46" spans="1:30" ht="30">
      <c r="A46" s="2">
        <v>7</v>
      </c>
      <c r="B46" s="2" t="s">
        <v>46</v>
      </c>
      <c r="C46" s="2">
        <v>237</v>
      </c>
      <c r="D46" s="3">
        <v>42186</v>
      </c>
      <c r="E46" s="2" t="s">
        <v>191</v>
      </c>
      <c r="F46" s="2"/>
      <c r="G46" s="2" t="s">
        <v>192</v>
      </c>
      <c r="H46" s="2" t="s">
        <v>193</v>
      </c>
      <c r="I46" s="2" t="s">
        <v>59</v>
      </c>
      <c r="J46" s="3">
        <v>40431</v>
      </c>
      <c r="K46" s="2"/>
      <c r="L46" s="2"/>
      <c r="M46" s="2"/>
      <c r="N46" s="2"/>
      <c r="O46" s="2" t="s">
        <v>75</v>
      </c>
      <c r="P46" s="2" t="s">
        <v>87</v>
      </c>
      <c r="Q46" s="2"/>
      <c r="R46" s="2" t="s">
        <v>52</v>
      </c>
      <c r="S46" s="2">
        <v>8140912304</v>
      </c>
      <c r="T46" s="2" t="s">
        <v>194</v>
      </c>
      <c r="U46" s="2"/>
      <c r="V46" s="2">
        <v>9983931015</v>
      </c>
      <c r="W46" s="2" t="s">
        <v>150</v>
      </c>
      <c r="X46" s="2">
        <v>32000</v>
      </c>
      <c r="Y46" s="2" t="s">
        <v>54</v>
      </c>
      <c r="Z46" s="2" t="s">
        <v>54</v>
      </c>
      <c r="AA46" s="2" t="s">
        <v>89</v>
      </c>
      <c r="AB46" s="2">
        <v>10</v>
      </c>
      <c r="AC46" s="2" t="s">
        <v>55</v>
      </c>
      <c r="AD46" s="2">
        <v>1</v>
      </c>
    </row>
    <row r="47" spans="1:30" ht="30">
      <c r="A47" s="2">
        <v>7</v>
      </c>
      <c r="B47" s="2" t="s">
        <v>46</v>
      </c>
      <c r="C47" s="2">
        <v>233</v>
      </c>
      <c r="D47" s="3">
        <v>42186</v>
      </c>
      <c r="E47" s="2" t="s">
        <v>195</v>
      </c>
      <c r="F47" s="2"/>
      <c r="G47" s="2" t="s">
        <v>196</v>
      </c>
      <c r="H47" s="2" t="s">
        <v>197</v>
      </c>
      <c r="I47" s="2" t="s">
        <v>59</v>
      </c>
      <c r="J47" s="3">
        <v>40048</v>
      </c>
      <c r="K47" s="2"/>
      <c r="L47" s="2"/>
      <c r="M47" s="2"/>
      <c r="N47" s="2"/>
      <c r="O47" s="2" t="s">
        <v>51</v>
      </c>
      <c r="P47" s="2" t="s">
        <v>87</v>
      </c>
      <c r="Q47" s="2"/>
      <c r="R47" s="2" t="s">
        <v>52</v>
      </c>
      <c r="S47" s="2">
        <v>8140912304</v>
      </c>
      <c r="T47" s="2" t="s">
        <v>198</v>
      </c>
      <c r="U47" s="2"/>
      <c r="V47" s="2">
        <v>9460384767</v>
      </c>
      <c r="W47" s="2" t="s">
        <v>150</v>
      </c>
      <c r="X47" s="2">
        <v>36000</v>
      </c>
      <c r="Y47" s="2" t="s">
        <v>54</v>
      </c>
      <c r="Z47" s="2" t="s">
        <v>54</v>
      </c>
      <c r="AA47" s="2" t="s">
        <v>89</v>
      </c>
      <c r="AB47" s="2">
        <v>11</v>
      </c>
      <c r="AC47" s="2" t="s">
        <v>55</v>
      </c>
      <c r="AD47" s="2">
        <v>1</v>
      </c>
    </row>
    <row r="48" spans="1:30" ht="30">
      <c r="A48" s="2">
        <v>7</v>
      </c>
      <c r="B48" s="2" t="s">
        <v>46</v>
      </c>
      <c r="C48" s="2">
        <v>347</v>
      </c>
      <c r="D48" s="3">
        <v>42914</v>
      </c>
      <c r="E48" s="2" t="s">
        <v>199</v>
      </c>
      <c r="F48" s="2"/>
      <c r="G48" s="2" t="s">
        <v>129</v>
      </c>
      <c r="H48" s="2" t="s">
        <v>130</v>
      </c>
      <c r="I48" s="2" t="s">
        <v>50</v>
      </c>
      <c r="J48" s="3">
        <v>39818</v>
      </c>
      <c r="K48" s="2"/>
      <c r="L48" s="2"/>
      <c r="M48" s="2"/>
      <c r="N48" s="2"/>
      <c r="O48" s="2" t="s">
        <v>83</v>
      </c>
      <c r="P48" s="2" t="s">
        <v>87</v>
      </c>
      <c r="Q48" s="2"/>
      <c r="R48" s="2" t="s">
        <v>52</v>
      </c>
      <c r="S48" s="2">
        <v>8140912304</v>
      </c>
      <c r="T48" s="2"/>
      <c r="U48" s="2"/>
      <c r="V48" s="2">
        <v>9001135738</v>
      </c>
      <c r="W48" s="2" t="s">
        <v>108</v>
      </c>
      <c r="X48" s="2">
        <v>84000</v>
      </c>
      <c r="Y48" s="2" t="s">
        <v>54</v>
      </c>
      <c r="Z48" s="2" t="s">
        <v>54</v>
      </c>
      <c r="AA48" s="2" t="s">
        <v>89</v>
      </c>
      <c r="AB48" s="2">
        <v>11</v>
      </c>
      <c r="AC48" s="2" t="s">
        <v>55</v>
      </c>
      <c r="AD48" s="2">
        <v>1</v>
      </c>
    </row>
    <row r="49" spans="1:30" ht="30">
      <c r="A49" s="2">
        <v>7</v>
      </c>
      <c r="B49" s="2" t="s">
        <v>46</v>
      </c>
      <c r="C49" s="2">
        <v>236</v>
      </c>
      <c r="D49" s="3">
        <v>42186</v>
      </c>
      <c r="E49" s="2" t="s">
        <v>200</v>
      </c>
      <c r="F49" s="2"/>
      <c r="G49" s="2" t="s">
        <v>201</v>
      </c>
      <c r="H49" s="2" t="s">
        <v>93</v>
      </c>
      <c r="I49" s="2" t="s">
        <v>59</v>
      </c>
      <c r="J49" s="3">
        <v>39969</v>
      </c>
      <c r="K49" s="2"/>
      <c r="L49" s="2"/>
      <c r="M49" s="2"/>
      <c r="N49" s="2"/>
      <c r="O49" s="2" t="s">
        <v>51</v>
      </c>
      <c r="P49" s="2" t="s">
        <v>87</v>
      </c>
      <c r="Q49" s="2"/>
      <c r="R49" s="2" t="s">
        <v>52</v>
      </c>
      <c r="S49" s="2">
        <v>8140912304</v>
      </c>
      <c r="T49" s="2"/>
      <c r="U49" s="2"/>
      <c r="V49" s="2">
        <v>9828265783</v>
      </c>
      <c r="W49" s="2" t="s">
        <v>150</v>
      </c>
      <c r="X49" s="2">
        <v>40000</v>
      </c>
      <c r="Y49" s="2" t="s">
        <v>54</v>
      </c>
      <c r="Z49" s="2" t="s">
        <v>54</v>
      </c>
      <c r="AA49" s="2" t="s">
        <v>89</v>
      </c>
      <c r="AB49" s="2">
        <v>11</v>
      </c>
      <c r="AC49" s="2" t="s">
        <v>55</v>
      </c>
      <c r="AD49" s="2">
        <v>1</v>
      </c>
    </row>
    <row r="50" spans="1:30" ht="30">
      <c r="A50" s="2">
        <v>7</v>
      </c>
      <c r="B50" s="2" t="s">
        <v>46</v>
      </c>
      <c r="C50" s="2">
        <v>238</v>
      </c>
      <c r="D50" s="3">
        <v>42186</v>
      </c>
      <c r="E50" s="2" t="s">
        <v>202</v>
      </c>
      <c r="F50" s="2"/>
      <c r="G50" s="2" t="s">
        <v>203</v>
      </c>
      <c r="H50" s="2" t="s">
        <v>204</v>
      </c>
      <c r="I50" s="2" t="s">
        <v>59</v>
      </c>
      <c r="J50" s="3">
        <v>40456</v>
      </c>
      <c r="K50" s="2"/>
      <c r="L50" s="2"/>
      <c r="M50" s="2"/>
      <c r="N50" s="2"/>
      <c r="O50" s="2" t="s">
        <v>83</v>
      </c>
      <c r="P50" s="2" t="s">
        <v>87</v>
      </c>
      <c r="Q50" s="2"/>
      <c r="R50" s="2" t="s">
        <v>52</v>
      </c>
      <c r="S50" s="2">
        <v>8140912304</v>
      </c>
      <c r="T50" s="2"/>
      <c r="U50" s="2"/>
      <c r="V50" s="2">
        <v>9649691203</v>
      </c>
      <c r="W50" s="2" t="s">
        <v>150</v>
      </c>
      <c r="X50" s="2">
        <v>36000</v>
      </c>
      <c r="Y50" s="2" t="s">
        <v>54</v>
      </c>
      <c r="Z50" s="2" t="s">
        <v>54</v>
      </c>
      <c r="AA50" s="2" t="s">
        <v>89</v>
      </c>
      <c r="AB50" s="2">
        <v>10</v>
      </c>
      <c r="AC50" s="2" t="s">
        <v>55</v>
      </c>
      <c r="AD50" s="2">
        <v>1</v>
      </c>
    </row>
    <row r="51" spans="1:30" ht="30">
      <c r="A51" s="2">
        <v>7</v>
      </c>
      <c r="B51" s="2" t="s">
        <v>46</v>
      </c>
      <c r="C51" s="2">
        <v>232</v>
      </c>
      <c r="D51" s="3">
        <v>42186</v>
      </c>
      <c r="E51" s="2" t="s">
        <v>205</v>
      </c>
      <c r="F51" s="2"/>
      <c r="G51" s="2" t="s">
        <v>206</v>
      </c>
      <c r="H51" s="2" t="s">
        <v>207</v>
      </c>
      <c r="I51" s="2" t="s">
        <v>50</v>
      </c>
      <c r="J51" s="3">
        <v>40309</v>
      </c>
      <c r="K51" s="2"/>
      <c r="L51" s="2"/>
      <c r="M51" s="2"/>
      <c r="N51" s="2"/>
      <c r="O51" s="2" t="s">
        <v>51</v>
      </c>
      <c r="P51" s="2" t="s">
        <v>87</v>
      </c>
      <c r="Q51" s="2"/>
      <c r="R51" s="2" t="s">
        <v>52</v>
      </c>
      <c r="S51" s="2">
        <v>8140912304</v>
      </c>
      <c r="T51" s="2" t="s">
        <v>208</v>
      </c>
      <c r="U51" s="2"/>
      <c r="V51" s="2">
        <v>9983931015</v>
      </c>
      <c r="W51" s="2" t="s">
        <v>150</v>
      </c>
      <c r="X51" s="2">
        <v>36000</v>
      </c>
      <c r="Y51" s="2" t="s">
        <v>54</v>
      </c>
      <c r="Z51" s="2" t="s">
        <v>54</v>
      </c>
      <c r="AA51" s="2" t="s">
        <v>89</v>
      </c>
      <c r="AB51" s="2">
        <v>10</v>
      </c>
      <c r="AC51" s="2" t="s">
        <v>55</v>
      </c>
      <c r="AD51" s="2">
        <v>1</v>
      </c>
    </row>
    <row r="52" spans="1:30" ht="30">
      <c r="A52" s="2">
        <v>7</v>
      </c>
      <c r="B52" s="2" t="s">
        <v>46</v>
      </c>
      <c r="C52" s="2">
        <v>517</v>
      </c>
      <c r="D52" s="3">
        <v>42571</v>
      </c>
      <c r="E52" s="2" t="s">
        <v>209</v>
      </c>
      <c r="F52" s="2"/>
      <c r="G52" s="2" t="s">
        <v>210</v>
      </c>
      <c r="H52" s="2" t="s">
        <v>211</v>
      </c>
      <c r="I52" s="2" t="s">
        <v>59</v>
      </c>
      <c r="J52" s="3">
        <v>40410</v>
      </c>
      <c r="K52" s="2"/>
      <c r="L52" s="2"/>
      <c r="M52" s="2"/>
      <c r="N52" s="2"/>
      <c r="O52" s="2" t="s">
        <v>83</v>
      </c>
      <c r="P52" s="2" t="s">
        <v>87</v>
      </c>
      <c r="Q52" s="2"/>
      <c r="R52" s="2" t="s">
        <v>52</v>
      </c>
      <c r="S52" s="2">
        <v>8140912304</v>
      </c>
      <c r="T52" s="2" t="s">
        <v>212</v>
      </c>
      <c r="U52" s="2" t="s">
        <v>213</v>
      </c>
      <c r="V52" s="2">
        <v>7340350434</v>
      </c>
      <c r="W52" s="2" t="s">
        <v>214</v>
      </c>
      <c r="X52" s="2">
        <v>55000</v>
      </c>
      <c r="Y52" s="2" t="s">
        <v>54</v>
      </c>
      <c r="Z52" s="2" t="s">
        <v>54</v>
      </c>
      <c r="AA52" s="2" t="s">
        <v>89</v>
      </c>
      <c r="AB52" s="2">
        <v>10</v>
      </c>
      <c r="AC52" s="2" t="s">
        <v>55</v>
      </c>
      <c r="AD52" s="2">
        <v>1</v>
      </c>
    </row>
    <row r="53" spans="1:30" ht="30">
      <c r="A53" s="2">
        <v>7</v>
      </c>
      <c r="B53" s="2" t="s">
        <v>46</v>
      </c>
      <c r="C53" s="2">
        <v>235</v>
      </c>
      <c r="D53" s="3">
        <v>42186</v>
      </c>
      <c r="E53" s="2" t="s">
        <v>215</v>
      </c>
      <c r="F53" s="2"/>
      <c r="G53" s="2" t="s">
        <v>216</v>
      </c>
      <c r="H53" s="2" t="s">
        <v>217</v>
      </c>
      <c r="I53" s="2" t="s">
        <v>50</v>
      </c>
      <c r="J53" s="3">
        <v>39941</v>
      </c>
      <c r="K53" s="2"/>
      <c r="L53" s="2"/>
      <c r="M53" s="2"/>
      <c r="N53" s="2"/>
      <c r="O53" s="2" t="s">
        <v>51</v>
      </c>
      <c r="P53" s="2" t="s">
        <v>87</v>
      </c>
      <c r="Q53" s="2"/>
      <c r="R53" s="2" t="s">
        <v>52</v>
      </c>
      <c r="S53" s="2">
        <v>8140912304</v>
      </c>
      <c r="T53" s="2" t="s">
        <v>218</v>
      </c>
      <c r="U53" s="2"/>
      <c r="V53" s="2">
        <v>7734847329</v>
      </c>
      <c r="W53" s="2" t="s">
        <v>150</v>
      </c>
      <c r="X53" s="2">
        <v>36000</v>
      </c>
      <c r="Y53" s="2" t="s">
        <v>54</v>
      </c>
      <c r="Z53" s="2" t="s">
        <v>54</v>
      </c>
      <c r="AA53" s="2" t="s">
        <v>89</v>
      </c>
      <c r="AB53" s="2">
        <v>11</v>
      </c>
      <c r="AC53" s="2" t="s">
        <v>55</v>
      </c>
      <c r="AD53" s="2">
        <v>1</v>
      </c>
    </row>
    <row r="54" spans="1:30" ht="30">
      <c r="A54" s="2">
        <v>7</v>
      </c>
      <c r="B54" s="2" t="s">
        <v>46</v>
      </c>
      <c r="C54" s="2">
        <v>330</v>
      </c>
      <c r="D54" s="3">
        <v>42907</v>
      </c>
      <c r="E54" s="2" t="s">
        <v>219</v>
      </c>
      <c r="F54" s="2"/>
      <c r="G54" s="2" t="s">
        <v>185</v>
      </c>
      <c r="H54" s="2" t="s">
        <v>153</v>
      </c>
      <c r="I54" s="2" t="s">
        <v>59</v>
      </c>
      <c r="J54" s="3">
        <v>39309</v>
      </c>
      <c r="K54" s="2"/>
      <c r="L54" s="2"/>
      <c r="M54" s="2"/>
      <c r="N54" s="2"/>
      <c r="O54" s="2" t="s">
        <v>51</v>
      </c>
      <c r="P54" s="2" t="s">
        <v>87</v>
      </c>
      <c r="Q54" s="2"/>
      <c r="R54" s="2" t="s">
        <v>52</v>
      </c>
      <c r="S54" s="2">
        <v>8140912304</v>
      </c>
      <c r="T54" s="2"/>
      <c r="U54" s="2"/>
      <c r="V54" s="2">
        <v>9649589960</v>
      </c>
      <c r="W54" s="2" t="s">
        <v>108</v>
      </c>
      <c r="X54" s="2">
        <v>50000</v>
      </c>
      <c r="Y54" s="2" t="s">
        <v>54</v>
      </c>
      <c r="Z54" s="2" t="s">
        <v>54</v>
      </c>
      <c r="AA54" s="2" t="s">
        <v>89</v>
      </c>
      <c r="AB54" s="2">
        <v>13</v>
      </c>
      <c r="AC54" s="2" t="s">
        <v>55</v>
      </c>
      <c r="AD54" s="2">
        <v>1</v>
      </c>
    </row>
    <row r="55" spans="1:30" ht="30">
      <c r="A55" s="2">
        <v>8</v>
      </c>
      <c r="B55" s="2" t="s">
        <v>46</v>
      </c>
      <c r="C55" s="2">
        <v>360</v>
      </c>
      <c r="D55" s="3">
        <v>40040</v>
      </c>
      <c r="E55" s="2" t="s">
        <v>220</v>
      </c>
      <c r="F55" s="2"/>
      <c r="G55" s="2" t="s">
        <v>221</v>
      </c>
      <c r="H55" s="2" t="s">
        <v>222</v>
      </c>
      <c r="I55" s="2" t="s">
        <v>59</v>
      </c>
      <c r="J55" s="3">
        <v>40040</v>
      </c>
      <c r="K55" s="2"/>
      <c r="L55" s="2"/>
      <c r="M55" s="2"/>
      <c r="N55" s="2"/>
      <c r="O55" s="2" t="s">
        <v>83</v>
      </c>
      <c r="P55" s="2" t="s">
        <v>87</v>
      </c>
      <c r="Q55" s="2"/>
      <c r="R55" s="2" t="s">
        <v>52</v>
      </c>
      <c r="S55" s="2">
        <v>8140912304</v>
      </c>
      <c r="T55" s="2" t="s">
        <v>223</v>
      </c>
      <c r="U55" s="2" t="s">
        <v>224</v>
      </c>
      <c r="V55" s="2">
        <v>9413037944</v>
      </c>
      <c r="W55" s="2" t="s">
        <v>108</v>
      </c>
      <c r="X55" s="2">
        <v>60000</v>
      </c>
      <c r="Y55" s="2" t="s">
        <v>54</v>
      </c>
      <c r="Z55" s="2" t="s">
        <v>54</v>
      </c>
      <c r="AA55" s="2" t="s">
        <v>89</v>
      </c>
      <c r="AB55" s="2">
        <v>11</v>
      </c>
      <c r="AC55" s="2" t="s">
        <v>55</v>
      </c>
      <c r="AD55" s="2">
        <v>1</v>
      </c>
    </row>
    <row r="56" spans="1:30" ht="30">
      <c r="A56" s="2">
        <v>8</v>
      </c>
      <c r="B56" s="2" t="s">
        <v>46</v>
      </c>
      <c r="C56" s="2">
        <v>242</v>
      </c>
      <c r="D56" s="3">
        <v>42186</v>
      </c>
      <c r="E56" s="2" t="s">
        <v>225</v>
      </c>
      <c r="F56" s="2"/>
      <c r="G56" s="2" t="s">
        <v>226</v>
      </c>
      <c r="H56" s="2" t="s">
        <v>227</v>
      </c>
      <c r="I56" s="2" t="s">
        <v>50</v>
      </c>
      <c r="J56" s="3">
        <v>39648</v>
      </c>
      <c r="K56" s="2"/>
      <c r="L56" s="2"/>
      <c r="M56" s="2"/>
      <c r="N56" s="2"/>
      <c r="O56" s="2" t="s">
        <v>51</v>
      </c>
      <c r="P56" s="2" t="s">
        <v>87</v>
      </c>
      <c r="Q56" s="2"/>
      <c r="R56" s="2" t="s">
        <v>52</v>
      </c>
      <c r="S56" s="2">
        <v>8140912304</v>
      </c>
      <c r="T56" s="2"/>
      <c r="U56" s="2"/>
      <c r="V56" s="2">
        <v>7568432225</v>
      </c>
      <c r="W56" s="2" t="s">
        <v>150</v>
      </c>
      <c r="X56" s="2">
        <v>35000</v>
      </c>
      <c r="Y56" s="2" t="s">
        <v>54</v>
      </c>
      <c r="Z56" s="2" t="s">
        <v>54</v>
      </c>
      <c r="AA56" s="2" t="s">
        <v>89</v>
      </c>
      <c r="AB56" s="2">
        <v>12</v>
      </c>
      <c r="AC56" s="2" t="s">
        <v>55</v>
      </c>
      <c r="AD56" s="2">
        <v>1</v>
      </c>
    </row>
    <row r="57" spans="1:30" ht="30">
      <c r="A57" s="2">
        <v>8</v>
      </c>
      <c r="B57" s="2" t="s">
        <v>46</v>
      </c>
      <c r="C57" s="2">
        <v>319</v>
      </c>
      <c r="D57" s="3">
        <v>42540</v>
      </c>
      <c r="E57" s="2" t="s">
        <v>228</v>
      </c>
      <c r="F57" s="2"/>
      <c r="G57" s="2" t="s">
        <v>229</v>
      </c>
      <c r="H57" s="2" t="s">
        <v>207</v>
      </c>
      <c r="I57" s="2" t="s">
        <v>59</v>
      </c>
      <c r="J57" s="3">
        <v>39489</v>
      </c>
      <c r="K57" s="2"/>
      <c r="L57" s="2"/>
      <c r="M57" s="2"/>
      <c r="N57" s="2"/>
      <c r="O57" s="2" t="s">
        <v>51</v>
      </c>
      <c r="P57" s="2" t="s">
        <v>87</v>
      </c>
      <c r="Q57" s="2"/>
      <c r="R57" s="2" t="s">
        <v>52</v>
      </c>
      <c r="S57" s="2">
        <v>8140912304</v>
      </c>
      <c r="T57" s="2"/>
      <c r="U57" s="2"/>
      <c r="V57" s="2">
        <v>9413037944</v>
      </c>
      <c r="W57" s="2" t="s">
        <v>150</v>
      </c>
      <c r="X57" s="2">
        <v>0</v>
      </c>
      <c r="Y57" s="2" t="s">
        <v>54</v>
      </c>
      <c r="Z57" s="2" t="s">
        <v>54</v>
      </c>
      <c r="AA57" s="2" t="s">
        <v>89</v>
      </c>
      <c r="AB57" s="2">
        <v>12</v>
      </c>
      <c r="AC57" s="2" t="s">
        <v>55</v>
      </c>
      <c r="AD57" s="2">
        <v>1</v>
      </c>
    </row>
    <row r="58" spans="1:30" ht="30">
      <c r="A58" s="2">
        <v>8</v>
      </c>
      <c r="B58" s="2" t="s">
        <v>46</v>
      </c>
      <c r="C58" s="2">
        <v>243</v>
      </c>
      <c r="D58" s="3">
        <v>42186</v>
      </c>
      <c r="E58" s="2" t="s">
        <v>230</v>
      </c>
      <c r="F58" s="2"/>
      <c r="G58" s="2" t="s">
        <v>231</v>
      </c>
      <c r="H58" s="2" t="s">
        <v>93</v>
      </c>
      <c r="I58" s="2" t="s">
        <v>59</v>
      </c>
      <c r="J58" s="3">
        <v>39417</v>
      </c>
      <c r="K58" s="2"/>
      <c r="L58" s="2"/>
      <c r="M58" s="2"/>
      <c r="N58" s="2"/>
      <c r="O58" s="2" t="s">
        <v>51</v>
      </c>
      <c r="P58" s="2" t="s">
        <v>87</v>
      </c>
      <c r="Q58" s="2"/>
      <c r="R58" s="2" t="s">
        <v>52</v>
      </c>
      <c r="S58" s="2">
        <v>8140912304</v>
      </c>
      <c r="T58" s="2"/>
      <c r="U58" s="2"/>
      <c r="V58" s="2">
        <v>9828265783</v>
      </c>
      <c r="W58" s="2" t="s">
        <v>150</v>
      </c>
      <c r="X58" s="2">
        <v>50000</v>
      </c>
      <c r="Y58" s="2" t="s">
        <v>54</v>
      </c>
      <c r="Z58" s="2" t="s">
        <v>54</v>
      </c>
      <c r="AA58" s="2" t="s">
        <v>89</v>
      </c>
      <c r="AB58" s="2">
        <v>13</v>
      </c>
      <c r="AC58" s="2" t="s">
        <v>55</v>
      </c>
      <c r="AD58" s="2">
        <v>1</v>
      </c>
    </row>
    <row r="59" spans="1:30" ht="30">
      <c r="A59" s="2">
        <v>8</v>
      </c>
      <c r="B59" s="2" t="s">
        <v>46</v>
      </c>
      <c r="C59" s="2">
        <v>421</v>
      </c>
      <c r="D59" s="3">
        <v>43280</v>
      </c>
      <c r="E59" s="2" t="s">
        <v>232</v>
      </c>
      <c r="F59" s="2"/>
      <c r="G59" s="2" t="s">
        <v>178</v>
      </c>
      <c r="H59" s="2" t="s">
        <v>179</v>
      </c>
      <c r="I59" s="2" t="s">
        <v>50</v>
      </c>
      <c r="J59" s="3">
        <v>38886</v>
      </c>
      <c r="K59" s="2"/>
      <c r="L59" s="2"/>
      <c r="M59" s="2"/>
      <c r="N59" s="2"/>
      <c r="O59" s="2" t="s">
        <v>75</v>
      </c>
      <c r="P59" s="2" t="s">
        <v>87</v>
      </c>
      <c r="Q59" s="2"/>
      <c r="R59" s="2" t="s">
        <v>52</v>
      </c>
      <c r="S59" s="2">
        <v>8140912304</v>
      </c>
      <c r="T59" s="2" t="s">
        <v>233</v>
      </c>
      <c r="U59" s="2"/>
      <c r="V59" s="2">
        <v>7742036479</v>
      </c>
      <c r="W59" s="2" t="s">
        <v>146</v>
      </c>
      <c r="X59" s="2">
        <v>60000</v>
      </c>
      <c r="Y59" s="2" t="s">
        <v>54</v>
      </c>
      <c r="Z59" s="2" t="s">
        <v>54</v>
      </c>
      <c r="AA59" s="2" t="s">
        <v>89</v>
      </c>
      <c r="AB59" s="2">
        <v>14</v>
      </c>
      <c r="AC59" s="2" t="s">
        <v>55</v>
      </c>
      <c r="AD59" s="2">
        <v>1</v>
      </c>
    </row>
    <row r="60" spans="1:30" ht="30">
      <c r="A60" s="2">
        <v>8</v>
      </c>
      <c r="B60" s="2" t="s">
        <v>46</v>
      </c>
      <c r="C60" s="2">
        <v>240</v>
      </c>
      <c r="D60" s="3">
        <v>42186</v>
      </c>
      <c r="E60" s="2" t="s">
        <v>199</v>
      </c>
      <c r="F60" s="2"/>
      <c r="G60" s="2" t="s">
        <v>234</v>
      </c>
      <c r="H60" s="2" t="s">
        <v>235</v>
      </c>
      <c r="I60" s="2" t="s">
        <v>50</v>
      </c>
      <c r="J60" s="3">
        <v>39963</v>
      </c>
      <c r="K60" s="2"/>
      <c r="L60" s="2"/>
      <c r="M60" s="2"/>
      <c r="N60" s="2"/>
      <c r="O60" s="2" t="s">
        <v>83</v>
      </c>
      <c r="P60" s="2" t="s">
        <v>87</v>
      </c>
      <c r="Q60" s="2"/>
      <c r="R60" s="2" t="s">
        <v>52</v>
      </c>
      <c r="S60" s="2">
        <v>8140912304</v>
      </c>
      <c r="T60" s="2"/>
      <c r="U60" s="2"/>
      <c r="V60" s="2">
        <v>9649691203</v>
      </c>
      <c r="W60" s="2" t="s">
        <v>150</v>
      </c>
      <c r="X60" s="2">
        <v>40000</v>
      </c>
      <c r="Y60" s="2" t="s">
        <v>54</v>
      </c>
      <c r="Z60" s="2" t="s">
        <v>54</v>
      </c>
      <c r="AA60" s="2" t="s">
        <v>89</v>
      </c>
      <c r="AB60" s="2">
        <v>11</v>
      </c>
      <c r="AC60" s="2" t="s">
        <v>55</v>
      </c>
      <c r="AD60" s="2">
        <v>1</v>
      </c>
    </row>
    <row r="61" spans="1:30" ht="30">
      <c r="A61" s="2">
        <v>8</v>
      </c>
      <c r="B61" s="2" t="s">
        <v>46</v>
      </c>
      <c r="C61" s="2">
        <v>380</v>
      </c>
      <c r="D61" s="3">
        <v>42926</v>
      </c>
      <c r="E61" s="2" t="s">
        <v>236</v>
      </c>
      <c r="F61" s="2"/>
      <c r="G61" s="2" t="s">
        <v>237</v>
      </c>
      <c r="H61" s="2" t="s">
        <v>238</v>
      </c>
      <c r="I61" s="2" t="s">
        <v>59</v>
      </c>
      <c r="J61" s="3">
        <v>39758</v>
      </c>
      <c r="K61" s="2"/>
      <c r="L61" s="2"/>
      <c r="M61" s="2"/>
      <c r="N61" s="2"/>
      <c r="O61" s="2" t="s">
        <v>83</v>
      </c>
      <c r="P61" s="2" t="s">
        <v>87</v>
      </c>
      <c r="Q61" s="2"/>
      <c r="R61" s="2" t="s">
        <v>52</v>
      </c>
      <c r="S61" s="2">
        <v>8140912304</v>
      </c>
      <c r="T61" s="2" t="s">
        <v>239</v>
      </c>
      <c r="U61" s="2"/>
      <c r="V61" s="2">
        <v>9783720154</v>
      </c>
      <c r="W61" s="2" t="s">
        <v>108</v>
      </c>
      <c r="X61" s="2">
        <v>60000</v>
      </c>
      <c r="Y61" s="2" t="s">
        <v>54</v>
      </c>
      <c r="Z61" s="2" t="s">
        <v>54</v>
      </c>
      <c r="AA61" s="2" t="s">
        <v>89</v>
      </c>
      <c r="AB61" s="2">
        <v>12</v>
      </c>
      <c r="AC61" s="2" t="s">
        <v>55</v>
      </c>
      <c r="AD61" s="2">
        <v>1</v>
      </c>
    </row>
    <row r="62" spans="1:30" ht="30">
      <c r="A62" s="2">
        <v>8</v>
      </c>
      <c r="B62" s="2" t="s">
        <v>46</v>
      </c>
      <c r="C62" s="2">
        <v>245</v>
      </c>
      <c r="D62" s="3">
        <v>42186</v>
      </c>
      <c r="E62" s="2" t="s">
        <v>240</v>
      </c>
      <c r="F62" s="2"/>
      <c r="G62" s="2" t="s">
        <v>241</v>
      </c>
      <c r="H62" s="2" t="s">
        <v>58</v>
      </c>
      <c r="I62" s="2" t="s">
        <v>50</v>
      </c>
      <c r="J62" s="3">
        <v>39296</v>
      </c>
      <c r="K62" s="2"/>
      <c r="L62" s="2"/>
      <c r="M62" s="2"/>
      <c r="N62" s="2"/>
      <c r="O62" s="2" t="s">
        <v>51</v>
      </c>
      <c r="P62" s="2" t="s">
        <v>87</v>
      </c>
      <c r="Q62" s="2"/>
      <c r="R62" s="2" t="s">
        <v>52</v>
      </c>
      <c r="S62" s="2">
        <v>8140912304</v>
      </c>
      <c r="T62" s="2" t="s">
        <v>242</v>
      </c>
      <c r="U62" s="2"/>
      <c r="V62" s="2">
        <v>9828855192</v>
      </c>
      <c r="W62" s="2" t="s">
        <v>150</v>
      </c>
      <c r="X62" s="2">
        <v>36000</v>
      </c>
      <c r="Y62" s="2" t="s">
        <v>54</v>
      </c>
      <c r="Z62" s="2" t="s">
        <v>54</v>
      </c>
      <c r="AA62" s="2" t="s">
        <v>89</v>
      </c>
      <c r="AB62" s="2">
        <v>13</v>
      </c>
      <c r="AC62" s="2" t="s">
        <v>55</v>
      </c>
      <c r="AD62" s="2">
        <v>1</v>
      </c>
    </row>
    <row r="63" spans="1:30" ht="30">
      <c r="A63" s="2">
        <v>8</v>
      </c>
      <c r="B63" s="2" t="s">
        <v>46</v>
      </c>
      <c r="C63" s="2">
        <v>314</v>
      </c>
      <c r="D63" s="3">
        <v>42540</v>
      </c>
      <c r="E63" s="2" t="s">
        <v>243</v>
      </c>
      <c r="F63" s="2"/>
      <c r="G63" s="2" t="s">
        <v>244</v>
      </c>
      <c r="H63" s="2" t="s">
        <v>245</v>
      </c>
      <c r="I63" s="2" t="s">
        <v>50</v>
      </c>
      <c r="J63" s="3">
        <v>38763</v>
      </c>
      <c r="K63" s="2"/>
      <c r="L63" s="2"/>
      <c r="M63" s="2"/>
      <c r="N63" s="2"/>
      <c r="O63" s="2" t="s">
        <v>83</v>
      </c>
      <c r="P63" s="2" t="s">
        <v>87</v>
      </c>
      <c r="Q63" s="2"/>
      <c r="R63" s="2" t="s">
        <v>52</v>
      </c>
      <c r="S63" s="2">
        <v>8140912304</v>
      </c>
      <c r="T63" s="2" t="s">
        <v>246</v>
      </c>
      <c r="U63" s="2"/>
      <c r="V63" s="2">
        <v>9887998427</v>
      </c>
      <c r="W63" s="2" t="s">
        <v>150</v>
      </c>
      <c r="X63" s="2">
        <v>0</v>
      </c>
      <c r="Y63" s="2" t="s">
        <v>54</v>
      </c>
      <c r="Z63" s="2" t="s">
        <v>54</v>
      </c>
      <c r="AA63" s="2" t="s">
        <v>89</v>
      </c>
      <c r="AB63" s="2">
        <v>14</v>
      </c>
      <c r="AC63" s="2" t="s">
        <v>55</v>
      </c>
      <c r="AD63" s="2">
        <v>1</v>
      </c>
    </row>
    <row r="64" spans="1:30" ht="30">
      <c r="A64" s="2">
        <v>8</v>
      </c>
      <c r="B64" s="2" t="s">
        <v>46</v>
      </c>
      <c r="C64" s="2">
        <v>222</v>
      </c>
      <c r="D64" s="3">
        <v>42186</v>
      </c>
      <c r="E64" s="2" t="s">
        <v>247</v>
      </c>
      <c r="F64" s="2"/>
      <c r="G64" s="2" t="s">
        <v>167</v>
      </c>
      <c r="H64" s="2" t="s">
        <v>248</v>
      </c>
      <c r="I64" s="2" t="s">
        <v>59</v>
      </c>
      <c r="J64" s="3">
        <v>39421</v>
      </c>
      <c r="K64" s="2"/>
      <c r="L64" s="2"/>
      <c r="M64" s="2"/>
      <c r="N64" s="2"/>
      <c r="O64" s="2" t="s">
        <v>83</v>
      </c>
      <c r="P64" s="2" t="s">
        <v>87</v>
      </c>
      <c r="Q64" s="2"/>
      <c r="R64" s="2" t="s">
        <v>52</v>
      </c>
      <c r="S64" s="2">
        <v>8140912304</v>
      </c>
      <c r="T64" s="2"/>
      <c r="U64" s="2"/>
      <c r="V64" s="2">
        <v>8239346588</v>
      </c>
      <c r="W64" s="2" t="s">
        <v>150</v>
      </c>
      <c r="X64" s="2">
        <v>30000</v>
      </c>
      <c r="Y64" s="2" t="s">
        <v>54</v>
      </c>
      <c r="Z64" s="2" t="s">
        <v>54</v>
      </c>
      <c r="AA64" s="2" t="s">
        <v>89</v>
      </c>
      <c r="AB64" s="2">
        <v>13</v>
      </c>
      <c r="AC64" s="2" t="s">
        <v>55</v>
      </c>
      <c r="AD64" s="2">
        <v>1</v>
      </c>
    </row>
    <row r="65" spans="1:30" ht="30">
      <c r="A65" s="2">
        <v>8</v>
      </c>
      <c r="B65" s="2" t="s">
        <v>46</v>
      </c>
      <c r="C65" s="2">
        <v>400</v>
      </c>
      <c r="D65" s="3">
        <v>42945</v>
      </c>
      <c r="E65" s="2" t="s">
        <v>249</v>
      </c>
      <c r="F65" s="2"/>
      <c r="G65" s="2" t="s">
        <v>250</v>
      </c>
      <c r="H65" s="2" t="s">
        <v>251</v>
      </c>
      <c r="I65" s="2" t="s">
        <v>50</v>
      </c>
      <c r="J65" s="3">
        <v>39941</v>
      </c>
      <c r="K65" s="2"/>
      <c r="L65" s="2"/>
      <c r="M65" s="2"/>
      <c r="N65" s="2"/>
      <c r="O65" s="2" t="s">
        <v>83</v>
      </c>
      <c r="P65" s="2" t="s">
        <v>87</v>
      </c>
      <c r="Q65" s="2"/>
      <c r="R65" s="2" t="s">
        <v>52</v>
      </c>
      <c r="S65" s="2">
        <v>8140912304</v>
      </c>
      <c r="T65" s="2" t="s">
        <v>252</v>
      </c>
      <c r="U65" s="2"/>
      <c r="V65" s="2">
        <v>8003033359</v>
      </c>
      <c r="W65" s="2" t="s">
        <v>108</v>
      </c>
      <c r="X65" s="2">
        <v>115000</v>
      </c>
      <c r="Y65" s="2" t="s">
        <v>54</v>
      </c>
      <c r="Z65" s="2" t="s">
        <v>54</v>
      </c>
      <c r="AA65" s="2" t="s">
        <v>89</v>
      </c>
      <c r="AB65" s="2">
        <v>11</v>
      </c>
      <c r="AC65" s="2" t="s">
        <v>55</v>
      </c>
      <c r="AD65" s="2">
        <v>1</v>
      </c>
    </row>
    <row r="66" spans="1:30" ht="30">
      <c r="A66" s="2">
        <v>8</v>
      </c>
      <c r="B66" s="2" t="s">
        <v>46</v>
      </c>
      <c r="C66" s="2">
        <v>214</v>
      </c>
      <c r="D66" s="3">
        <v>42186</v>
      </c>
      <c r="E66" s="2" t="s">
        <v>253</v>
      </c>
      <c r="F66" s="2"/>
      <c r="G66" s="2" t="s">
        <v>254</v>
      </c>
      <c r="H66" s="2" t="s">
        <v>255</v>
      </c>
      <c r="I66" s="2" t="s">
        <v>50</v>
      </c>
      <c r="J66" s="3">
        <v>39636</v>
      </c>
      <c r="K66" s="2"/>
      <c r="L66" s="2"/>
      <c r="M66" s="2"/>
      <c r="N66" s="2"/>
      <c r="O66" s="2" t="s">
        <v>83</v>
      </c>
      <c r="P66" s="2" t="s">
        <v>87</v>
      </c>
      <c r="Q66" s="2"/>
      <c r="R66" s="2" t="s">
        <v>52</v>
      </c>
      <c r="S66" s="2">
        <v>8140912304</v>
      </c>
      <c r="T66" s="2"/>
      <c r="U66" s="2" t="s">
        <v>256</v>
      </c>
      <c r="V66" s="2">
        <v>9587718599</v>
      </c>
      <c r="W66" s="2" t="s">
        <v>150</v>
      </c>
      <c r="X66" s="2">
        <v>60000</v>
      </c>
      <c r="Y66" s="2" t="s">
        <v>54</v>
      </c>
      <c r="Z66" s="2" t="s">
        <v>54</v>
      </c>
      <c r="AA66" s="2" t="s">
        <v>89</v>
      </c>
      <c r="AB66" s="2">
        <v>12</v>
      </c>
      <c r="AC66" s="2" t="s">
        <v>55</v>
      </c>
      <c r="AD66" s="2">
        <v>1</v>
      </c>
    </row>
    <row r="67" spans="1:30" ht="30">
      <c r="A67" s="2">
        <v>8</v>
      </c>
      <c r="B67" s="2" t="s">
        <v>46</v>
      </c>
      <c r="C67" s="2">
        <v>247</v>
      </c>
      <c r="D67" s="3">
        <v>42186</v>
      </c>
      <c r="E67" s="2" t="s">
        <v>257</v>
      </c>
      <c r="F67" s="2"/>
      <c r="G67" s="2" t="s">
        <v>192</v>
      </c>
      <c r="H67" s="2" t="s">
        <v>193</v>
      </c>
      <c r="I67" s="2" t="s">
        <v>50</v>
      </c>
      <c r="J67" s="3">
        <v>39698</v>
      </c>
      <c r="K67" s="2"/>
      <c r="L67" s="2"/>
      <c r="M67" s="2"/>
      <c r="N67" s="2"/>
      <c r="O67" s="2" t="s">
        <v>75</v>
      </c>
      <c r="P67" s="2" t="s">
        <v>87</v>
      </c>
      <c r="Q67" s="2"/>
      <c r="R67" s="2" t="s">
        <v>52</v>
      </c>
      <c r="S67" s="2">
        <v>8140912304</v>
      </c>
      <c r="T67" s="2"/>
      <c r="U67" s="2"/>
      <c r="V67" s="2">
        <v>7689893683</v>
      </c>
      <c r="W67" s="2" t="s">
        <v>150</v>
      </c>
      <c r="X67" s="2">
        <v>250000</v>
      </c>
      <c r="Y67" s="2" t="s">
        <v>54</v>
      </c>
      <c r="Z67" s="2" t="s">
        <v>54</v>
      </c>
      <c r="AA67" s="2" t="s">
        <v>89</v>
      </c>
      <c r="AB67" s="2">
        <v>12</v>
      </c>
      <c r="AC67" s="2" t="s">
        <v>55</v>
      </c>
      <c r="AD67" s="2">
        <v>1</v>
      </c>
    </row>
    <row r="68" spans="1:30" ht="30">
      <c r="A68" s="2">
        <v>8</v>
      </c>
      <c r="B68" s="2" t="s">
        <v>46</v>
      </c>
      <c r="C68" s="2">
        <v>498</v>
      </c>
      <c r="D68" s="3">
        <v>43302</v>
      </c>
      <c r="E68" s="2" t="s">
        <v>258</v>
      </c>
      <c r="F68" s="2"/>
      <c r="G68" s="2" t="s">
        <v>259</v>
      </c>
      <c r="H68" s="2" t="s">
        <v>227</v>
      </c>
      <c r="I68" s="2" t="s">
        <v>59</v>
      </c>
      <c r="J68" s="3">
        <v>39553</v>
      </c>
      <c r="K68" s="2"/>
      <c r="L68" s="2"/>
      <c r="M68" s="2"/>
      <c r="N68" s="2"/>
      <c r="O68" s="2" t="s">
        <v>75</v>
      </c>
      <c r="P68" s="2" t="s">
        <v>87</v>
      </c>
      <c r="Q68" s="2"/>
      <c r="R68" s="2" t="s">
        <v>52</v>
      </c>
      <c r="S68" s="2">
        <v>8140912304</v>
      </c>
      <c r="T68" s="2" t="s">
        <v>260</v>
      </c>
      <c r="U68" s="2"/>
      <c r="V68" s="2">
        <v>9414422651</v>
      </c>
      <c r="W68" s="2" t="s">
        <v>261</v>
      </c>
      <c r="X68" s="2">
        <v>72000</v>
      </c>
      <c r="Y68" s="2" t="s">
        <v>54</v>
      </c>
      <c r="Z68" s="2" t="s">
        <v>54</v>
      </c>
      <c r="AA68" s="2" t="s">
        <v>89</v>
      </c>
      <c r="AB68" s="2">
        <v>12</v>
      </c>
      <c r="AC68" s="2" t="s">
        <v>55</v>
      </c>
      <c r="AD68" s="2">
        <v>2</v>
      </c>
    </row>
    <row r="69" spans="1:30" ht="30">
      <c r="A69" s="2">
        <v>8</v>
      </c>
      <c r="B69" s="2" t="s">
        <v>46</v>
      </c>
      <c r="C69" s="2">
        <v>241</v>
      </c>
      <c r="D69" s="3">
        <v>42186</v>
      </c>
      <c r="E69" s="2" t="s">
        <v>262</v>
      </c>
      <c r="F69" s="2"/>
      <c r="G69" s="2" t="s">
        <v>203</v>
      </c>
      <c r="H69" s="2" t="s">
        <v>204</v>
      </c>
      <c r="I69" s="2" t="s">
        <v>50</v>
      </c>
      <c r="J69" s="3">
        <v>39562</v>
      </c>
      <c r="K69" s="2"/>
      <c r="L69" s="2"/>
      <c r="M69" s="2"/>
      <c r="N69" s="2"/>
      <c r="O69" s="2" t="s">
        <v>83</v>
      </c>
      <c r="P69" s="2" t="s">
        <v>87</v>
      </c>
      <c r="Q69" s="2"/>
      <c r="R69" s="2" t="s">
        <v>52</v>
      </c>
      <c r="S69" s="2">
        <v>8140912304</v>
      </c>
      <c r="T69" s="2"/>
      <c r="U69" s="2"/>
      <c r="V69" s="2">
        <v>9637249923</v>
      </c>
      <c r="W69" s="2" t="s">
        <v>150</v>
      </c>
      <c r="X69" s="2">
        <v>50000</v>
      </c>
      <c r="Y69" s="2" t="s">
        <v>54</v>
      </c>
      <c r="Z69" s="2" t="s">
        <v>54</v>
      </c>
      <c r="AA69" s="2" t="s">
        <v>89</v>
      </c>
      <c r="AB69" s="2">
        <v>12</v>
      </c>
      <c r="AC69" s="2" t="s">
        <v>55</v>
      </c>
      <c r="AD69" s="2">
        <v>1</v>
      </c>
    </row>
    <row r="70" spans="1:30" ht="30">
      <c r="A70" s="2">
        <v>8</v>
      </c>
      <c r="B70" s="2" t="s">
        <v>46</v>
      </c>
      <c r="C70" s="2">
        <v>244</v>
      </c>
      <c r="D70" s="3">
        <v>42186</v>
      </c>
      <c r="E70" s="2" t="s">
        <v>263</v>
      </c>
      <c r="F70" s="2"/>
      <c r="G70" s="2" t="s">
        <v>264</v>
      </c>
      <c r="H70" s="2" t="s">
        <v>265</v>
      </c>
      <c r="I70" s="2" t="s">
        <v>59</v>
      </c>
      <c r="J70" s="3">
        <v>39817</v>
      </c>
      <c r="K70" s="2"/>
      <c r="L70" s="2"/>
      <c r="M70" s="2"/>
      <c r="N70" s="2"/>
      <c r="O70" s="2" t="s">
        <v>83</v>
      </c>
      <c r="P70" s="2" t="s">
        <v>87</v>
      </c>
      <c r="Q70" s="2"/>
      <c r="R70" s="2" t="s">
        <v>52</v>
      </c>
      <c r="S70" s="2">
        <v>8140912304</v>
      </c>
      <c r="T70" s="2"/>
      <c r="U70" s="2"/>
      <c r="V70" s="2">
        <v>8058627764</v>
      </c>
      <c r="W70" s="2" t="s">
        <v>150</v>
      </c>
      <c r="X70" s="2">
        <v>36000</v>
      </c>
      <c r="Y70" s="2" t="s">
        <v>54</v>
      </c>
      <c r="Z70" s="2" t="s">
        <v>54</v>
      </c>
      <c r="AA70" s="2" t="s">
        <v>89</v>
      </c>
      <c r="AB70" s="2">
        <v>11</v>
      </c>
      <c r="AC70" s="2" t="s">
        <v>55</v>
      </c>
      <c r="AD70" s="2">
        <v>1</v>
      </c>
    </row>
    <row r="71" spans="1:30" ht="30">
      <c r="A71" s="2">
        <v>9</v>
      </c>
      <c r="B71" s="2" t="s">
        <v>46</v>
      </c>
      <c r="C71" s="2">
        <v>252</v>
      </c>
      <c r="D71" s="3">
        <v>42186</v>
      </c>
      <c r="E71" s="2" t="s">
        <v>266</v>
      </c>
      <c r="F71" s="2"/>
      <c r="G71" s="2" t="s">
        <v>122</v>
      </c>
      <c r="H71" s="2" t="s">
        <v>267</v>
      </c>
      <c r="I71" s="2" t="s">
        <v>50</v>
      </c>
      <c r="J71" s="3">
        <v>39268</v>
      </c>
      <c r="K71" s="2"/>
      <c r="L71" s="2"/>
      <c r="M71" s="2"/>
      <c r="N71" s="2"/>
      <c r="O71" s="2" t="s">
        <v>75</v>
      </c>
      <c r="P71" s="2" t="s">
        <v>87</v>
      </c>
      <c r="Q71" s="2"/>
      <c r="R71" s="2" t="s">
        <v>52</v>
      </c>
      <c r="S71" s="2">
        <v>8140912304</v>
      </c>
      <c r="T71" s="2" t="s">
        <v>268</v>
      </c>
      <c r="U71" s="2"/>
      <c r="V71" s="2">
        <v>9783706183</v>
      </c>
      <c r="W71" s="2" t="s">
        <v>150</v>
      </c>
      <c r="X71" s="2">
        <v>36000</v>
      </c>
      <c r="Y71" s="2" t="s">
        <v>54</v>
      </c>
      <c r="Z71" s="2" t="s">
        <v>54</v>
      </c>
      <c r="AA71" s="2" t="s">
        <v>89</v>
      </c>
      <c r="AB71" s="2">
        <v>13</v>
      </c>
      <c r="AC71" s="2" t="s">
        <v>55</v>
      </c>
      <c r="AD71" s="2">
        <v>1</v>
      </c>
    </row>
    <row r="72" spans="1:30" ht="30">
      <c r="A72" s="2">
        <v>9</v>
      </c>
      <c r="B72" s="2" t="s">
        <v>46</v>
      </c>
      <c r="C72" s="2">
        <v>256</v>
      </c>
      <c r="D72" s="3">
        <v>42186</v>
      </c>
      <c r="E72" s="2" t="s">
        <v>269</v>
      </c>
      <c r="F72" s="2"/>
      <c r="G72" s="2" t="s">
        <v>241</v>
      </c>
      <c r="H72" s="2" t="s">
        <v>270</v>
      </c>
      <c r="I72" s="2" t="s">
        <v>50</v>
      </c>
      <c r="J72" s="3">
        <v>38852</v>
      </c>
      <c r="K72" s="2"/>
      <c r="L72" s="2"/>
      <c r="M72" s="2"/>
      <c r="N72" s="2"/>
      <c r="O72" s="2" t="s">
        <v>51</v>
      </c>
      <c r="P72" s="2" t="s">
        <v>87</v>
      </c>
      <c r="Q72" s="2"/>
      <c r="R72" s="2" t="s">
        <v>52</v>
      </c>
      <c r="S72" s="2">
        <v>8140912304</v>
      </c>
      <c r="T72" s="2" t="s">
        <v>271</v>
      </c>
      <c r="U72" s="2" t="s">
        <v>272</v>
      </c>
      <c r="V72" s="2">
        <v>9828855791</v>
      </c>
      <c r="W72" s="2" t="s">
        <v>150</v>
      </c>
      <c r="X72" s="2">
        <v>40000</v>
      </c>
      <c r="Y72" s="2" t="s">
        <v>54</v>
      </c>
      <c r="Z72" s="2" t="s">
        <v>54</v>
      </c>
      <c r="AA72" s="2" t="s">
        <v>89</v>
      </c>
      <c r="AB72" s="2">
        <v>14</v>
      </c>
      <c r="AC72" s="2" t="s">
        <v>55</v>
      </c>
      <c r="AD72" s="2">
        <v>1</v>
      </c>
    </row>
    <row r="73" spans="1:30" ht="30">
      <c r="A73" s="2">
        <v>9</v>
      </c>
      <c r="B73" s="2" t="s">
        <v>46</v>
      </c>
      <c r="C73" s="2">
        <v>250</v>
      </c>
      <c r="D73" s="3">
        <v>42186</v>
      </c>
      <c r="E73" s="2" t="s">
        <v>273</v>
      </c>
      <c r="F73" s="2"/>
      <c r="G73" s="2" t="s">
        <v>264</v>
      </c>
      <c r="H73" s="2" t="s">
        <v>265</v>
      </c>
      <c r="I73" s="2" t="s">
        <v>50</v>
      </c>
      <c r="J73" s="3">
        <v>38992</v>
      </c>
      <c r="K73" s="2"/>
      <c r="L73" s="2"/>
      <c r="M73" s="2"/>
      <c r="N73" s="2"/>
      <c r="O73" s="2" t="s">
        <v>83</v>
      </c>
      <c r="P73" s="2" t="s">
        <v>87</v>
      </c>
      <c r="Q73" s="2"/>
      <c r="R73" s="2" t="s">
        <v>52</v>
      </c>
      <c r="S73" s="2">
        <v>8140912304</v>
      </c>
      <c r="T73" s="2" t="s">
        <v>274</v>
      </c>
      <c r="U73" s="2"/>
      <c r="V73" s="2">
        <v>8058627764</v>
      </c>
      <c r="W73" s="2" t="s">
        <v>150</v>
      </c>
      <c r="X73" s="2">
        <v>40000</v>
      </c>
      <c r="Y73" s="2" t="s">
        <v>54</v>
      </c>
      <c r="Z73" s="2" t="s">
        <v>54</v>
      </c>
      <c r="AA73" s="2" t="s">
        <v>89</v>
      </c>
      <c r="AB73" s="2">
        <v>14</v>
      </c>
      <c r="AC73" s="2" t="s">
        <v>55</v>
      </c>
      <c r="AD73" s="2">
        <v>1</v>
      </c>
    </row>
    <row r="74" spans="1:30" ht="30">
      <c r="A74" s="2">
        <v>9</v>
      </c>
      <c r="B74" s="2" t="s">
        <v>46</v>
      </c>
      <c r="C74" s="2">
        <v>407</v>
      </c>
      <c r="D74" s="3">
        <v>42954</v>
      </c>
      <c r="E74" s="2" t="s">
        <v>275</v>
      </c>
      <c r="F74" s="2"/>
      <c r="G74" s="2" t="s">
        <v>133</v>
      </c>
      <c r="H74" s="2" t="s">
        <v>134</v>
      </c>
      <c r="I74" s="2" t="s">
        <v>50</v>
      </c>
      <c r="J74" s="3">
        <v>38944</v>
      </c>
      <c r="K74" s="2"/>
      <c r="L74" s="2"/>
      <c r="M74" s="2"/>
      <c r="N74" s="2"/>
      <c r="O74" s="2" t="s">
        <v>83</v>
      </c>
      <c r="P74" s="2"/>
      <c r="Q74" s="2"/>
      <c r="R74" s="2" t="s">
        <v>52</v>
      </c>
      <c r="S74" s="2">
        <v>8140912304</v>
      </c>
      <c r="T74" s="2"/>
      <c r="U74" s="2"/>
      <c r="V74" s="2">
        <v>9829548534</v>
      </c>
      <c r="W74" s="2" t="s">
        <v>108</v>
      </c>
      <c r="X74" s="2">
        <v>60000</v>
      </c>
      <c r="Y74" s="2" t="s">
        <v>54</v>
      </c>
      <c r="Z74" s="2" t="s">
        <v>54</v>
      </c>
      <c r="AA74" s="2"/>
      <c r="AB74" s="2">
        <v>14</v>
      </c>
      <c r="AC74" s="2" t="s">
        <v>55</v>
      </c>
      <c r="AD74" s="2">
        <v>1</v>
      </c>
    </row>
    <row r="75" spans="1:30" ht="30">
      <c r="A75" s="2">
        <v>9</v>
      </c>
      <c r="B75" s="2" t="s">
        <v>46</v>
      </c>
      <c r="C75" s="2">
        <v>229</v>
      </c>
      <c r="D75" s="3">
        <v>42186</v>
      </c>
      <c r="E75" s="2" t="s">
        <v>276</v>
      </c>
      <c r="F75" s="2"/>
      <c r="G75" s="2" t="s">
        <v>277</v>
      </c>
      <c r="H75" s="2" t="s">
        <v>278</v>
      </c>
      <c r="I75" s="2" t="s">
        <v>50</v>
      </c>
      <c r="J75" s="3">
        <v>39449</v>
      </c>
      <c r="K75" s="2"/>
      <c r="L75" s="2"/>
      <c r="M75" s="2"/>
      <c r="N75" s="2"/>
      <c r="O75" s="2" t="s">
        <v>83</v>
      </c>
      <c r="P75" s="2" t="s">
        <v>87</v>
      </c>
      <c r="Q75" s="2"/>
      <c r="R75" s="2" t="s">
        <v>52</v>
      </c>
      <c r="S75" s="2">
        <v>8140912304</v>
      </c>
      <c r="T75" s="2" t="s">
        <v>279</v>
      </c>
      <c r="U75" s="2"/>
      <c r="V75" s="2">
        <v>9950921813</v>
      </c>
      <c r="W75" s="2" t="s">
        <v>150</v>
      </c>
      <c r="X75" s="2">
        <v>32000</v>
      </c>
      <c r="Y75" s="2" t="s">
        <v>54</v>
      </c>
      <c r="Z75" s="2" t="s">
        <v>54</v>
      </c>
      <c r="AA75" s="2" t="s">
        <v>89</v>
      </c>
      <c r="AB75" s="2">
        <v>12</v>
      </c>
      <c r="AC75" s="2" t="s">
        <v>55</v>
      </c>
      <c r="AD75" s="2">
        <v>1</v>
      </c>
    </row>
    <row r="76" spans="1:30" ht="30">
      <c r="A76" s="2">
        <v>9</v>
      </c>
      <c r="B76" s="2" t="s">
        <v>46</v>
      </c>
      <c r="C76" s="2">
        <v>249</v>
      </c>
      <c r="D76" s="3">
        <v>42186</v>
      </c>
      <c r="E76" s="2" t="s">
        <v>280</v>
      </c>
      <c r="F76" s="2"/>
      <c r="G76" s="2" t="s">
        <v>122</v>
      </c>
      <c r="H76" s="2" t="s">
        <v>281</v>
      </c>
      <c r="I76" s="2" t="s">
        <v>50</v>
      </c>
      <c r="J76" s="3">
        <v>39958</v>
      </c>
      <c r="K76" s="2"/>
      <c r="L76" s="2"/>
      <c r="M76" s="2"/>
      <c r="N76" s="2"/>
      <c r="O76" s="2" t="s">
        <v>83</v>
      </c>
      <c r="P76" s="2" t="s">
        <v>87</v>
      </c>
      <c r="Q76" s="2"/>
      <c r="R76" s="2" t="s">
        <v>52</v>
      </c>
      <c r="S76" s="2">
        <v>8140912304</v>
      </c>
      <c r="T76" s="2" t="s">
        <v>282</v>
      </c>
      <c r="U76" s="2"/>
      <c r="V76" s="2">
        <v>9460954640</v>
      </c>
      <c r="W76" s="2" t="s">
        <v>150</v>
      </c>
      <c r="X76" s="2">
        <v>35000</v>
      </c>
      <c r="Y76" s="2" t="s">
        <v>54</v>
      </c>
      <c r="Z76" s="2" t="s">
        <v>54</v>
      </c>
      <c r="AA76" s="2" t="s">
        <v>89</v>
      </c>
      <c r="AB76" s="2">
        <v>11</v>
      </c>
      <c r="AC76" s="2" t="s">
        <v>55</v>
      </c>
      <c r="AD76" s="2">
        <v>1</v>
      </c>
    </row>
    <row r="77" spans="1:30" ht="30">
      <c r="A77" s="2">
        <v>9</v>
      </c>
      <c r="B77" s="2" t="s">
        <v>46</v>
      </c>
      <c r="C77" s="2">
        <v>254</v>
      </c>
      <c r="D77" s="3">
        <v>42186</v>
      </c>
      <c r="E77" s="2" t="s">
        <v>283</v>
      </c>
      <c r="F77" s="2"/>
      <c r="G77" s="2" t="s">
        <v>192</v>
      </c>
      <c r="H77" s="2" t="s">
        <v>193</v>
      </c>
      <c r="I77" s="2" t="s">
        <v>50</v>
      </c>
      <c r="J77" s="3">
        <v>39206</v>
      </c>
      <c r="K77" s="2"/>
      <c r="L77" s="2"/>
      <c r="M77" s="2"/>
      <c r="N77" s="2"/>
      <c r="O77" s="2" t="s">
        <v>75</v>
      </c>
      <c r="P77" s="2" t="s">
        <v>87</v>
      </c>
      <c r="Q77" s="2"/>
      <c r="R77" s="2" t="s">
        <v>52</v>
      </c>
      <c r="S77" s="2">
        <v>8140912304</v>
      </c>
      <c r="T77" s="2" t="s">
        <v>284</v>
      </c>
      <c r="U77" s="2"/>
      <c r="V77" s="2">
        <v>9983087361</v>
      </c>
      <c r="W77" s="2" t="s">
        <v>150</v>
      </c>
      <c r="X77" s="2">
        <v>40000</v>
      </c>
      <c r="Y77" s="2" t="s">
        <v>54</v>
      </c>
      <c r="Z77" s="2" t="s">
        <v>54</v>
      </c>
      <c r="AA77" s="2" t="s">
        <v>89</v>
      </c>
      <c r="AB77" s="2">
        <v>13</v>
      </c>
      <c r="AC77" s="2" t="s">
        <v>55</v>
      </c>
      <c r="AD77" s="2">
        <v>1</v>
      </c>
    </row>
    <row r="78" spans="1:30" ht="30">
      <c r="A78" s="2">
        <v>9</v>
      </c>
      <c r="B78" s="2" t="s">
        <v>46</v>
      </c>
      <c r="C78" s="2">
        <v>541</v>
      </c>
      <c r="D78" s="3">
        <v>43671</v>
      </c>
      <c r="E78" s="2" t="s">
        <v>285</v>
      </c>
      <c r="F78" s="2"/>
      <c r="G78" s="2" t="s">
        <v>286</v>
      </c>
      <c r="H78" s="2" t="s">
        <v>287</v>
      </c>
      <c r="I78" s="2" t="s">
        <v>50</v>
      </c>
      <c r="J78" s="3">
        <v>38625</v>
      </c>
      <c r="K78" s="2"/>
      <c r="L78" s="2"/>
      <c r="M78" s="2"/>
      <c r="N78" s="2"/>
      <c r="O78" s="2" t="s">
        <v>83</v>
      </c>
      <c r="P78" s="2"/>
      <c r="Q78" s="2"/>
      <c r="R78" s="2" t="s">
        <v>52</v>
      </c>
      <c r="S78" s="2">
        <v>8140912304</v>
      </c>
      <c r="T78" s="2"/>
      <c r="U78" s="2"/>
      <c r="V78" s="2">
        <v>8104492795</v>
      </c>
      <c r="W78" s="2" t="s">
        <v>103</v>
      </c>
      <c r="X78" s="2">
        <v>0</v>
      </c>
      <c r="Y78" s="2" t="s">
        <v>54</v>
      </c>
      <c r="Z78" s="2" t="s">
        <v>54</v>
      </c>
      <c r="AA78" s="2"/>
      <c r="AB78" s="2">
        <v>15</v>
      </c>
      <c r="AC78" s="2" t="s">
        <v>55</v>
      </c>
      <c r="AD78" s="2">
        <v>1</v>
      </c>
    </row>
    <row r="79" spans="1:30" ht="30">
      <c r="A79" s="2">
        <v>9</v>
      </c>
      <c r="B79" s="2" t="s">
        <v>46</v>
      </c>
      <c r="C79" s="2">
        <v>253</v>
      </c>
      <c r="D79" s="3">
        <v>42186</v>
      </c>
      <c r="E79" s="2" t="s">
        <v>288</v>
      </c>
      <c r="F79" s="2"/>
      <c r="G79" s="2" t="s">
        <v>289</v>
      </c>
      <c r="H79" s="2" t="s">
        <v>290</v>
      </c>
      <c r="I79" s="2" t="s">
        <v>50</v>
      </c>
      <c r="J79" s="3">
        <v>39174</v>
      </c>
      <c r="K79" s="2"/>
      <c r="L79" s="2"/>
      <c r="M79" s="2"/>
      <c r="N79" s="2"/>
      <c r="O79" s="2" t="s">
        <v>83</v>
      </c>
      <c r="P79" s="2" t="s">
        <v>87</v>
      </c>
      <c r="Q79" s="2"/>
      <c r="R79" s="2" t="s">
        <v>52</v>
      </c>
      <c r="S79" s="2">
        <v>8140912304</v>
      </c>
      <c r="T79" s="2"/>
      <c r="U79" s="2"/>
      <c r="V79" s="2">
        <v>8239464798</v>
      </c>
      <c r="W79" s="2" t="s">
        <v>150</v>
      </c>
      <c r="X79" s="2">
        <v>50000</v>
      </c>
      <c r="Y79" s="2" t="s">
        <v>54</v>
      </c>
      <c r="Z79" s="2" t="s">
        <v>54</v>
      </c>
      <c r="AA79" s="2" t="s">
        <v>89</v>
      </c>
      <c r="AB79" s="2">
        <v>13</v>
      </c>
      <c r="AC79" s="2" t="s">
        <v>55</v>
      </c>
      <c r="AD79" s="2">
        <v>1</v>
      </c>
    </row>
    <row r="80" spans="1:30" ht="30">
      <c r="A80" s="2">
        <v>9</v>
      </c>
      <c r="B80" s="2" t="s">
        <v>46</v>
      </c>
      <c r="C80" s="2">
        <v>286</v>
      </c>
      <c r="D80" s="3">
        <v>42553</v>
      </c>
      <c r="E80" s="2" t="s">
        <v>291</v>
      </c>
      <c r="F80" s="2"/>
      <c r="G80" s="2" t="s">
        <v>292</v>
      </c>
      <c r="H80" s="2" t="s">
        <v>293</v>
      </c>
      <c r="I80" s="2" t="s">
        <v>59</v>
      </c>
      <c r="J80" s="3">
        <v>39270</v>
      </c>
      <c r="K80" s="2"/>
      <c r="L80" s="2"/>
      <c r="M80" s="2"/>
      <c r="N80" s="2"/>
      <c r="O80" s="2" t="s">
        <v>75</v>
      </c>
      <c r="P80" s="2" t="s">
        <v>87</v>
      </c>
      <c r="Q80" s="2"/>
      <c r="R80" s="2" t="s">
        <v>52</v>
      </c>
      <c r="S80" s="2">
        <v>8140912304</v>
      </c>
      <c r="T80" s="2" t="s">
        <v>294</v>
      </c>
      <c r="U80" s="2" t="s">
        <v>295</v>
      </c>
      <c r="V80" s="2">
        <v>9636832353</v>
      </c>
      <c r="W80" s="2" t="s">
        <v>296</v>
      </c>
      <c r="X80" s="2">
        <v>36000</v>
      </c>
      <c r="Y80" s="2" t="s">
        <v>54</v>
      </c>
      <c r="Z80" s="2" t="s">
        <v>54</v>
      </c>
      <c r="AA80" s="2" t="s">
        <v>89</v>
      </c>
      <c r="AB80" s="2">
        <v>13</v>
      </c>
      <c r="AC80" s="2" t="s">
        <v>55</v>
      </c>
      <c r="AD80" s="2">
        <v>1</v>
      </c>
    </row>
    <row r="81" spans="1:30" ht="30">
      <c r="A81" s="2">
        <v>9</v>
      </c>
      <c r="B81" s="2" t="s">
        <v>46</v>
      </c>
      <c r="C81" s="2">
        <v>257</v>
      </c>
      <c r="D81" s="3">
        <v>42186</v>
      </c>
      <c r="E81" s="2" t="s">
        <v>297</v>
      </c>
      <c r="F81" s="2"/>
      <c r="G81" s="2" t="s">
        <v>298</v>
      </c>
      <c r="H81" s="2" t="s">
        <v>267</v>
      </c>
      <c r="I81" s="2" t="s">
        <v>50</v>
      </c>
      <c r="J81" s="3">
        <v>39211</v>
      </c>
      <c r="K81" s="2"/>
      <c r="L81" s="2"/>
      <c r="M81" s="2"/>
      <c r="N81" s="2"/>
      <c r="O81" s="2" t="s">
        <v>83</v>
      </c>
      <c r="P81" s="2" t="s">
        <v>87</v>
      </c>
      <c r="Q81" s="2"/>
      <c r="R81" s="2" t="s">
        <v>52</v>
      </c>
      <c r="S81" s="2">
        <v>8140912304</v>
      </c>
      <c r="T81" s="2" t="s">
        <v>299</v>
      </c>
      <c r="U81" s="2"/>
      <c r="V81" s="2">
        <v>8293346588</v>
      </c>
      <c r="W81" s="2" t="s">
        <v>150</v>
      </c>
      <c r="X81" s="2">
        <v>36000</v>
      </c>
      <c r="Y81" s="2" t="s">
        <v>54</v>
      </c>
      <c r="Z81" s="2" t="s">
        <v>54</v>
      </c>
      <c r="AA81" s="2" t="s">
        <v>89</v>
      </c>
      <c r="AB81" s="2">
        <v>13</v>
      </c>
      <c r="AC81" s="2" t="s">
        <v>55</v>
      </c>
      <c r="AD81" s="2">
        <v>1</v>
      </c>
    </row>
    <row r="82" spans="1:30" ht="30">
      <c r="A82" s="2">
        <v>9</v>
      </c>
      <c r="B82" s="2" t="s">
        <v>46</v>
      </c>
      <c r="C82" s="2">
        <v>381</v>
      </c>
      <c r="D82" s="3">
        <v>42926</v>
      </c>
      <c r="E82" s="2" t="s">
        <v>300</v>
      </c>
      <c r="F82" s="2"/>
      <c r="G82" s="2" t="s">
        <v>301</v>
      </c>
      <c r="H82" s="2" t="s">
        <v>207</v>
      </c>
      <c r="I82" s="2" t="s">
        <v>59</v>
      </c>
      <c r="J82" s="3">
        <v>38754</v>
      </c>
      <c r="K82" s="2"/>
      <c r="L82" s="2"/>
      <c r="M82" s="2"/>
      <c r="N82" s="2"/>
      <c r="O82" s="2" t="s">
        <v>51</v>
      </c>
      <c r="P82" s="2" t="s">
        <v>87</v>
      </c>
      <c r="Q82" s="2"/>
      <c r="R82" s="2" t="s">
        <v>52</v>
      </c>
      <c r="S82" s="2">
        <v>8140912304</v>
      </c>
      <c r="T82" s="2" t="s">
        <v>302</v>
      </c>
      <c r="U82" s="2" t="s">
        <v>303</v>
      </c>
      <c r="V82" s="2">
        <v>9413037944</v>
      </c>
      <c r="W82" s="2" t="s">
        <v>108</v>
      </c>
      <c r="X82" s="2">
        <v>40000</v>
      </c>
      <c r="Y82" s="2" t="s">
        <v>54</v>
      </c>
      <c r="Z82" s="2" t="s">
        <v>54</v>
      </c>
      <c r="AA82" s="2" t="s">
        <v>89</v>
      </c>
      <c r="AB82" s="2">
        <v>14</v>
      </c>
      <c r="AC82" s="2" t="s">
        <v>55</v>
      </c>
      <c r="AD82" s="2">
        <v>1</v>
      </c>
    </row>
    <row r="83" spans="1:30" ht="30">
      <c r="A83" s="2">
        <v>9</v>
      </c>
      <c r="B83" s="2" t="s">
        <v>46</v>
      </c>
      <c r="C83" s="2">
        <v>255</v>
      </c>
      <c r="D83" s="3">
        <v>42186</v>
      </c>
      <c r="E83" s="2" t="s">
        <v>304</v>
      </c>
      <c r="F83" s="2"/>
      <c r="G83" s="2" t="s">
        <v>305</v>
      </c>
      <c r="H83" s="2" t="s">
        <v>306</v>
      </c>
      <c r="I83" s="2" t="s">
        <v>59</v>
      </c>
      <c r="J83" s="3">
        <v>39092</v>
      </c>
      <c r="K83" s="2"/>
      <c r="L83" s="2"/>
      <c r="M83" s="2"/>
      <c r="N83" s="2"/>
      <c r="O83" s="2" t="s">
        <v>75</v>
      </c>
      <c r="P83" s="2" t="s">
        <v>87</v>
      </c>
      <c r="Q83" s="2"/>
      <c r="R83" s="2" t="s">
        <v>52</v>
      </c>
      <c r="S83" s="2">
        <v>8140912304</v>
      </c>
      <c r="T83" s="2"/>
      <c r="U83" s="2"/>
      <c r="V83" s="2">
        <v>9828549185</v>
      </c>
      <c r="W83" s="2" t="s">
        <v>150</v>
      </c>
      <c r="X83" s="2">
        <v>30000</v>
      </c>
      <c r="Y83" s="2" t="s">
        <v>54</v>
      </c>
      <c r="Z83" s="2" t="s">
        <v>54</v>
      </c>
      <c r="AA83" s="2" t="s">
        <v>89</v>
      </c>
      <c r="AB83" s="2">
        <v>13</v>
      </c>
      <c r="AC83" s="2" t="s">
        <v>55</v>
      </c>
      <c r="AD83" s="2">
        <v>1</v>
      </c>
    </row>
    <row r="84" spans="1:30" ht="30">
      <c r="A84" s="2">
        <v>9</v>
      </c>
      <c r="B84" s="2" t="s">
        <v>46</v>
      </c>
      <c r="C84" s="2">
        <v>526</v>
      </c>
      <c r="D84" s="3">
        <v>41027</v>
      </c>
      <c r="E84" s="2" t="s">
        <v>307</v>
      </c>
      <c r="F84" s="2"/>
      <c r="G84" s="2" t="s">
        <v>308</v>
      </c>
      <c r="H84" s="2" t="s">
        <v>95</v>
      </c>
      <c r="I84" s="2" t="s">
        <v>50</v>
      </c>
      <c r="J84" s="3">
        <v>39061</v>
      </c>
      <c r="K84" s="2"/>
      <c r="L84" s="2"/>
      <c r="M84" s="2"/>
      <c r="N84" s="2"/>
      <c r="O84" s="2" t="s">
        <v>75</v>
      </c>
      <c r="P84" s="2" t="s">
        <v>87</v>
      </c>
      <c r="Q84" s="2"/>
      <c r="R84" s="2" t="s">
        <v>52</v>
      </c>
      <c r="S84" s="2">
        <v>8140912304</v>
      </c>
      <c r="T84" s="2" t="s">
        <v>309</v>
      </c>
      <c r="U84" s="2" t="s">
        <v>310</v>
      </c>
      <c r="V84" s="2">
        <v>8875809948</v>
      </c>
      <c r="W84" s="2" t="s">
        <v>311</v>
      </c>
      <c r="X84" s="2">
        <v>36000</v>
      </c>
      <c r="Y84" s="2" t="s">
        <v>54</v>
      </c>
      <c r="Z84" s="2" t="s">
        <v>54</v>
      </c>
      <c r="AA84" s="2" t="s">
        <v>89</v>
      </c>
      <c r="AB84" s="2">
        <v>14</v>
      </c>
      <c r="AC84" s="2" t="s">
        <v>55</v>
      </c>
      <c r="AD84" s="2">
        <v>0</v>
      </c>
    </row>
    <row r="85" spans="1:30" ht="30">
      <c r="A85" s="2">
        <v>9</v>
      </c>
      <c r="B85" s="2" t="s">
        <v>46</v>
      </c>
      <c r="C85" s="2">
        <v>251</v>
      </c>
      <c r="D85" s="3">
        <v>42186</v>
      </c>
      <c r="E85" s="2" t="s">
        <v>312</v>
      </c>
      <c r="F85" s="2"/>
      <c r="G85" s="2" t="s">
        <v>206</v>
      </c>
      <c r="H85" s="2" t="s">
        <v>207</v>
      </c>
      <c r="I85" s="2" t="s">
        <v>50</v>
      </c>
      <c r="J85" s="3">
        <v>39353</v>
      </c>
      <c r="K85" s="2"/>
      <c r="L85" s="2"/>
      <c r="M85" s="2"/>
      <c r="N85" s="2"/>
      <c r="O85" s="2" t="s">
        <v>51</v>
      </c>
      <c r="P85" s="2" t="s">
        <v>87</v>
      </c>
      <c r="Q85" s="2"/>
      <c r="R85" s="2" t="s">
        <v>52</v>
      </c>
      <c r="S85" s="2">
        <v>8140912304</v>
      </c>
      <c r="T85" s="2" t="s">
        <v>313</v>
      </c>
      <c r="U85" s="2" t="s">
        <v>314</v>
      </c>
      <c r="V85" s="2">
        <v>9983931015</v>
      </c>
      <c r="W85" s="2" t="s">
        <v>150</v>
      </c>
      <c r="X85" s="2">
        <v>40000</v>
      </c>
      <c r="Y85" s="2" t="s">
        <v>54</v>
      </c>
      <c r="Z85" s="2" t="s">
        <v>54</v>
      </c>
      <c r="AA85" s="2" t="s">
        <v>89</v>
      </c>
      <c r="AB85" s="2">
        <v>13</v>
      </c>
      <c r="AC85" s="2" t="s">
        <v>55</v>
      </c>
      <c r="AD85" s="2">
        <v>1</v>
      </c>
    </row>
    <row r="86" spans="1:30" ht="30">
      <c r="A86" s="2">
        <v>10</v>
      </c>
      <c r="B86" s="2" t="s">
        <v>46</v>
      </c>
      <c r="C86" s="2">
        <v>532</v>
      </c>
      <c r="D86" s="3">
        <v>43319</v>
      </c>
      <c r="E86" s="2" t="s">
        <v>315</v>
      </c>
      <c r="F86" s="2"/>
      <c r="G86" s="2" t="s">
        <v>316</v>
      </c>
      <c r="H86" s="2" t="s">
        <v>317</v>
      </c>
      <c r="I86" s="2" t="s">
        <v>59</v>
      </c>
      <c r="J86" s="3">
        <v>38485</v>
      </c>
      <c r="K86" s="2"/>
      <c r="L86" s="2"/>
      <c r="M86" s="2"/>
      <c r="N86" s="2"/>
      <c r="O86" s="2" t="s">
        <v>75</v>
      </c>
      <c r="P86" s="2" t="s">
        <v>87</v>
      </c>
      <c r="Q86" s="2"/>
      <c r="R86" s="2" t="s">
        <v>52</v>
      </c>
      <c r="S86" s="2">
        <v>8140912304</v>
      </c>
      <c r="T86" s="2"/>
      <c r="U86" s="2"/>
      <c r="V86" s="2">
        <v>9166521360</v>
      </c>
      <c r="W86" s="2" t="s">
        <v>311</v>
      </c>
      <c r="X86" s="2">
        <v>0</v>
      </c>
      <c r="Y86" s="2" t="s">
        <v>54</v>
      </c>
      <c r="Z86" s="2" t="s">
        <v>54</v>
      </c>
      <c r="AA86" s="2" t="s">
        <v>89</v>
      </c>
      <c r="AB86" s="2">
        <v>15</v>
      </c>
      <c r="AC86" s="2" t="s">
        <v>55</v>
      </c>
      <c r="AD86" s="2">
        <v>3</v>
      </c>
    </row>
    <row r="87" spans="1:30" ht="30">
      <c r="A87" s="2">
        <v>10</v>
      </c>
      <c r="B87" s="2" t="s">
        <v>46</v>
      </c>
      <c r="C87" s="2">
        <v>529</v>
      </c>
      <c r="D87" s="3">
        <v>43666</v>
      </c>
      <c r="E87" s="2" t="s">
        <v>318</v>
      </c>
      <c r="F87" s="2"/>
      <c r="G87" s="2" t="s">
        <v>319</v>
      </c>
      <c r="H87" s="2" t="s">
        <v>182</v>
      </c>
      <c r="I87" s="2" t="s">
        <v>50</v>
      </c>
      <c r="J87" s="3">
        <v>38901</v>
      </c>
      <c r="K87" s="2"/>
      <c r="L87" s="2"/>
      <c r="M87" s="2"/>
      <c r="N87" s="2"/>
      <c r="O87" s="2" t="s">
        <v>75</v>
      </c>
      <c r="P87" s="2"/>
      <c r="Q87" s="2"/>
      <c r="R87" s="2" t="s">
        <v>52</v>
      </c>
      <c r="S87" s="2">
        <v>8140912304</v>
      </c>
      <c r="T87" s="2" t="s">
        <v>320</v>
      </c>
      <c r="U87" s="2" t="s">
        <v>321</v>
      </c>
      <c r="V87" s="2">
        <v>8104492795</v>
      </c>
      <c r="W87" s="2" t="s">
        <v>322</v>
      </c>
      <c r="X87" s="2">
        <v>0</v>
      </c>
      <c r="Y87" s="2" t="s">
        <v>54</v>
      </c>
      <c r="Z87" s="2" t="s">
        <v>76</v>
      </c>
      <c r="AA87" s="2"/>
      <c r="AB87" s="2">
        <v>14</v>
      </c>
      <c r="AC87" s="2" t="s">
        <v>55</v>
      </c>
      <c r="AD87" s="2">
        <v>0.25</v>
      </c>
    </row>
    <row r="88" spans="1:30" ht="30">
      <c r="A88" s="2">
        <v>10</v>
      </c>
      <c r="B88" s="2" t="s">
        <v>46</v>
      </c>
      <c r="C88" s="2">
        <v>187</v>
      </c>
      <c r="D88" s="3">
        <v>42133</v>
      </c>
      <c r="E88" s="2" t="s">
        <v>550</v>
      </c>
      <c r="F88" s="2"/>
      <c r="G88" s="2" t="s">
        <v>305</v>
      </c>
      <c r="H88" s="2" t="s">
        <v>306</v>
      </c>
      <c r="I88" s="2" t="s">
        <v>59</v>
      </c>
      <c r="J88" s="3">
        <v>38538</v>
      </c>
      <c r="K88" s="2"/>
      <c r="L88" s="2"/>
      <c r="M88" s="2"/>
      <c r="N88" s="2"/>
      <c r="O88" s="2" t="s">
        <v>75</v>
      </c>
      <c r="P88" s="2" t="s">
        <v>87</v>
      </c>
      <c r="Q88" s="2"/>
      <c r="R88" s="2" t="s">
        <v>52</v>
      </c>
      <c r="S88" s="2">
        <v>8140912304</v>
      </c>
      <c r="T88" s="2" t="s">
        <v>551</v>
      </c>
      <c r="U88" s="2"/>
      <c r="V88" s="2">
        <v>9672435555</v>
      </c>
      <c r="W88" s="2" t="s">
        <v>150</v>
      </c>
      <c r="X88" s="2">
        <v>36000</v>
      </c>
      <c r="Y88" s="2" t="s">
        <v>54</v>
      </c>
      <c r="Z88" s="2" t="s">
        <v>54</v>
      </c>
      <c r="AA88" s="2" t="s">
        <v>89</v>
      </c>
      <c r="AB88" s="2">
        <v>15</v>
      </c>
      <c r="AC88" s="2" t="s">
        <v>55</v>
      </c>
      <c r="AD88" s="2">
        <v>1</v>
      </c>
    </row>
    <row r="89" spans="1:30" ht="30">
      <c r="A89" s="2">
        <v>10</v>
      </c>
      <c r="B89" s="2" t="s">
        <v>46</v>
      </c>
      <c r="C89" s="2">
        <v>530</v>
      </c>
      <c r="D89" s="3">
        <v>40367</v>
      </c>
      <c r="E89" s="2" t="s">
        <v>323</v>
      </c>
      <c r="F89" s="2"/>
      <c r="G89" s="2" t="s">
        <v>324</v>
      </c>
      <c r="H89" s="2" t="s">
        <v>293</v>
      </c>
      <c r="I89" s="2" t="s">
        <v>59</v>
      </c>
      <c r="J89" s="3">
        <v>38806</v>
      </c>
      <c r="K89" s="2"/>
      <c r="L89" s="2"/>
      <c r="M89" s="2"/>
      <c r="N89" s="2"/>
      <c r="O89" s="2" t="s">
        <v>51</v>
      </c>
      <c r="P89" s="2"/>
      <c r="Q89" s="2"/>
      <c r="R89" s="2" t="s">
        <v>52</v>
      </c>
      <c r="S89" s="2">
        <v>8140912304</v>
      </c>
      <c r="T89" s="2" t="s">
        <v>325</v>
      </c>
      <c r="U89" s="2" t="s">
        <v>326</v>
      </c>
      <c r="V89" s="2">
        <v>0</v>
      </c>
      <c r="W89" s="2"/>
      <c r="X89" s="2"/>
      <c r="Y89" s="2" t="s">
        <v>54</v>
      </c>
      <c r="Z89" s="2" t="s">
        <v>54</v>
      </c>
      <c r="AA89" s="2"/>
      <c r="AB89" s="2">
        <v>14</v>
      </c>
      <c r="AC89" s="2" t="s">
        <v>55</v>
      </c>
      <c r="AD89" s="2">
        <v>2.5</v>
      </c>
    </row>
    <row r="90" spans="1:30" ht="30">
      <c r="A90" s="2">
        <v>10</v>
      </c>
      <c r="B90" s="2" t="s">
        <v>46</v>
      </c>
      <c r="C90" s="2">
        <v>261</v>
      </c>
      <c r="D90" s="3">
        <v>42186</v>
      </c>
      <c r="E90" s="2" t="s">
        <v>327</v>
      </c>
      <c r="F90" s="2"/>
      <c r="G90" s="2" t="s">
        <v>196</v>
      </c>
      <c r="H90" s="2" t="s">
        <v>197</v>
      </c>
      <c r="I90" s="2" t="s">
        <v>59</v>
      </c>
      <c r="J90" s="3">
        <v>38913</v>
      </c>
      <c r="K90" s="2"/>
      <c r="L90" s="2"/>
      <c r="M90" s="2"/>
      <c r="N90" s="2"/>
      <c r="O90" s="2" t="s">
        <v>51</v>
      </c>
      <c r="P90" s="2" t="s">
        <v>87</v>
      </c>
      <c r="Q90" s="2"/>
      <c r="R90" s="2" t="s">
        <v>52</v>
      </c>
      <c r="S90" s="2">
        <v>8140912304</v>
      </c>
      <c r="T90" s="2" t="s">
        <v>328</v>
      </c>
      <c r="U90" s="2" t="s">
        <v>329</v>
      </c>
      <c r="V90" s="2">
        <v>9460384767</v>
      </c>
      <c r="W90" s="2" t="s">
        <v>150</v>
      </c>
      <c r="X90" s="2">
        <v>60000</v>
      </c>
      <c r="Y90" s="2" t="s">
        <v>54</v>
      </c>
      <c r="Z90" s="2" t="s">
        <v>54</v>
      </c>
      <c r="AA90" s="2" t="s">
        <v>89</v>
      </c>
      <c r="AB90" s="2">
        <v>14</v>
      </c>
      <c r="AC90" s="2" t="s">
        <v>55</v>
      </c>
      <c r="AD90" s="2">
        <v>1</v>
      </c>
    </row>
    <row r="91" spans="1:30" ht="30">
      <c r="A91" s="2">
        <v>10</v>
      </c>
      <c r="B91" s="2" t="s">
        <v>46</v>
      </c>
      <c r="C91" s="2">
        <v>262</v>
      </c>
      <c r="D91" s="3">
        <v>42186</v>
      </c>
      <c r="E91" s="2" t="s">
        <v>330</v>
      </c>
      <c r="F91" s="2"/>
      <c r="G91" s="2" t="s">
        <v>331</v>
      </c>
      <c r="H91" s="2" t="s">
        <v>332</v>
      </c>
      <c r="I91" s="2" t="s">
        <v>59</v>
      </c>
      <c r="J91" s="3">
        <v>38804</v>
      </c>
      <c r="K91" s="2"/>
      <c r="L91" s="2"/>
      <c r="M91" s="2"/>
      <c r="N91" s="2"/>
      <c r="O91" s="2" t="s">
        <v>83</v>
      </c>
      <c r="P91" s="2" t="s">
        <v>87</v>
      </c>
      <c r="Q91" s="2"/>
      <c r="R91" s="2" t="s">
        <v>52</v>
      </c>
      <c r="S91" s="2">
        <v>8140912304</v>
      </c>
      <c r="T91" s="2" t="s">
        <v>333</v>
      </c>
      <c r="U91" s="2"/>
      <c r="V91" s="2">
        <v>9799402547</v>
      </c>
      <c r="W91" s="2" t="s">
        <v>150</v>
      </c>
      <c r="X91" s="2">
        <v>36000</v>
      </c>
      <c r="Y91" s="2" t="s">
        <v>54</v>
      </c>
      <c r="Z91" s="2" t="s">
        <v>54</v>
      </c>
      <c r="AA91" s="2" t="s">
        <v>89</v>
      </c>
      <c r="AB91" s="2">
        <v>14</v>
      </c>
      <c r="AC91" s="2" t="s">
        <v>55</v>
      </c>
      <c r="AD91" s="2">
        <v>1</v>
      </c>
    </row>
    <row r="92" spans="1:30" ht="30">
      <c r="A92" s="2">
        <v>10</v>
      </c>
      <c r="B92" s="2" t="s">
        <v>46</v>
      </c>
      <c r="C92" s="2">
        <v>291</v>
      </c>
      <c r="D92" s="3">
        <v>42555</v>
      </c>
      <c r="E92" s="2" t="s">
        <v>334</v>
      </c>
      <c r="F92" s="2"/>
      <c r="G92" s="2" t="s">
        <v>289</v>
      </c>
      <c r="H92" s="2" t="s">
        <v>290</v>
      </c>
      <c r="I92" s="2" t="s">
        <v>59</v>
      </c>
      <c r="J92" s="3">
        <v>38177</v>
      </c>
      <c r="K92" s="2"/>
      <c r="L92" s="2"/>
      <c r="M92" s="2"/>
      <c r="N92" s="2"/>
      <c r="O92" s="2" t="s">
        <v>83</v>
      </c>
      <c r="P92" s="2" t="s">
        <v>87</v>
      </c>
      <c r="Q92" s="2"/>
      <c r="R92" s="2" t="s">
        <v>52</v>
      </c>
      <c r="S92" s="2">
        <v>8140912304</v>
      </c>
      <c r="T92" s="2"/>
      <c r="U92" s="2"/>
      <c r="V92" s="2">
        <v>9413037944</v>
      </c>
      <c r="W92" s="2" t="s">
        <v>150</v>
      </c>
      <c r="X92" s="2">
        <v>0</v>
      </c>
      <c r="Y92" s="2" t="s">
        <v>54</v>
      </c>
      <c r="Z92" s="2" t="s">
        <v>54</v>
      </c>
      <c r="AA92" s="2" t="s">
        <v>89</v>
      </c>
      <c r="AB92" s="2">
        <v>16</v>
      </c>
      <c r="AC92" s="2" t="s">
        <v>55</v>
      </c>
      <c r="AD92" s="2">
        <v>1</v>
      </c>
    </row>
    <row r="93" spans="1:30" ht="30">
      <c r="A93" s="2">
        <v>10</v>
      </c>
      <c r="B93" s="2" t="s">
        <v>46</v>
      </c>
      <c r="C93" s="2">
        <v>531</v>
      </c>
      <c r="D93" s="3">
        <v>41493</v>
      </c>
      <c r="E93" s="2" t="s">
        <v>334</v>
      </c>
      <c r="F93" s="2"/>
      <c r="G93" s="2" t="s">
        <v>335</v>
      </c>
      <c r="H93" s="2" t="s">
        <v>336</v>
      </c>
      <c r="I93" s="2" t="s">
        <v>59</v>
      </c>
      <c r="J93" s="3">
        <v>38189</v>
      </c>
      <c r="K93" s="2"/>
      <c r="L93" s="2"/>
      <c r="M93" s="2"/>
      <c r="N93" s="2"/>
      <c r="O93" s="2" t="s">
        <v>83</v>
      </c>
      <c r="P93" s="2" t="s">
        <v>87</v>
      </c>
      <c r="Q93" s="2"/>
      <c r="R93" s="2" t="s">
        <v>52</v>
      </c>
      <c r="S93" s="2">
        <v>8140912304</v>
      </c>
      <c r="T93" s="2" t="s">
        <v>337</v>
      </c>
      <c r="U93" s="2" t="s">
        <v>338</v>
      </c>
      <c r="V93" s="2">
        <v>9694819828</v>
      </c>
      <c r="W93" s="2" t="s">
        <v>311</v>
      </c>
      <c r="X93" s="2">
        <v>0</v>
      </c>
      <c r="Y93" s="2" t="s">
        <v>54</v>
      </c>
      <c r="Z93" s="2" t="s">
        <v>54</v>
      </c>
      <c r="AA93" s="2" t="s">
        <v>89</v>
      </c>
      <c r="AB93" s="2">
        <v>16</v>
      </c>
      <c r="AC93" s="2" t="s">
        <v>55</v>
      </c>
      <c r="AD93" s="2">
        <v>0</v>
      </c>
    </row>
    <row r="94" spans="1:30" ht="30">
      <c r="A94" s="2">
        <v>10</v>
      </c>
      <c r="B94" s="2" t="s">
        <v>46</v>
      </c>
      <c r="C94" s="2">
        <v>518</v>
      </c>
      <c r="D94" s="3">
        <v>39996</v>
      </c>
      <c r="E94" s="2" t="s">
        <v>339</v>
      </c>
      <c r="F94" s="2"/>
      <c r="G94" s="2" t="s">
        <v>340</v>
      </c>
      <c r="H94" s="2" t="s">
        <v>99</v>
      </c>
      <c r="I94" s="2" t="s">
        <v>50</v>
      </c>
      <c r="J94" s="3">
        <v>38519</v>
      </c>
      <c r="K94" s="2"/>
      <c r="L94" s="2"/>
      <c r="M94" s="2"/>
      <c r="N94" s="2"/>
      <c r="O94" s="2" t="s">
        <v>75</v>
      </c>
      <c r="P94" s="2"/>
      <c r="Q94" s="2"/>
      <c r="R94" s="2" t="s">
        <v>52</v>
      </c>
      <c r="S94" s="2">
        <v>8140912304</v>
      </c>
      <c r="T94" s="2" t="s">
        <v>341</v>
      </c>
      <c r="U94" s="2" t="s">
        <v>342</v>
      </c>
      <c r="V94" s="2">
        <v>0</v>
      </c>
      <c r="W94" s="2"/>
      <c r="X94" s="2"/>
      <c r="Y94" s="2" t="s">
        <v>54</v>
      </c>
      <c r="Z94" s="2" t="s">
        <v>54</v>
      </c>
      <c r="AA94" s="2"/>
      <c r="AB94" s="2">
        <v>15</v>
      </c>
      <c r="AC94" s="2" t="s">
        <v>55</v>
      </c>
      <c r="AD94" s="2">
        <v>0.25</v>
      </c>
    </row>
    <row r="95" spans="1:30" ht="30">
      <c r="A95" s="2">
        <v>10</v>
      </c>
      <c r="B95" s="2" t="s">
        <v>46</v>
      </c>
      <c r="C95" s="2">
        <v>189</v>
      </c>
      <c r="D95" s="3">
        <v>42133</v>
      </c>
      <c r="E95" s="2" t="s">
        <v>343</v>
      </c>
      <c r="F95" s="2"/>
      <c r="G95" s="2" t="s">
        <v>344</v>
      </c>
      <c r="H95" s="2" t="s">
        <v>345</v>
      </c>
      <c r="I95" s="2" t="s">
        <v>59</v>
      </c>
      <c r="J95" s="3">
        <v>38176</v>
      </c>
      <c r="K95" s="2"/>
      <c r="L95" s="2"/>
      <c r="M95" s="2"/>
      <c r="N95" s="2"/>
      <c r="O95" s="2" t="s">
        <v>51</v>
      </c>
      <c r="P95" s="2" t="s">
        <v>87</v>
      </c>
      <c r="Q95" s="2"/>
      <c r="R95" s="2" t="s">
        <v>52</v>
      </c>
      <c r="S95" s="2">
        <v>8140912304</v>
      </c>
      <c r="T95" s="2" t="s">
        <v>346</v>
      </c>
      <c r="U95" s="2" t="s">
        <v>347</v>
      </c>
      <c r="V95" s="2">
        <v>9587793184</v>
      </c>
      <c r="W95" s="2" t="s">
        <v>150</v>
      </c>
      <c r="X95" s="2">
        <v>60000</v>
      </c>
      <c r="Y95" s="2" t="s">
        <v>54</v>
      </c>
      <c r="Z95" s="2" t="s">
        <v>54</v>
      </c>
      <c r="AA95" s="2" t="s">
        <v>89</v>
      </c>
      <c r="AB95" s="2">
        <v>16</v>
      </c>
      <c r="AC95" s="2" t="s">
        <v>55</v>
      </c>
      <c r="AD95" s="2">
        <v>1</v>
      </c>
    </row>
    <row r="96" spans="1:30" ht="30">
      <c r="A96" s="2">
        <v>10</v>
      </c>
      <c r="B96" s="2" t="s">
        <v>46</v>
      </c>
      <c r="C96" s="2">
        <v>264</v>
      </c>
      <c r="D96" s="3">
        <v>42186</v>
      </c>
      <c r="E96" s="2" t="s">
        <v>348</v>
      </c>
      <c r="F96" s="2" t="s">
        <v>349</v>
      </c>
      <c r="G96" s="2" t="s">
        <v>244</v>
      </c>
      <c r="H96" s="2" t="s">
        <v>245</v>
      </c>
      <c r="I96" s="2" t="s">
        <v>50</v>
      </c>
      <c r="J96" s="3">
        <v>38344</v>
      </c>
      <c r="K96" s="2"/>
      <c r="L96" s="2"/>
      <c r="M96" s="2"/>
      <c r="N96" s="2"/>
      <c r="O96" s="2" t="s">
        <v>83</v>
      </c>
      <c r="P96" s="2" t="s">
        <v>87</v>
      </c>
      <c r="Q96" s="2"/>
      <c r="R96" s="2" t="s">
        <v>52</v>
      </c>
      <c r="S96" s="2">
        <v>8140912304</v>
      </c>
      <c r="T96" s="2" t="s">
        <v>350</v>
      </c>
      <c r="U96" s="2" t="s">
        <v>351</v>
      </c>
      <c r="V96" s="2">
        <v>9549450595</v>
      </c>
      <c r="W96" s="2" t="s">
        <v>150</v>
      </c>
      <c r="X96" s="2">
        <v>36000</v>
      </c>
      <c r="Y96" s="2" t="s">
        <v>54</v>
      </c>
      <c r="Z96" s="2" t="s">
        <v>54</v>
      </c>
      <c r="AA96" s="2" t="s">
        <v>89</v>
      </c>
      <c r="AB96" s="2">
        <v>16</v>
      </c>
      <c r="AC96" s="2" t="s">
        <v>55</v>
      </c>
      <c r="AD96" s="2">
        <v>1</v>
      </c>
    </row>
    <row r="97" spans="1:30" ht="30">
      <c r="A97" s="2">
        <v>10</v>
      </c>
      <c r="B97" s="2" t="s">
        <v>46</v>
      </c>
      <c r="C97" s="2">
        <v>527</v>
      </c>
      <c r="D97" s="3">
        <v>40735</v>
      </c>
      <c r="E97" s="2" t="s">
        <v>352</v>
      </c>
      <c r="F97" s="2"/>
      <c r="G97" s="2" t="s">
        <v>353</v>
      </c>
      <c r="H97" s="2" t="s">
        <v>293</v>
      </c>
      <c r="I97" s="2" t="s">
        <v>59</v>
      </c>
      <c r="J97" s="3">
        <v>39642</v>
      </c>
      <c r="K97" s="2"/>
      <c r="L97" s="2"/>
      <c r="M97" s="2"/>
      <c r="N97" s="2"/>
      <c r="O97" s="2" t="s">
        <v>354</v>
      </c>
      <c r="P97" s="2" t="s">
        <v>87</v>
      </c>
      <c r="Q97" s="2"/>
      <c r="R97" s="2" t="s">
        <v>52</v>
      </c>
      <c r="S97" s="2">
        <v>8140912304</v>
      </c>
      <c r="T97" s="2" t="s">
        <v>355</v>
      </c>
      <c r="U97" s="2" t="s">
        <v>356</v>
      </c>
      <c r="V97" s="2">
        <v>9982281977</v>
      </c>
      <c r="W97" s="2" t="s">
        <v>311</v>
      </c>
      <c r="X97" s="2">
        <v>60000</v>
      </c>
      <c r="Y97" s="2" t="s">
        <v>54</v>
      </c>
      <c r="Z97" s="2" t="s">
        <v>54</v>
      </c>
      <c r="AA97" s="2" t="s">
        <v>89</v>
      </c>
      <c r="AB97" s="2">
        <v>12</v>
      </c>
      <c r="AC97" s="2" t="s">
        <v>55</v>
      </c>
      <c r="AD97" s="2">
        <v>1</v>
      </c>
    </row>
    <row r="98" spans="1:30" ht="30">
      <c r="A98" s="2">
        <v>10</v>
      </c>
      <c r="B98" s="2" t="s">
        <v>46</v>
      </c>
      <c r="C98" s="2">
        <v>493</v>
      </c>
      <c r="D98" s="3">
        <v>43301</v>
      </c>
      <c r="E98" s="2" t="s">
        <v>357</v>
      </c>
      <c r="F98" s="2"/>
      <c r="G98" s="2" t="s">
        <v>358</v>
      </c>
      <c r="H98" s="2" t="s">
        <v>359</v>
      </c>
      <c r="I98" s="2" t="s">
        <v>59</v>
      </c>
      <c r="J98" s="3">
        <v>37493</v>
      </c>
      <c r="K98" s="2"/>
      <c r="L98" s="2"/>
      <c r="M98" s="2"/>
      <c r="N98" s="2"/>
      <c r="O98" s="2" t="s">
        <v>83</v>
      </c>
      <c r="P98" s="2" t="s">
        <v>87</v>
      </c>
      <c r="Q98" s="2"/>
      <c r="R98" s="2" t="s">
        <v>52</v>
      </c>
      <c r="S98" s="2">
        <v>8140912304</v>
      </c>
      <c r="T98" s="2" t="s">
        <v>360</v>
      </c>
      <c r="U98" s="2"/>
      <c r="V98" s="2">
        <v>9610245195</v>
      </c>
      <c r="W98" s="2" t="s">
        <v>311</v>
      </c>
      <c r="X98" s="2">
        <v>40000</v>
      </c>
      <c r="Y98" s="2" t="s">
        <v>54</v>
      </c>
      <c r="Z98" s="2" t="s">
        <v>54</v>
      </c>
      <c r="AA98" s="2" t="s">
        <v>89</v>
      </c>
      <c r="AB98" s="2">
        <v>18</v>
      </c>
      <c r="AC98" s="2" t="s">
        <v>55</v>
      </c>
      <c r="AD98" s="2">
        <v>3</v>
      </c>
    </row>
    <row r="99" spans="1:30" ht="30">
      <c r="A99" s="2">
        <v>10</v>
      </c>
      <c r="B99" s="2" t="s">
        <v>46</v>
      </c>
      <c r="C99" s="2">
        <v>521</v>
      </c>
      <c r="D99" s="2"/>
      <c r="E99" s="2" t="s">
        <v>361</v>
      </c>
      <c r="F99" s="2"/>
      <c r="G99" s="2" t="s">
        <v>362</v>
      </c>
      <c r="H99" s="2" t="s">
        <v>363</v>
      </c>
      <c r="I99" s="2" t="s">
        <v>59</v>
      </c>
      <c r="J99" s="3">
        <v>38640</v>
      </c>
      <c r="K99" s="2"/>
      <c r="L99" s="2"/>
      <c r="M99" s="2"/>
      <c r="N99" s="2"/>
      <c r="O99" s="2" t="s">
        <v>83</v>
      </c>
      <c r="P99" s="2"/>
      <c r="Q99" s="2"/>
      <c r="R99" s="2" t="s">
        <v>52</v>
      </c>
      <c r="S99" s="2">
        <v>8140912304</v>
      </c>
      <c r="T99" s="2"/>
      <c r="U99" s="2"/>
      <c r="V99" s="2">
        <v>0</v>
      </c>
      <c r="W99" s="2"/>
      <c r="X99" s="2"/>
      <c r="Y99" s="2" t="s">
        <v>54</v>
      </c>
      <c r="Z99" s="2" t="s">
        <v>76</v>
      </c>
      <c r="AA99" s="2"/>
      <c r="AB99" s="2">
        <v>15</v>
      </c>
      <c r="AC99" s="2"/>
      <c r="AD99" s="2">
        <v>1</v>
      </c>
    </row>
    <row r="100" spans="1:30" ht="30">
      <c r="A100" s="2">
        <v>10</v>
      </c>
      <c r="B100" s="2" t="s">
        <v>46</v>
      </c>
      <c r="C100" s="2">
        <v>263</v>
      </c>
      <c r="D100" s="3">
        <v>42186</v>
      </c>
      <c r="E100" s="2" t="s">
        <v>161</v>
      </c>
      <c r="F100" s="2"/>
      <c r="G100" s="2" t="s">
        <v>364</v>
      </c>
      <c r="H100" s="2" t="s">
        <v>365</v>
      </c>
      <c r="I100" s="2" t="s">
        <v>59</v>
      </c>
      <c r="J100" s="3">
        <v>38723</v>
      </c>
      <c r="K100" s="2"/>
      <c r="L100" s="2"/>
      <c r="M100" s="2"/>
      <c r="N100" s="2"/>
      <c r="O100" s="2" t="s">
        <v>83</v>
      </c>
      <c r="P100" s="2" t="s">
        <v>87</v>
      </c>
      <c r="Q100" s="2"/>
      <c r="R100" s="2" t="s">
        <v>52</v>
      </c>
      <c r="S100" s="2">
        <v>8140912304</v>
      </c>
      <c r="T100" s="2" t="s">
        <v>366</v>
      </c>
      <c r="U100" s="2" t="s">
        <v>367</v>
      </c>
      <c r="V100" s="2">
        <v>8094644540</v>
      </c>
      <c r="W100" s="2" t="s">
        <v>150</v>
      </c>
      <c r="X100" s="2">
        <v>36000</v>
      </c>
      <c r="Y100" s="2" t="s">
        <v>54</v>
      </c>
      <c r="Z100" s="2" t="s">
        <v>54</v>
      </c>
      <c r="AA100" s="2" t="s">
        <v>89</v>
      </c>
      <c r="AB100" s="2">
        <v>14</v>
      </c>
      <c r="AC100" s="2" t="s">
        <v>55</v>
      </c>
      <c r="AD100" s="2">
        <v>1</v>
      </c>
    </row>
    <row r="101" spans="1:30" ht="30">
      <c r="A101" s="2">
        <v>10</v>
      </c>
      <c r="B101" s="2" t="s">
        <v>46</v>
      </c>
      <c r="C101" s="2">
        <v>430</v>
      </c>
      <c r="D101" s="3">
        <v>43288</v>
      </c>
      <c r="E101" s="2" t="s">
        <v>368</v>
      </c>
      <c r="F101" s="2"/>
      <c r="G101" s="2" t="s">
        <v>369</v>
      </c>
      <c r="H101" s="2" t="s">
        <v>99</v>
      </c>
      <c r="I101" s="2" t="s">
        <v>59</v>
      </c>
      <c r="J101" s="3">
        <v>38769</v>
      </c>
      <c r="K101" s="2"/>
      <c r="L101" s="2"/>
      <c r="M101" s="2"/>
      <c r="N101" s="2"/>
      <c r="O101" s="2" t="s">
        <v>75</v>
      </c>
      <c r="P101" s="2"/>
      <c r="Q101" s="2"/>
      <c r="R101" s="2" t="s">
        <v>52</v>
      </c>
      <c r="S101" s="2">
        <v>8140912304</v>
      </c>
      <c r="T101" s="2"/>
      <c r="U101" s="2"/>
      <c r="V101" s="2">
        <v>8104492795</v>
      </c>
      <c r="W101" s="2" t="s">
        <v>322</v>
      </c>
      <c r="X101" s="2">
        <v>0</v>
      </c>
      <c r="Y101" s="2" t="s">
        <v>54</v>
      </c>
      <c r="Z101" s="2" t="s">
        <v>54</v>
      </c>
      <c r="AA101" s="2"/>
      <c r="AB101" s="2">
        <v>14</v>
      </c>
      <c r="AC101" s="2" t="s">
        <v>55</v>
      </c>
      <c r="AD101" s="2">
        <v>1</v>
      </c>
    </row>
    <row r="102" spans="1:30" ht="30">
      <c r="A102" s="2">
        <v>10</v>
      </c>
      <c r="B102" s="2" t="s">
        <v>46</v>
      </c>
      <c r="C102" s="2">
        <v>259</v>
      </c>
      <c r="D102" s="3">
        <v>42186</v>
      </c>
      <c r="E102" s="2" t="s">
        <v>370</v>
      </c>
      <c r="F102" s="2"/>
      <c r="G102" s="2" t="s">
        <v>308</v>
      </c>
      <c r="H102" s="2" t="s">
        <v>95</v>
      </c>
      <c r="I102" s="2" t="s">
        <v>59</v>
      </c>
      <c r="J102" s="3">
        <v>38175</v>
      </c>
      <c r="K102" s="2"/>
      <c r="L102" s="2"/>
      <c r="M102" s="2"/>
      <c r="N102" s="2"/>
      <c r="O102" s="2" t="s">
        <v>75</v>
      </c>
      <c r="P102" s="2" t="s">
        <v>87</v>
      </c>
      <c r="Q102" s="2"/>
      <c r="R102" s="2" t="s">
        <v>52</v>
      </c>
      <c r="S102" s="2">
        <v>8140912304</v>
      </c>
      <c r="T102" s="2" t="s">
        <v>371</v>
      </c>
      <c r="U102" s="2" t="s">
        <v>310</v>
      </c>
      <c r="V102" s="2">
        <v>9549589661</v>
      </c>
      <c r="W102" s="2" t="s">
        <v>372</v>
      </c>
      <c r="X102" s="2">
        <v>40000</v>
      </c>
      <c r="Y102" s="2" t="s">
        <v>54</v>
      </c>
      <c r="Z102" s="2" t="s">
        <v>54</v>
      </c>
      <c r="AA102" s="2" t="s">
        <v>89</v>
      </c>
      <c r="AB102" s="2">
        <v>16</v>
      </c>
      <c r="AC102" s="2" t="s">
        <v>55</v>
      </c>
      <c r="AD102" s="2">
        <v>0</v>
      </c>
    </row>
    <row r="103" spans="1:30" ht="30">
      <c r="A103" s="2">
        <v>10</v>
      </c>
      <c r="B103" s="2" t="s">
        <v>46</v>
      </c>
      <c r="C103" s="2">
        <v>260</v>
      </c>
      <c r="D103" s="3">
        <v>42186</v>
      </c>
      <c r="E103" s="2" t="s">
        <v>373</v>
      </c>
      <c r="F103" s="2" t="s">
        <v>349</v>
      </c>
      <c r="G103" s="2" t="s">
        <v>91</v>
      </c>
      <c r="H103" s="2" t="s">
        <v>374</v>
      </c>
      <c r="I103" s="2" t="s">
        <v>50</v>
      </c>
      <c r="J103" s="3">
        <v>38687</v>
      </c>
      <c r="K103" s="2"/>
      <c r="L103" s="2"/>
      <c r="M103" s="2"/>
      <c r="N103" s="2"/>
      <c r="O103" s="2" t="s">
        <v>83</v>
      </c>
      <c r="P103" s="2" t="s">
        <v>87</v>
      </c>
      <c r="Q103" s="2"/>
      <c r="R103" s="2" t="s">
        <v>52</v>
      </c>
      <c r="S103" s="2">
        <v>8140912304</v>
      </c>
      <c r="T103" s="2" t="s">
        <v>375</v>
      </c>
      <c r="U103" s="2"/>
      <c r="V103" s="2">
        <v>9982312349</v>
      </c>
      <c r="W103" s="2" t="s">
        <v>150</v>
      </c>
      <c r="X103" s="2">
        <v>36000</v>
      </c>
      <c r="Y103" s="2" t="s">
        <v>54</v>
      </c>
      <c r="Z103" s="2" t="s">
        <v>54</v>
      </c>
      <c r="AA103" s="2" t="s">
        <v>89</v>
      </c>
      <c r="AB103" s="2">
        <v>15</v>
      </c>
      <c r="AC103" s="2" t="s">
        <v>55</v>
      </c>
      <c r="AD103" s="2">
        <v>1</v>
      </c>
    </row>
    <row r="104" spans="1:30" ht="30">
      <c r="A104" s="2">
        <v>10</v>
      </c>
      <c r="B104" s="2" t="s">
        <v>46</v>
      </c>
      <c r="C104" s="2">
        <v>528</v>
      </c>
      <c r="D104" s="3">
        <v>43281</v>
      </c>
      <c r="E104" s="2" t="s">
        <v>376</v>
      </c>
      <c r="F104" s="2"/>
      <c r="G104" s="2" t="s">
        <v>308</v>
      </c>
      <c r="H104" s="2" t="s">
        <v>293</v>
      </c>
      <c r="I104" s="2" t="s">
        <v>59</v>
      </c>
      <c r="J104" s="3">
        <v>37953</v>
      </c>
      <c r="K104" s="2"/>
      <c r="L104" s="2"/>
      <c r="M104" s="2"/>
      <c r="N104" s="2"/>
      <c r="O104" s="2" t="s">
        <v>75</v>
      </c>
      <c r="P104" s="2" t="s">
        <v>87</v>
      </c>
      <c r="Q104" s="2"/>
      <c r="R104" s="2" t="s">
        <v>52</v>
      </c>
      <c r="S104" s="2">
        <v>8140912304</v>
      </c>
      <c r="T104" s="2" t="s">
        <v>377</v>
      </c>
      <c r="U104" s="2"/>
      <c r="V104" s="2">
        <v>9887407070</v>
      </c>
      <c r="W104" s="2" t="s">
        <v>311</v>
      </c>
      <c r="X104" s="2">
        <v>0</v>
      </c>
      <c r="Y104" s="2" t="s">
        <v>54</v>
      </c>
      <c r="Z104" s="2" t="s">
        <v>54</v>
      </c>
      <c r="AA104" s="2" t="s">
        <v>89</v>
      </c>
      <c r="AB104" s="2">
        <v>17</v>
      </c>
      <c r="AC104" s="2" t="s">
        <v>55</v>
      </c>
      <c r="AD104" s="2">
        <v>0</v>
      </c>
    </row>
    <row r="105" spans="1:30" ht="30">
      <c r="A105" s="2">
        <v>10</v>
      </c>
      <c r="B105" s="2" t="s">
        <v>46</v>
      </c>
      <c r="C105" s="2">
        <v>492</v>
      </c>
      <c r="D105" s="3">
        <v>43301</v>
      </c>
      <c r="E105" s="2" t="s">
        <v>552</v>
      </c>
      <c r="F105" s="2"/>
      <c r="G105" s="2" t="s">
        <v>305</v>
      </c>
      <c r="H105" s="2" t="s">
        <v>211</v>
      </c>
      <c r="I105" s="2" t="s">
        <v>50</v>
      </c>
      <c r="J105" s="3">
        <v>38243</v>
      </c>
      <c r="K105" s="2"/>
      <c r="L105" s="2"/>
      <c r="M105" s="2"/>
      <c r="N105" s="2"/>
      <c r="O105" s="2" t="s">
        <v>83</v>
      </c>
      <c r="P105" s="2" t="s">
        <v>87</v>
      </c>
      <c r="Q105" s="2"/>
      <c r="R105" s="2" t="s">
        <v>52</v>
      </c>
      <c r="S105" s="2">
        <v>8140912304</v>
      </c>
      <c r="T105" s="2" t="s">
        <v>553</v>
      </c>
      <c r="U105" s="2"/>
      <c r="V105" s="2">
        <v>8696359111</v>
      </c>
      <c r="W105" s="2" t="s">
        <v>311</v>
      </c>
      <c r="X105" s="2">
        <v>36000</v>
      </c>
      <c r="Y105" s="2" t="s">
        <v>54</v>
      </c>
      <c r="Z105" s="2" t="s">
        <v>54</v>
      </c>
      <c r="AA105" s="2" t="s">
        <v>89</v>
      </c>
      <c r="AB105" s="2">
        <v>16</v>
      </c>
      <c r="AC105" s="2" t="s">
        <v>55</v>
      </c>
      <c r="AD105" s="2">
        <v>3</v>
      </c>
    </row>
    <row r="106" spans="1:30" ht="30">
      <c r="A106" s="2">
        <v>10</v>
      </c>
      <c r="B106" s="2" t="s">
        <v>46</v>
      </c>
      <c r="C106" s="2">
        <v>75</v>
      </c>
      <c r="D106" s="2"/>
      <c r="E106" s="2" t="s">
        <v>378</v>
      </c>
      <c r="F106" s="2"/>
      <c r="G106" s="2" t="s">
        <v>331</v>
      </c>
      <c r="H106" s="2" t="s">
        <v>379</v>
      </c>
      <c r="I106" s="2" t="s">
        <v>50</v>
      </c>
      <c r="J106" s="3">
        <v>36374</v>
      </c>
      <c r="K106" s="2"/>
      <c r="L106" s="2"/>
      <c r="M106" s="2"/>
      <c r="N106" s="2"/>
      <c r="O106" s="2" t="s">
        <v>83</v>
      </c>
      <c r="P106" s="2"/>
      <c r="Q106" s="2"/>
      <c r="R106" s="2" t="s">
        <v>52</v>
      </c>
      <c r="S106" s="2">
        <v>8140912304</v>
      </c>
      <c r="T106" s="2"/>
      <c r="U106" s="2"/>
      <c r="V106" s="2">
        <v>0</v>
      </c>
      <c r="W106" s="2"/>
      <c r="X106" s="2"/>
      <c r="Y106" s="2" t="s">
        <v>54</v>
      </c>
      <c r="Z106" s="2" t="s">
        <v>76</v>
      </c>
      <c r="AA106" s="2"/>
      <c r="AB106" s="2">
        <v>21</v>
      </c>
      <c r="AC106" s="2"/>
      <c r="AD106" s="2">
        <v>0</v>
      </c>
    </row>
    <row r="107" spans="1:30" ht="30">
      <c r="A107" s="2">
        <v>10</v>
      </c>
      <c r="B107" s="2" t="s">
        <v>46</v>
      </c>
      <c r="C107" s="2">
        <v>154</v>
      </c>
      <c r="D107" s="3">
        <v>42186</v>
      </c>
      <c r="E107" s="2" t="s">
        <v>380</v>
      </c>
      <c r="F107" s="2"/>
      <c r="G107" s="2" t="s">
        <v>250</v>
      </c>
      <c r="H107" s="2" t="s">
        <v>381</v>
      </c>
      <c r="I107" s="2" t="s">
        <v>59</v>
      </c>
      <c r="J107" s="3">
        <v>38082</v>
      </c>
      <c r="K107" s="2"/>
      <c r="L107" s="2"/>
      <c r="M107" s="2"/>
      <c r="N107" s="2"/>
      <c r="O107" s="2" t="s">
        <v>83</v>
      </c>
      <c r="P107" s="2" t="s">
        <v>87</v>
      </c>
      <c r="Q107" s="2"/>
      <c r="R107" s="2" t="s">
        <v>52</v>
      </c>
      <c r="S107" s="2">
        <v>8140912304</v>
      </c>
      <c r="T107" s="2" t="s">
        <v>382</v>
      </c>
      <c r="U107" s="2"/>
      <c r="V107" s="2">
        <v>9875256318</v>
      </c>
      <c r="W107" s="2" t="s">
        <v>150</v>
      </c>
      <c r="X107" s="2">
        <v>36000</v>
      </c>
      <c r="Y107" s="2" t="s">
        <v>54</v>
      </c>
      <c r="Z107" s="2" t="s">
        <v>54</v>
      </c>
      <c r="AA107" s="2" t="s">
        <v>89</v>
      </c>
      <c r="AB107" s="2">
        <v>16</v>
      </c>
      <c r="AC107" s="2" t="s">
        <v>55</v>
      </c>
      <c r="AD107" s="2">
        <v>1</v>
      </c>
    </row>
    <row r="108" spans="1:30" ht="30">
      <c r="A108" s="2">
        <v>10</v>
      </c>
      <c r="B108" s="2" t="s">
        <v>46</v>
      </c>
      <c r="C108" s="2">
        <v>534</v>
      </c>
      <c r="D108" s="3">
        <v>42187</v>
      </c>
      <c r="E108" s="2" t="s">
        <v>383</v>
      </c>
      <c r="F108" s="2"/>
      <c r="G108" s="2" t="s">
        <v>384</v>
      </c>
      <c r="H108" s="2" t="s">
        <v>95</v>
      </c>
      <c r="I108" s="2" t="s">
        <v>59</v>
      </c>
      <c r="J108" s="3">
        <v>38906</v>
      </c>
      <c r="K108" s="2"/>
      <c r="L108" s="2"/>
      <c r="M108" s="2"/>
      <c r="N108" s="2"/>
      <c r="O108" s="2" t="s">
        <v>51</v>
      </c>
      <c r="P108" s="2" t="s">
        <v>87</v>
      </c>
      <c r="Q108" s="2"/>
      <c r="R108" s="2" t="s">
        <v>52</v>
      </c>
      <c r="S108" s="2">
        <v>8140912304</v>
      </c>
      <c r="T108" s="2" t="s">
        <v>385</v>
      </c>
      <c r="U108" s="2" t="s">
        <v>386</v>
      </c>
      <c r="V108" s="2">
        <v>9783615053</v>
      </c>
      <c r="W108" s="2" t="s">
        <v>311</v>
      </c>
      <c r="X108" s="2">
        <v>50000</v>
      </c>
      <c r="Y108" s="2" t="s">
        <v>54</v>
      </c>
      <c r="Z108" s="2" t="s">
        <v>54</v>
      </c>
      <c r="AA108" s="2" t="s">
        <v>89</v>
      </c>
      <c r="AB108" s="2">
        <v>14</v>
      </c>
      <c r="AC108" s="2" t="s">
        <v>55</v>
      </c>
      <c r="AD108" s="2">
        <v>2</v>
      </c>
    </row>
    <row r="109" spans="1:30" ht="30">
      <c r="A109" s="2">
        <v>10</v>
      </c>
      <c r="B109" s="2" t="s">
        <v>46</v>
      </c>
      <c r="C109" s="2">
        <v>207</v>
      </c>
      <c r="D109" s="3">
        <v>42186</v>
      </c>
      <c r="E109" s="2" t="s">
        <v>387</v>
      </c>
      <c r="F109" s="2"/>
      <c r="G109" s="2" t="s">
        <v>241</v>
      </c>
      <c r="H109" s="2" t="s">
        <v>388</v>
      </c>
      <c r="I109" s="2" t="s">
        <v>59</v>
      </c>
      <c r="J109" s="3">
        <v>38935</v>
      </c>
      <c r="K109" s="2"/>
      <c r="L109" s="2"/>
      <c r="M109" s="2"/>
      <c r="N109" s="2"/>
      <c r="O109" s="2" t="s">
        <v>75</v>
      </c>
      <c r="P109" s="2" t="s">
        <v>87</v>
      </c>
      <c r="Q109" s="2"/>
      <c r="R109" s="2" t="s">
        <v>52</v>
      </c>
      <c r="S109" s="2">
        <v>8140912304</v>
      </c>
      <c r="T109" s="2" t="s">
        <v>389</v>
      </c>
      <c r="U109" s="2"/>
      <c r="V109" s="2">
        <v>9649566893</v>
      </c>
      <c r="W109" s="2" t="s">
        <v>390</v>
      </c>
      <c r="X109" s="2">
        <v>36000</v>
      </c>
      <c r="Y109" s="2" t="s">
        <v>54</v>
      </c>
      <c r="Z109" s="2" t="s">
        <v>54</v>
      </c>
      <c r="AA109" s="2" t="s">
        <v>89</v>
      </c>
      <c r="AB109" s="2">
        <v>14</v>
      </c>
      <c r="AC109" s="2" t="s">
        <v>55</v>
      </c>
      <c r="AD109" s="2">
        <v>1</v>
      </c>
    </row>
    <row r="110" spans="1:30" ht="30">
      <c r="A110" s="2">
        <v>10</v>
      </c>
      <c r="B110" s="2" t="s">
        <v>46</v>
      </c>
      <c r="C110" s="2">
        <v>422</v>
      </c>
      <c r="D110" s="3">
        <v>43284</v>
      </c>
      <c r="E110" s="2" t="s">
        <v>391</v>
      </c>
      <c r="F110" s="2"/>
      <c r="G110" s="2" t="s">
        <v>392</v>
      </c>
      <c r="H110" s="2" t="s">
        <v>393</v>
      </c>
      <c r="I110" s="2" t="s">
        <v>50</v>
      </c>
      <c r="J110" s="3">
        <v>38183</v>
      </c>
      <c r="K110" s="2"/>
      <c r="L110" s="2"/>
      <c r="M110" s="2"/>
      <c r="N110" s="2"/>
      <c r="O110" s="2" t="s">
        <v>75</v>
      </c>
      <c r="P110" s="2" t="s">
        <v>87</v>
      </c>
      <c r="Q110" s="2"/>
      <c r="R110" s="2" t="s">
        <v>52</v>
      </c>
      <c r="S110" s="2">
        <v>8140912304</v>
      </c>
      <c r="T110" s="2" t="s">
        <v>394</v>
      </c>
      <c r="U110" s="2"/>
      <c r="V110" s="2">
        <v>7742036479</v>
      </c>
      <c r="W110" s="2" t="s">
        <v>146</v>
      </c>
      <c r="X110" s="2">
        <v>100000</v>
      </c>
      <c r="Y110" s="2" t="s">
        <v>54</v>
      </c>
      <c r="Z110" s="2" t="s">
        <v>54</v>
      </c>
      <c r="AA110" s="2" t="s">
        <v>89</v>
      </c>
      <c r="AB110" s="2">
        <v>16</v>
      </c>
      <c r="AC110" s="2" t="s">
        <v>55</v>
      </c>
      <c r="AD110" s="2">
        <v>1</v>
      </c>
    </row>
    <row r="111" spans="1:30" ht="30">
      <c r="A111" s="2">
        <v>10</v>
      </c>
      <c r="B111" s="2" t="s">
        <v>46</v>
      </c>
      <c r="C111" s="2">
        <v>372</v>
      </c>
      <c r="D111" s="3">
        <v>42920</v>
      </c>
      <c r="E111" s="2" t="s">
        <v>395</v>
      </c>
      <c r="F111" s="2"/>
      <c r="G111" s="2" t="s">
        <v>396</v>
      </c>
      <c r="H111" s="2" t="s">
        <v>397</v>
      </c>
      <c r="I111" s="2" t="s">
        <v>59</v>
      </c>
      <c r="J111" s="3">
        <v>38214</v>
      </c>
      <c r="K111" s="2"/>
      <c r="L111" s="2"/>
      <c r="M111" s="2"/>
      <c r="N111" s="2"/>
      <c r="O111" s="2" t="s">
        <v>51</v>
      </c>
      <c r="P111" s="2" t="s">
        <v>87</v>
      </c>
      <c r="Q111" s="2"/>
      <c r="R111" s="2" t="s">
        <v>52</v>
      </c>
      <c r="S111" s="2">
        <v>8140912304</v>
      </c>
      <c r="T111" s="2"/>
      <c r="U111" s="2"/>
      <c r="V111" s="2">
        <v>9887034945</v>
      </c>
      <c r="W111" s="2" t="s">
        <v>108</v>
      </c>
      <c r="X111" s="2">
        <v>40000</v>
      </c>
      <c r="Y111" s="2" t="s">
        <v>54</v>
      </c>
      <c r="Z111" s="2" t="s">
        <v>54</v>
      </c>
      <c r="AA111" s="2" t="s">
        <v>89</v>
      </c>
      <c r="AB111" s="2">
        <v>16</v>
      </c>
      <c r="AC111" s="2" t="s">
        <v>55</v>
      </c>
      <c r="AD111" s="2">
        <v>1</v>
      </c>
    </row>
    <row r="112" spans="1:30" ht="30">
      <c r="A112" s="2">
        <v>10</v>
      </c>
      <c r="B112" s="2" t="s">
        <v>46</v>
      </c>
      <c r="C112" s="2">
        <v>533</v>
      </c>
      <c r="D112" s="3">
        <v>40736</v>
      </c>
      <c r="E112" s="2" t="s">
        <v>398</v>
      </c>
      <c r="F112" s="2"/>
      <c r="G112" s="2" t="s">
        <v>399</v>
      </c>
      <c r="H112" s="2" t="s">
        <v>400</v>
      </c>
      <c r="I112" s="2" t="s">
        <v>59</v>
      </c>
      <c r="J112" s="3">
        <v>38961</v>
      </c>
      <c r="K112" s="2"/>
      <c r="L112" s="2"/>
      <c r="M112" s="2"/>
      <c r="N112" s="2"/>
      <c r="O112" s="2" t="s">
        <v>51</v>
      </c>
      <c r="P112" s="2" t="s">
        <v>87</v>
      </c>
      <c r="Q112" s="2"/>
      <c r="R112" s="2" t="s">
        <v>52</v>
      </c>
      <c r="S112" s="2">
        <v>8140912304</v>
      </c>
      <c r="T112" s="2" t="s">
        <v>401</v>
      </c>
      <c r="U112" s="2"/>
      <c r="V112" s="2">
        <v>7568601984</v>
      </c>
      <c r="W112" s="2" t="s">
        <v>311</v>
      </c>
      <c r="X112" s="2">
        <v>0</v>
      </c>
      <c r="Y112" s="2" t="s">
        <v>54</v>
      </c>
      <c r="Z112" s="2" t="s">
        <v>54</v>
      </c>
      <c r="AA112" s="2" t="s">
        <v>89</v>
      </c>
      <c r="AB112" s="2">
        <v>14</v>
      </c>
      <c r="AC112" s="2" t="s">
        <v>55</v>
      </c>
      <c r="AD112" s="2">
        <v>0</v>
      </c>
    </row>
    <row r="113" spans="1:30" ht="30">
      <c r="A113" s="2">
        <v>10</v>
      </c>
      <c r="B113" s="2" t="s">
        <v>46</v>
      </c>
      <c r="C113" s="2">
        <v>516</v>
      </c>
      <c r="D113" s="3">
        <v>41041</v>
      </c>
      <c r="E113" s="2" t="s">
        <v>211</v>
      </c>
      <c r="F113" s="2"/>
      <c r="G113" s="2" t="s">
        <v>331</v>
      </c>
      <c r="H113" s="2" t="s">
        <v>402</v>
      </c>
      <c r="I113" s="2" t="s">
        <v>50</v>
      </c>
      <c r="J113" s="3">
        <v>38553</v>
      </c>
      <c r="K113" s="2"/>
      <c r="L113" s="2"/>
      <c r="M113" s="2"/>
      <c r="N113" s="2"/>
      <c r="O113" s="2" t="s">
        <v>83</v>
      </c>
      <c r="P113" s="2" t="s">
        <v>87</v>
      </c>
      <c r="Q113" s="2"/>
      <c r="R113" s="2" t="s">
        <v>52</v>
      </c>
      <c r="S113" s="2">
        <v>8140912304</v>
      </c>
      <c r="T113" s="2" t="s">
        <v>403</v>
      </c>
      <c r="U113" s="2" t="s">
        <v>404</v>
      </c>
      <c r="V113" s="2">
        <v>8104208255</v>
      </c>
      <c r="W113" s="2" t="s">
        <v>311</v>
      </c>
      <c r="X113" s="2">
        <v>0</v>
      </c>
      <c r="Y113" s="2" t="s">
        <v>54</v>
      </c>
      <c r="Z113" s="2" t="s">
        <v>54</v>
      </c>
      <c r="AA113" s="2" t="s">
        <v>89</v>
      </c>
      <c r="AB113" s="2">
        <v>15</v>
      </c>
      <c r="AC113" s="2" t="s">
        <v>55</v>
      </c>
      <c r="AD113" s="2">
        <v>0</v>
      </c>
    </row>
    <row r="114" spans="1:30" ht="30">
      <c r="A114" s="2">
        <v>10</v>
      </c>
      <c r="B114" s="2" t="s">
        <v>46</v>
      </c>
      <c r="C114" s="2">
        <v>258</v>
      </c>
      <c r="D114" s="3">
        <v>42186</v>
      </c>
      <c r="E114" s="2" t="s">
        <v>405</v>
      </c>
      <c r="F114" s="2"/>
      <c r="G114" s="2" t="s">
        <v>406</v>
      </c>
      <c r="H114" s="2" t="s">
        <v>407</v>
      </c>
      <c r="I114" s="2" t="s">
        <v>59</v>
      </c>
      <c r="J114" s="3">
        <v>38534</v>
      </c>
      <c r="K114" s="2"/>
      <c r="L114" s="2"/>
      <c r="M114" s="2"/>
      <c r="N114" s="2"/>
      <c r="O114" s="2" t="s">
        <v>83</v>
      </c>
      <c r="P114" s="2" t="s">
        <v>87</v>
      </c>
      <c r="Q114" s="2"/>
      <c r="R114" s="2" t="s">
        <v>52</v>
      </c>
      <c r="S114" s="2">
        <v>8140912304</v>
      </c>
      <c r="T114" s="2" t="s">
        <v>408</v>
      </c>
      <c r="U114" s="2"/>
      <c r="V114" s="2">
        <v>9672124135</v>
      </c>
      <c r="W114" s="2" t="s">
        <v>150</v>
      </c>
      <c r="X114" s="2">
        <v>36000</v>
      </c>
      <c r="Y114" s="2" t="s">
        <v>54</v>
      </c>
      <c r="Z114" s="2" t="s">
        <v>54</v>
      </c>
      <c r="AA114" s="2" t="s">
        <v>89</v>
      </c>
      <c r="AB114" s="2">
        <v>15</v>
      </c>
      <c r="AC114" s="2" t="s">
        <v>55</v>
      </c>
      <c r="AD114" s="2">
        <v>1</v>
      </c>
    </row>
    <row r="115" spans="1:30" ht="30">
      <c r="A115" s="2">
        <v>10</v>
      </c>
      <c r="B115" s="2" t="s">
        <v>46</v>
      </c>
      <c r="C115" s="2">
        <v>349</v>
      </c>
      <c r="D115" s="3">
        <v>42914</v>
      </c>
      <c r="E115" s="2" t="s">
        <v>409</v>
      </c>
      <c r="F115" s="2"/>
      <c r="G115" s="2" t="s">
        <v>410</v>
      </c>
      <c r="H115" s="2" t="s">
        <v>411</v>
      </c>
      <c r="I115" s="2" t="s">
        <v>59</v>
      </c>
      <c r="J115" s="3">
        <v>37257</v>
      </c>
      <c r="K115" s="2"/>
      <c r="L115" s="2"/>
      <c r="M115" s="2"/>
      <c r="N115" s="2"/>
      <c r="O115" s="2" t="s">
        <v>51</v>
      </c>
      <c r="P115" s="2" t="s">
        <v>87</v>
      </c>
      <c r="Q115" s="2"/>
      <c r="R115" s="2" t="s">
        <v>52</v>
      </c>
      <c r="S115" s="2">
        <v>8140912304</v>
      </c>
      <c r="T115" s="2" t="s">
        <v>412</v>
      </c>
      <c r="U115" s="2"/>
      <c r="V115" s="2">
        <v>9461357889</v>
      </c>
      <c r="W115" s="2" t="s">
        <v>108</v>
      </c>
      <c r="X115" s="2">
        <v>48000</v>
      </c>
      <c r="Y115" s="2" t="s">
        <v>54</v>
      </c>
      <c r="Z115" s="2" t="s">
        <v>54</v>
      </c>
      <c r="AA115" s="2" t="s">
        <v>89</v>
      </c>
      <c r="AB115" s="2">
        <v>18</v>
      </c>
      <c r="AC115" s="2" t="s">
        <v>55</v>
      </c>
      <c r="AD115" s="2">
        <v>1</v>
      </c>
    </row>
    <row r="116" spans="1:30" ht="30">
      <c r="A116" s="2">
        <v>10</v>
      </c>
      <c r="B116" s="2" t="s">
        <v>46</v>
      </c>
      <c r="C116" s="2">
        <v>371</v>
      </c>
      <c r="D116" s="3">
        <v>42920</v>
      </c>
      <c r="E116" s="2" t="s">
        <v>413</v>
      </c>
      <c r="F116" s="2"/>
      <c r="G116" s="2" t="s">
        <v>396</v>
      </c>
      <c r="H116" s="2" t="s">
        <v>397</v>
      </c>
      <c r="I116" s="2" t="s">
        <v>59</v>
      </c>
      <c r="J116" s="3">
        <v>38640</v>
      </c>
      <c r="K116" s="2"/>
      <c r="L116" s="2"/>
      <c r="M116" s="2"/>
      <c r="N116" s="2"/>
      <c r="O116" s="2" t="s">
        <v>51</v>
      </c>
      <c r="P116" s="2" t="s">
        <v>87</v>
      </c>
      <c r="Q116" s="2"/>
      <c r="R116" s="2" t="s">
        <v>52</v>
      </c>
      <c r="S116" s="2">
        <v>8140912304</v>
      </c>
      <c r="T116" s="2" t="s">
        <v>414</v>
      </c>
      <c r="U116" s="2"/>
      <c r="V116" s="2">
        <v>9887034945</v>
      </c>
      <c r="W116" s="2" t="s">
        <v>108</v>
      </c>
      <c r="X116" s="2">
        <v>48000</v>
      </c>
      <c r="Y116" s="2" t="s">
        <v>54</v>
      </c>
      <c r="Z116" s="2" t="s">
        <v>54</v>
      </c>
      <c r="AA116" s="2" t="s">
        <v>89</v>
      </c>
      <c r="AB116" s="2">
        <v>15</v>
      </c>
      <c r="AC116" s="2" t="s">
        <v>55</v>
      </c>
      <c r="AD116" s="2">
        <v>1</v>
      </c>
    </row>
    <row r="117" spans="1:30" ht="30">
      <c r="A117" s="2">
        <v>10</v>
      </c>
      <c r="B117" s="2" t="s">
        <v>46</v>
      </c>
      <c r="C117" s="2">
        <v>365</v>
      </c>
      <c r="D117" s="3">
        <v>42919</v>
      </c>
      <c r="E117" s="2" t="s">
        <v>415</v>
      </c>
      <c r="F117" s="2"/>
      <c r="G117" s="2" t="s">
        <v>416</v>
      </c>
      <c r="H117" s="2" t="s">
        <v>278</v>
      </c>
      <c r="I117" s="2" t="s">
        <v>59</v>
      </c>
      <c r="J117" s="3">
        <v>38869</v>
      </c>
      <c r="K117" s="2"/>
      <c r="L117" s="2"/>
      <c r="M117" s="2"/>
      <c r="N117" s="2"/>
      <c r="O117" s="2" t="s">
        <v>83</v>
      </c>
      <c r="P117" s="2" t="s">
        <v>87</v>
      </c>
      <c r="Q117" s="2"/>
      <c r="R117" s="2" t="s">
        <v>52</v>
      </c>
      <c r="S117" s="2">
        <v>8140912304</v>
      </c>
      <c r="T117" s="2"/>
      <c r="U117" s="2"/>
      <c r="V117" s="2">
        <v>8058783284</v>
      </c>
      <c r="W117" s="2" t="s">
        <v>108</v>
      </c>
      <c r="X117" s="2">
        <v>48000</v>
      </c>
      <c r="Y117" s="2" t="s">
        <v>54</v>
      </c>
      <c r="Z117" s="2" t="s">
        <v>54</v>
      </c>
      <c r="AA117" s="2" t="s">
        <v>89</v>
      </c>
      <c r="AB117" s="2">
        <v>14</v>
      </c>
      <c r="AC117" s="2" t="s">
        <v>55</v>
      </c>
      <c r="AD117" s="2">
        <v>1</v>
      </c>
    </row>
    <row r="118" spans="1:30" ht="30">
      <c r="A118" s="2">
        <v>10</v>
      </c>
      <c r="B118" s="2" t="s">
        <v>46</v>
      </c>
      <c r="C118" s="2">
        <v>378</v>
      </c>
      <c r="D118" s="3">
        <v>42926</v>
      </c>
      <c r="E118" s="2" t="s">
        <v>417</v>
      </c>
      <c r="F118" s="2"/>
      <c r="G118" s="2" t="s">
        <v>418</v>
      </c>
      <c r="H118" s="2" t="s">
        <v>419</v>
      </c>
      <c r="I118" s="2" t="s">
        <v>50</v>
      </c>
      <c r="J118" s="3">
        <v>39272</v>
      </c>
      <c r="K118" s="2"/>
      <c r="L118" s="2"/>
      <c r="M118" s="2"/>
      <c r="N118" s="2"/>
      <c r="O118" s="2" t="s">
        <v>83</v>
      </c>
      <c r="P118" s="2" t="s">
        <v>87</v>
      </c>
      <c r="Q118" s="2"/>
      <c r="R118" s="2" t="s">
        <v>52</v>
      </c>
      <c r="S118" s="2">
        <v>8140912304</v>
      </c>
      <c r="T118" s="2" t="s">
        <v>420</v>
      </c>
      <c r="U118" s="2"/>
      <c r="V118" s="2">
        <v>9982553728</v>
      </c>
      <c r="W118" s="2" t="s">
        <v>108</v>
      </c>
      <c r="X118" s="2">
        <v>60000</v>
      </c>
      <c r="Y118" s="2" t="s">
        <v>54</v>
      </c>
      <c r="Z118" s="2" t="s">
        <v>54</v>
      </c>
      <c r="AA118" s="2" t="s">
        <v>89</v>
      </c>
      <c r="AB118" s="2">
        <v>13</v>
      </c>
      <c r="AC118" s="2" t="s">
        <v>55</v>
      </c>
      <c r="AD118" s="2">
        <v>1</v>
      </c>
    </row>
    <row r="119" spans="1:30" ht="30">
      <c r="A119" s="2">
        <v>11</v>
      </c>
      <c r="B119" s="2" t="s">
        <v>46</v>
      </c>
      <c r="C119" s="2">
        <v>437</v>
      </c>
      <c r="D119" s="3">
        <v>43291</v>
      </c>
      <c r="E119" s="2" t="s">
        <v>554</v>
      </c>
      <c r="F119" s="2"/>
      <c r="G119" s="2" t="s">
        <v>353</v>
      </c>
      <c r="H119" s="2" t="s">
        <v>293</v>
      </c>
      <c r="I119" s="2" t="s">
        <v>59</v>
      </c>
      <c r="J119" s="3">
        <v>38884</v>
      </c>
      <c r="K119" s="2"/>
      <c r="L119" s="2"/>
      <c r="M119" s="2"/>
      <c r="N119" s="2"/>
      <c r="O119" s="2" t="s">
        <v>354</v>
      </c>
      <c r="P119" s="2" t="s">
        <v>87</v>
      </c>
      <c r="Q119" s="2"/>
      <c r="R119" s="2" t="s">
        <v>52</v>
      </c>
      <c r="S119" s="2">
        <v>8140912304</v>
      </c>
      <c r="T119" s="2" t="s">
        <v>555</v>
      </c>
      <c r="U119" s="2" t="s">
        <v>356</v>
      </c>
      <c r="V119" s="2">
        <v>7742036479</v>
      </c>
      <c r="W119" s="2" t="s">
        <v>556</v>
      </c>
      <c r="X119" s="2">
        <v>30000</v>
      </c>
      <c r="Y119" s="2" t="s">
        <v>54</v>
      </c>
      <c r="Z119" s="2" t="s">
        <v>54</v>
      </c>
      <c r="AA119" s="2" t="s">
        <v>89</v>
      </c>
      <c r="AB119" s="2">
        <v>14</v>
      </c>
      <c r="AC119" s="2" t="s">
        <v>55</v>
      </c>
      <c r="AD119" s="2">
        <v>3</v>
      </c>
    </row>
    <row r="120" spans="1:30" ht="30">
      <c r="A120" s="2">
        <v>11</v>
      </c>
      <c r="B120" s="2" t="s">
        <v>46</v>
      </c>
      <c r="C120" s="2">
        <v>186</v>
      </c>
      <c r="D120" s="3">
        <v>42133</v>
      </c>
      <c r="E120" s="2" t="s">
        <v>557</v>
      </c>
      <c r="F120" s="2"/>
      <c r="G120" s="2" t="s">
        <v>558</v>
      </c>
      <c r="H120" s="2" t="s">
        <v>559</v>
      </c>
      <c r="I120" s="2" t="s">
        <v>50</v>
      </c>
      <c r="J120" s="3">
        <v>38690</v>
      </c>
      <c r="K120" s="2"/>
      <c r="L120" s="2"/>
      <c r="M120" s="2"/>
      <c r="N120" s="2"/>
      <c r="O120" s="2" t="s">
        <v>83</v>
      </c>
      <c r="P120" s="2" t="s">
        <v>87</v>
      </c>
      <c r="Q120" s="2"/>
      <c r="R120" s="2" t="s">
        <v>52</v>
      </c>
      <c r="S120" s="2">
        <v>8140912304</v>
      </c>
      <c r="T120" s="2" t="s">
        <v>560</v>
      </c>
      <c r="U120" s="2"/>
      <c r="V120" s="2">
        <v>9636249923</v>
      </c>
      <c r="W120" s="2" t="s">
        <v>150</v>
      </c>
      <c r="X120" s="2">
        <v>36000</v>
      </c>
      <c r="Y120" s="2" t="s">
        <v>54</v>
      </c>
      <c r="Z120" s="2" t="s">
        <v>54</v>
      </c>
      <c r="AA120" s="2" t="s">
        <v>89</v>
      </c>
      <c r="AB120" s="2">
        <v>15</v>
      </c>
      <c r="AC120" s="2" t="s">
        <v>55</v>
      </c>
      <c r="AD120" s="2">
        <v>1</v>
      </c>
    </row>
    <row r="121" spans="1:30" ht="30">
      <c r="A121" s="2">
        <v>11</v>
      </c>
      <c r="B121" s="2" t="s">
        <v>46</v>
      </c>
      <c r="C121" s="2">
        <v>435</v>
      </c>
      <c r="D121" s="3">
        <v>43291</v>
      </c>
      <c r="E121" s="2" t="s">
        <v>561</v>
      </c>
      <c r="F121" s="2"/>
      <c r="G121" s="2" t="s">
        <v>562</v>
      </c>
      <c r="H121" s="2" t="s">
        <v>563</v>
      </c>
      <c r="I121" s="2" t="s">
        <v>59</v>
      </c>
      <c r="J121" s="3">
        <v>38558</v>
      </c>
      <c r="K121" s="2"/>
      <c r="L121" s="2"/>
      <c r="M121" s="2"/>
      <c r="N121" s="2"/>
      <c r="O121" s="2" t="s">
        <v>51</v>
      </c>
      <c r="P121" s="2" t="s">
        <v>87</v>
      </c>
      <c r="Q121" s="2"/>
      <c r="R121" s="2" t="s">
        <v>52</v>
      </c>
      <c r="S121" s="2">
        <v>8140912304</v>
      </c>
      <c r="T121" s="2" t="s">
        <v>564</v>
      </c>
      <c r="U121" s="2" t="s">
        <v>565</v>
      </c>
      <c r="V121" s="2">
        <v>7672558561</v>
      </c>
      <c r="W121" s="2" t="s">
        <v>566</v>
      </c>
      <c r="X121" s="2">
        <v>40000</v>
      </c>
      <c r="Y121" s="2" t="s">
        <v>54</v>
      </c>
      <c r="Z121" s="2" t="s">
        <v>54</v>
      </c>
      <c r="AA121" s="2" t="s">
        <v>89</v>
      </c>
      <c r="AB121" s="2">
        <v>15</v>
      </c>
      <c r="AC121" s="2" t="s">
        <v>55</v>
      </c>
      <c r="AD121" s="2">
        <v>1</v>
      </c>
    </row>
    <row r="122" spans="1:30" ht="30">
      <c r="A122" s="2">
        <v>11</v>
      </c>
      <c r="B122" s="2" t="s">
        <v>46</v>
      </c>
      <c r="C122" s="2">
        <v>440</v>
      </c>
      <c r="D122" s="3">
        <v>43292</v>
      </c>
      <c r="E122" s="2" t="s">
        <v>567</v>
      </c>
      <c r="F122" s="2"/>
      <c r="G122" s="2" t="s">
        <v>568</v>
      </c>
      <c r="H122" s="2" t="s">
        <v>569</v>
      </c>
      <c r="I122" s="2" t="s">
        <v>50</v>
      </c>
      <c r="J122" s="3">
        <v>39076</v>
      </c>
      <c r="K122" s="2"/>
      <c r="L122" s="2"/>
      <c r="M122" s="2"/>
      <c r="N122" s="2"/>
      <c r="O122" s="2" t="s">
        <v>75</v>
      </c>
      <c r="P122" s="2" t="s">
        <v>87</v>
      </c>
      <c r="Q122" s="2"/>
      <c r="R122" s="2" t="s">
        <v>52</v>
      </c>
      <c r="S122" s="2">
        <v>8140912304</v>
      </c>
      <c r="T122" s="2" t="s">
        <v>570</v>
      </c>
      <c r="U122" s="2" t="s">
        <v>571</v>
      </c>
      <c r="V122" s="2">
        <v>9828426996</v>
      </c>
      <c r="W122" s="2" t="s">
        <v>572</v>
      </c>
      <c r="X122" s="2">
        <v>35000</v>
      </c>
      <c r="Y122" s="2" t="s">
        <v>54</v>
      </c>
      <c r="Z122" s="2" t="s">
        <v>54</v>
      </c>
      <c r="AA122" s="2" t="s">
        <v>89</v>
      </c>
      <c r="AB122" s="2">
        <v>14</v>
      </c>
      <c r="AC122" s="2" t="s">
        <v>55</v>
      </c>
      <c r="AD122" s="2">
        <v>1</v>
      </c>
    </row>
    <row r="123" spans="1:30" ht="30">
      <c r="A123" s="2">
        <v>11</v>
      </c>
      <c r="B123" s="2" t="s">
        <v>46</v>
      </c>
      <c r="C123" s="2">
        <v>487</v>
      </c>
      <c r="D123" s="3">
        <v>43301</v>
      </c>
      <c r="E123" s="2" t="s">
        <v>573</v>
      </c>
      <c r="F123" s="2"/>
      <c r="G123" s="2" t="s">
        <v>436</v>
      </c>
      <c r="H123" s="2" t="s">
        <v>574</v>
      </c>
      <c r="I123" s="2" t="s">
        <v>59</v>
      </c>
      <c r="J123" s="3">
        <v>38797</v>
      </c>
      <c r="K123" s="2"/>
      <c r="L123" s="2"/>
      <c r="M123" s="2"/>
      <c r="N123" s="2"/>
      <c r="O123" s="2" t="s">
        <v>51</v>
      </c>
      <c r="P123" s="2" t="s">
        <v>87</v>
      </c>
      <c r="Q123" s="2"/>
      <c r="R123" s="2" t="s">
        <v>52</v>
      </c>
      <c r="S123" s="2">
        <v>8140912304</v>
      </c>
      <c r="T123" s="2" t="s">
        <v>575</v>
      </c>
      <c r="U123" s="2" t="s">
        <v>576</v>
      </c>
      <c r="V123" s="2">
        <v>8824090362</v>
      </c>
      <c r="W123" s="2" t="s">
        <v>577</v>
      </c>
      <c r="X123" s="2">
        <v>40000</v>
      </c>
      <c r="Y123" s="2" t="s">
        <v>54</v>
      </c>
      <c r="Z123" s="2" t="s">
        <v>54</v>
      </c>
      <c r="AA123" s="2" t="s">
        <v>89</v>
      </c>
      <c r="AB123" s="2">
        <v>14</v>
      </c>
      <c r="AC123" s="2" t="s">
        <v>55</v>
      </c>
      <c r="AD123" s="2">
        <v>1</v>
      </c>
    </row>
    <row r="124" spans="1:30" ht="30">
      <c r="A124" s="2">
        <v>11</v>
      </c>
      <c r="B124" s="2" t="s">
        <v>46</v>
      </c>
      <c r="C124" s="2">
        <v>497</v>
      </c>
      <c r="D124" s="3">
        <v>43302</v>
      </c>
      <c r="E124" s="2" t="s">
        <v>578</v>
      </c>
      <c r="F124" s="2"/>
      <c r="G124" s="2" t="s">
        <v>579</v>
      </c>
      <c r="H124" s="2" t="s">
        <v>227</v>
      </c>
      <c r="I124" s="2" t="s">
        <v>59</v>
      </c>
      <c r="J124" s="3">
        <v>38932</v>
      </c>
      <c r="K124" s="2"/>
      <c r="L124" s="2"/>
      <c r="M124" s="2"/>
      <c r="N124" s="2"/>
      <c r="O124" s="2" t="s">
        <v>75</v>
      </c>
      <c r="P124" s="2" t="s">
        <v>87</v>
      </c>
      <c r="Q124" s="2"/>
      <c r="R124" s="2" t="s">
        <v>52</v>
      </c>
      <c r="S124" s="2">
        <v>8140912304</v>
      </c>
      <c r="T124" s="2" t="s">
        <v>580</v>
      </c>
      <c r="U124" s="2" t="s">
        <v>581</v>
      </c>
      <c r="V124" s="2">
        <v>7742367262</v>
      </c>
      <c r="W124" s="2" t="s">
        <v>582</v>
      </c>
      <c r="X124" s="2">
        <v>36000</v>
      </c>
      <c r="Y124" s="2" t="s">
        <v>54</v>
      </c>
      <c r="Z124" s="2" t="s">
        <v>54</v>
      </c>
      <c r="AA124" s="2" t="s">
        <v>89</v>
      </c>
      <c r="AB124" s="2">
        <v>14</v>
      </c>
      <c r="AC124" s="2" t="s">
        <v>55</v>
      </c>
      <c r="AD124" s="2">
        <v>1</v>
      </c>
    </row>
    <row r="125" spans="1:30" ht="30">
      <c r="A125" s="2">
        <v>11</v>
      </c>
      <c r="B125" s="2" t="s">
        <v>46</v>
      </c>
      <c r="C125" s="2">
        <v>359</v>
      </c>
      <c r="D125" s="3">
        <v>42916</v>
      </c>
      <c r="E125" s="2" t="s">
        <v>583</v>
      </c>
      <c r="F125" s="2"/>
      <c r="G125" s="2" t="s">
        <v>584</v>
      </c>
      <c r="H125" s="2" t="s">
        <v>585</v>
      </c>
      <c r="I125" s="2" t="s">
        <v>59</v>
      </c>
      <c r="J125" s="3">
        <v>38576</v>
      </c>
      <c r="K125" s="2"/>
      <c r="L125" s="2"/>
      <c r="M125" s="2"/>
      <c r="N125" s="2"/>
      <c r="O125" s="2" t="s">
        <v>83</v>
      </c>
      <c r="P125" s="2" t="s">
        <v>87</v>
      </c>
      <c r="Q125" s="2"/>
      <c r="R125" s="2" t="s">
        <v>52</v>
      </c>
      <c r="S125" s="2">
        <v>8140912304</v>
      </c>
      <c r="T125" s="2" t="s">
        <v>586</v>
      </c>
      <c r="U125" s="2" t="s">
        <v>587</v>
      </c>
      <c r="V125" s="2">
        <v>8769022535</v>
      </c>
      <c r="W125" s="2" t="s">
        <v>588</v>
      </c>
      <c r="X125" s="2">
        <v>60000</v>
      </c>
      <c r="Y125" s="2" t="s">
        <v>54</v>
      </c>
      <c r="Z125" s="2" t="s">
        <v>54</v>
      </c>
      <c r="AA125" s="2" t="s">
        <v>89</v>
      </c>
      <c r="AB125" s="2">
        <v>15</v>
      </c>
      <c r="AC125" s="2" t="s">
        <v>55</v>
      </c>
      <c r="AD125" s="2">
        <v>1</v>
      </c>
    </row>
    <row r="126" spans="1:30" ht="30">
      <c r="A126" s="2">
        <v>11</v>
      </c>
      <c r="B126" s="2" t="s">
        <v>46</v>
      </c>
      <c r="C126" s="2">
        <v>479</v>
      </c>
      <c r="D126" s="3">
        <v>43301</v>
      </c>
      <c r="E126" s="2" t="s">
        <v>589</v>
      </c>
      <c r="F126" s="2"/>
      <c r="G126" s="2" t="s">
        <v>590</v>
      </c>
      <c r="H126" s="2" t="s">
        <v>591</v>
      </c>
      <c r="I126" s="2" t="s">
        <v>50</v>
      </c>
      <c r="J126" s="3">
        <v>38845</v>
      </c>
      <c r="K126" s="2"/>
      <c r="L126" s="2"/>
      <c r="M126" s="2"/>
      <c r="N126" s="2"/>
      <c r="O126" s="2" t="s">
        <v>51</v>
      </c>
      <c r="P126" s="2" t="s">
        <v>87</v>
      </c>
      <c r="Q126" s="2"/>
      <c r="R126" s="2" t="s">
        <v>52</v>
      </c>
      <c r="S126" s="2">
        <v>8140912304</v>
      </c>
      <c r="T126" s="2" t="s">
        <v>592</v>
      </c>
      <c r="U126" s="2" t="s">
        <v>593</v>
      </c>
      <c r="V126" s="2">
        <v>8290603383</v>
      </c>
      <c r="W126" s="2" t="s">
        <v>572</v>
      </c>
      <c r="X126" s="2">
        <v>36000</v>
      </c>
      <c r="Y126" s="2" t="s">
        <v>54</v>
      </c>
      <c r="Z126" s="2" t="s">
        <v>54</v>
      </c>
      <c r="AA126" s="2" t="s">
        <v>89</v>
      </c>
      <c r="AB126" s="2">
        <v>14</v>
      </c>
      <c r="AC126" s="2" t="s">
        <v>55</v>
      </c>
      <c r="AD126" s="2">
        <v>1</v>
      </c>
    </row>
    <row r="127" spans="1:30" ht="30">
      <c r="A127" s="2">
        <v>11</v>
      </c>
      <c r="B127" s="2" t="s">
        <v>46</v>
      </c>
      <c r="C127" s="2">
        <v>486</v>
      </c>
      <c r="D127" s="3">
        <v>43301</v>
      </c>
      <c r="E127" s="2" t="s">
        <v>594</v>
      </c>
      <c r="F127" s="2"/>
      <c r="G127" s="2" t="s">
        <v>595</v>
      </c>
      <c r="H127" s="2" t="s">
        <v>307</v>
      </c>
      <c r="I127" s="2" t="s">
        <v>59</v>
      </c>
      <c r="J127" s="3">
        <v>38589</v>
      </c>
      <c r="K127" s="2"/>
      <c r="L127" s="2"/>
      <c r="M127" s="2"/>
      <c r="N127" s="2"/>
      <c r="O127" s="2" t="s">
        <v>75</v>
      </c>
      <c r="P127" s="2" t="s">
        <v>87</v>
      </c>
      <c r="Q127" s="2"/>
      <c r="R127" s="2" t="s">
        <v>52</v>
      </c>
      <c r="S127" s="2">
        <v>8140912304</v>
      </c>
      <c r="T127" s="2" t="s">
        <v>596</v>
      </c>
      <c r="U127" s="2"/>
      <c r="V127" s="2">
        <v>9116429447</v>
      </c>
      <c r="W127" s="2" t="s">
        <v>597</v>
      </c>
      <c r="X127" s="2">
        <v>70000</v>
      </c>
      <c r="Y127" s="2" t="s">
        <v>54</v>
      </c>
      <c r="Z127" s="2" t="s">
        <v>54</v>
      </c>
      <c r="AA127" s="2" t="s">
        <v>89</v>
      </c>
      <c r="AB127" s="2">
        <v>15</v>
      </c>
      <c r="AC127" s="2" t="s">
        <v>55</v>
      </c>
      <c r="AD127" s="2">
        <v>1</v>
      </c>
    </row>
    <row r="128" spans="1:30" ht="30">
      <c r="A128" s="2">
        <v>11</v>
      </c>
      <c r="B128" s="2" t="s">
        <v>46</v>
      </c>
      <c r="C128" s="2">
        <v>190</v>
      </c>
      <c r="D128" s="3">
        <v>42133</v>
      </c>
      <c r="E128" s="2" t="s">
        <v>598</v>
      </c>
      <c r="F128" s="2"/>
      <c r="G128" s="2" t="s">
        <v>599</v>
      </c>
      <c r="H128" s="2" t="s">
        <v>293</v>
      </c>
      <c r="I128" s="2" t="s">
        <v>50</v>
      </c>
      <c r="J128" s="3">
        <v>38690</v>
      </c>
      <c r="K128" s="2"/>
      <c r="L128" s="2"/>
      <c r="M128" s="2"/>
      <c r="N128" s="2"/>
      <c r="O128" s="2" t="s">
        <v>75</v>
      </c>
      <c r="P128" s="2" t="s">
        <v>87</v>
      </c>
      <c r="Q128" s="2"/>
      <c r="R128" s="2" t="s">
        <v>52</v>
      </c>
      <c r="S128" s="2">
        <v>8140912304</v>
      </c>
      <c r="T128" s="2" t="s">
        <v>600</v>
      </c>
      <c r="U128" s="2"/>
      <c r="V128" s="2">
        <v>8769022669</v>
      </c>
      <c r="W128" s="2" t="s">
        <v>150</v>
      </c>
      <c r="X128" s="2">
        <v>36000</v>
      </c>
      <c r="Y128" s="2" t="s">
        <v>54</v>
      </c>
      <c r="Z128" s="2" t="s">
        <v>54</v>
      </c>
      <c r="AA128" s="2" t="s">
        <v>89</v>
      </c>
      <c r="AB128" s="2">
        <v>15</v>
      </c>
      <c r="AC128" s="2" t="s">
        <v>55</v>
      </c>
      <c r="AD128" s="2">
        <v>1</v>
      </c>
    </row>
    <row r="129" spans="1:30" ht="30">
      <c r="A129" s="2">
        <v>11</v>
      </c>
      <c r="B129" s="2" t="s">
        <v>46</v>
      </c>
      <c r="C129" s="2">
        <v>411</v>
      </c>
      <c r="D129" s="3">
        <v>42982</v>
      </c>
      <c r="E129" s="2" t="s">
        <v>601</v>
      </c>
      <c r="F129" s="2"/>
      <c r="G129" s="2" t="s">
        <v>602</v>
      </c>
      <c r="H129" s="2" t="s">
        <v>603</v>
      </c>
      <c r="I129" s="2" t="s">
        <v>50</v>
      </c>
      <c r="J129" s="3">
        <v>38534</v>
      </c>
      <c r="K129" s="2"/>
      <c r="L129" s="2"/>
      <c r="M129" s="2"/>
      <c r="N129" s="2"/>
      <c r="O129" s="2" t="s">
        <v>83</v>
      </c>
      <c r="P129" s="2" t="s">
        <v>87</v>
      </c>
      <c r="Q129" s="2"/>
      <c r="R129" s="2" t="s">
        <v>52</v>
      </c>
      <c r="S129" s="2">
        <v>8140912304</v>
      </c>
      <c r="T129" s="2" t="s">
        <v>604</v>
      </c>
      <c r="U129" s="2"/>
      <c r="V129" s="2">
        <v>8890289171</v>
      </c>
      <c r="W129" s="2" t="s">
        <v>605</v>
      </c>
      <c r="X129" s="2">
        <v>60000</v>
      </c>
      <c r="Y129" s="2" t="s">
        <v>54</v>
      </c>
      <c r="Z129" s="2" t="s">
        <v>54</v>
      </c>
      <c r="AA129" s="2" t="s">
        <v>89</v>
      </c>
      <c r="AB129" s="2">
        <v>15</v>
      </c>
      <c r="AC129" s="2" t="s">
        <v>55</v>
      </c>
      <c r="AD129" s="2">
        <v>1</v>
      </c>
    </row>
    <row r="130" spans="1:30" ht="30">
      <c r="A130" s="2">
        <v>11</v>
      </c>
      <c r="B130" s="2" t="s">
        <v>46</v>
      </c>
      <c r="C130" s="2">
        <v>191</v>
      </c>
      <c r="D130" s="3">
        <v>42486</v>
      </c>
      <c r="E130" s="2" t="s">
        <v>606</v>
      </c>
      <c r="F130" s="2"/>
      <c r="G130" s="2" t="s">
        <v>298</v>
      </c>
      <c r="H130" s="2" t="s">
        <v>267</v>
      </c>
      <c r="I130" s="2" t="s">
        <v>50</v>
      </c>
      <c r="J130" s="3">
        <v>38577</v>
      </c>
      <c r="K130" s="2"/>
      <c r="L130" s="2"/>
      <c r="M130" s="2"/>
      <c r="N130" s="2"/>
      <c r="O130" s="2" t="s">
        <v>83</v>
      </c>
      <c r="P130" s="2" t="s">
        <v>87</v>
      </c>
      <c r="Q130" s="2"/>
      <c r="R130" s="2" t="s">
        <v>52</v>
      </c>
      <c r="S130" s="2">
        <v>8140912304</v>
      </c>
      <c r="T130" s="2" t="s">
        <v>607</v>
      </c>
      <c r="U130" s="2"/>
      <c r="V130" s="2">
        <v>8239346588</v>
      </c>
      <c r="W130" s="2" t="s">
        <v>150</v>
      </c>
      <c r="X130" s="2">
        <v>45000</v>
      </c>
      <c r="Y130" s="2" t="s">
        <v>54</v>
      </c>
      <c r="Z130" s="2" t="s">
        <v>54</v>
      </c>
      <c r="AA130" s="2" t="s">
        <v>89</v>
      </c>
      <c r="AB130" s="2">
        <v>15</v>
      </c>
      <c r="AC130" s="2" t="s">
        <v>55</v>
      </c>
      <c r="AD130" s="2">
        <v>1</v>
      </c>
    </row>
    <row r="131" spans="1:30" ht="30">
      <c r="A131" s="2">
        <v>11</v>
      </c>
      <c r="B131" s="2" t="s">
        <v>46</v>
      </c>
      <c r="C131" s="2">
        <v>484</v>
      </c>
      <c r="D131" s="3">
        <v>43301</v>
      </c>
      <c r="E131" s="2" t="s">
        <v>608</v>
      </c>
      <c r="F131" s="2"/>
      <c r="G131" s="2" t="s">
        <v>609</v>
      </c>
      <c r="H131" s="2" t="s">
        <v>610</v>
      </c>
      <c r="I131" s="2" t="s">
        <v>50</v>
      </c>
      <c r="J131" s="3">
        <v>38797</v>
      </c>
      <c r="K131" s="2"/>
      <c r="L131" s="2"/>
      <c r="M131" s="2"/>
      <c r="N131" s="2"/>
      <c r="O131" s="2" t="s">
        <v>75</v>
      </c>
      <c r="P131" s="2" t="s">
        <v>87</v>
      </c>
      <c r="Q131" s="2"/>
      <c r="R131" s="2" t="s">
        <v>52</v>
      </c>
      <c r="S131" s="2">
        <v>8140912304</v>
      </c>
      <c r="T131" s="2" t="s">
        <v>611</v>
      </c>
      <c r="U131" s="2"/>
      <c r="V131" s="2">
        <v>8003476576</v>
      </c>
      <c r="W131" s="2" t="s">
        <v>556</v>
      </c>
      <c r="X131" s="2">
        <v>40000</v>
      </c>
      <c r="Y131" s="2" t="s">
        <v>54</v>
      </c>
      <c r="Z131" s="2" t="s">
        <v>54</v>
      </c>
      <c r="AA131" s="2" t="s">
        <v>89</v>
      </c>
      <c r="AB131" s="2">
        <v>14</v>
      </c>
      <c r="AC131" s="2" t="s">
        <v>55</v>
      </c>
      <c r="AD131" s="2">
        <v>3</v>
      </c>
    </row>
    <row r="132" spans="1:30" ht="30">
      <c r="A132" s="2">
        <v>11</v>
      </c>
      <c r="B132" s="2" t="s">
        <v>46</v>
      </c>
      <c r="C132" s="2">
        <v>450</v>
      </c>
      <c r="D132" s="3">
        <v>43293</v>
      </c>
      <c r="E132" s="2" t="s">
        <v>612</v>
      </c>
      <c r="F132" s="2"/>
      <c r="G132" s="2" t="s">
        <v>613</v>
      </c>
      <c r="H132" s="2" t="s">
        <v>393</v>
      </c>
      <c r="I132" s="2" t="s">
        <v>50</v>
      </c>
      <c r="J132" s="3">
        <v>38501</v>
      </c>
      <c r="K132" s="2"/>
      <c r="L132" s="2"/>
      <c r="M132" s="2"/>
      <c r="N132" s="2"/>
      <c r="O132" s="2" t="s">
        <v>51</v>
      </c>
      <c r="P132" s="2" t="s">
        <v>87</v>
      </c>
      <c r="Q132" s="2"/>
      <c r="R132" s="2" t="s">
        <v>52</v>
      </c>
      <c r="S132" s="2">
        <v>8140912304</v>
      </c>
      <c r="T132" s="2" t="s">
        <v>614</v>
      </c>
      <c r="U132" s="2" t="s">
        <v>615</v>
      </c>
      <c r="V132" s="2">
        <v>7742119476</v>
      </c>
      <c r="W132" s="2" t="s">
        <v>572</v>
      </c>
      <c r="X132" s="2">
        <v>38000</v>
      </c>
      <c r="Y132" s="2" t="s">
        <v>54</v>
      </c>
      <c r="Z132" s="2" t="s">
        <v>54</v>
      </c>
      <c r="AA132" s="2" t="s">
        <v>89</v>
      </c>
      <c r="AB132" s="2">
        <v>15</v>
      </c>
      <c r="AC132" s="2" t="s">
        <v>55</v>
      </c>
      <c r="AD132" s="2">
        <v>1</v>
      </c>
    </row>
    <row r="133" spans="1:30" ht="30">
      <c r="A133" s="2">
        <v>11</v>
      </c>
      <c r="B133" s="2" t="s">
        <v>46</v>
      </c>
      <c r="C133" s="2">
        <v>156</v>
      </c>
      <c r="D133" s="3">
        <v>42186</v>
      </c>
      <c r="E133" s="2" t="s">
        <v>552</v>
      </c>
      <c r="F133" s="2" t="s">
        <v>349</v>
      </c>
      <c r="G133" s="2" t="s">
        <v>616</v>
      </c>
      <c r="H133" s="2" t="s">
        <v>255</v>
      </c>
      <c r="I133" s="2" t="s">
        <v>50</v>
      </c>
      <c r="J133" s="3">
        <v>37871</v>
      </c>
      <c r="K133" s="2"/>
      <c r="L133" s="2"/>
      <c r="M133" s="2"/>
      <c r="N133" s="2"/>
      <c r="O133" s="2" t="s">
        <v>83</v>
      </c>
      <c r="P133" s="2" t="s">
        <v>87</v>
      </c>
      <c r="Q133" s="2"/>
      <c r="R133" s="2" t="s">
        <v>52</v>
      </c>
      <c r="S133" s="2">
        <v>8140912304</v>
      </c>
      <c r="T133" s="2" t="s">
        <v>617</v>
      </c>
      <c r="U133" s="2"/>
      <c r="V133" s="2">
        <v>9983541042</v>
      </c>
      <c r="W133" s="2" t="s">
        <v>150</v>
      </c>
      <c r="X133" s="2">
        <v>36000</v>
      </c>
      <c r="Y133" s="2" t="s">
        <v>54</v>
      </c>
      <c r="Z133" s="2" t="s">
        <v>54</v>
      </c>
      <c r="AA133" s="2" t="s">
        <v>89</v>
      </c>
      <c r="AB133" s="2">
        <v>17</v>
      </c>
      <c r="AC133" s="2" t="s">
        <v>55</v>
      </c>
      <c r="AD133" s="2">
        <v>1</v>
      </c>
    </row>
    <row r="134" spans="1:30" ht="30">
      <c r="A134" s="2">
        <v>11</v>
      </c>
      <c r="B134" s="2" t="s">
        <v>46</v>
      </c>
      <c r="C134" s="2">
        <v>155</v>
      </c>
      <c r="D134" s="3">
        <v>42186</v>
      </c>
      <c r="E134" s="2" t="s">
        <v>618</v>
      </c>
      <c r="F134" s="2" t="s">
        <v>349</v>
      </c>
      <c r="G134" s="2" t="s">
        <v>619</v>
      </c>
      <c r="H134" s="2" t="s">
        <v>278</v>
      </c>
      <c r="I134" s="2" t="s">
        <v>50</v>
      </c>
      <c r="J134" s="3">
        <v>38444</v>
      </c>
      <c r="K134" s="2"/>
      <c r="L134" s="2"/>
      <c r="M134" s="2"/>
      <c r="N134" s="2"/>
      <c r="O134" s="2" t="s">
        <v>83</v>
      </c>
      <c r="P134" s="2" t="s">
        <v>87</v>
      </c>
      <c r="Q134" s="2"/>
      <c r="R134" s="2" t="s">
        <v>52</v>
      </c>
      <c r="S134" s="2">
        <v>8140912304</v>
      </c>
      <c r="T134" s="2" t="s">
        <v>620</v>
      </c>
      <c r="U134" s="2" t="s">
        <v>621</v>
      </c>
      <c r="V134" s="2">
        <v>9828870338</v>
      </c>
      <c r="W134" s="2" t="s">
        <v>150</v>
      </c>
      <c r="X134" s="2">
        <v>12000</v>
      </c>
      <c r="Y134" s="2" t="s">
        <v>54</v>
      </c>
      <c r="Z134" s="2" t="s">
        <v>54</v>
      </c>
      <c r="AA134" s="2" t="s">
        <v>89</v>
      </c>
      <c r="AB134" s="2">
        <v>15</v>
      </c>
      <c r="AC134" s="2" t="s">
        <v>55</v>
      </c>
      <c r="AD134" s="2">
        <v>1</v>
      </c>
    </row>
    <row r="135" spans="1:30" ht="30">
      <c r="A135" s="2">
        <v>11</v>
      </c>
      <c r="B135" s="2" t="s">
        <v>46</v>
      </c>
      <c r="C135" s="2">
        <v>418</v>
      </c>
      <c r="D135" s="3">
        <v>43280</v>
      </c>
      <c r="E135" s="2" t="s">
        <v>622</v>
      </c>
      <c r="F135" s="2"/>
      <c r="G135" s="2" t="s">
        <v>178</v>
      </c>
      <c r="H135" s="2" t="s">
        <v>179</v>
      </c>
      <c r="I135" s="2" t="s">
        <v>59</v>
      </c>
      <c r="J135" s="3">
        <v>37919</v>
      </c>
      <c r="K135" s="2"/>
      <c r="L135" s="2"/>
      <c r="M135" s="2"/>
      <c r="N135" s="2"/>
      <c r="O135" s="2" t="s">
        <v>75</v>
      </c>
      <c r="P135" s="2" t="s">
        <v>87</v>
      </c>
      <c r="Q135" s="2"/>
      <c r="R135" s="2" t="s">
        <v>52</v>
      </c>
      <c r="S135" s="2">
        <v>8140912304</v>
      </c>
      <c r="T135" s="2" t="s">
        <v>623</v>
      </c>
      <c r="U135" s="2" t="s">
        <v>624</v>
      </c>
      <c r="V135" s="2">
        <v>7742036479</v>
      </c>
      <c r="W135" s="2" t="s">
        <v>146</v>
      </c>
      <c r="X135" s="2">
        <v>50000</v>
      </c>
      <c r="Y135" s="2" t="s">
        <v>54</v>
      </c>
      <c r="Z135" s="2" t="s">
        <v>54</v>
      </c>
      <c r="AA135" s="2" t="s">
        <v>89</v>
      </c>
      <c r="AB135" s="2">
        <v>17</v>
      </c>
      <c r="AC135" s="2" t="s">
        <v>55</v>
      </c>
      <c r="AD135" s="2">
        <v>1</v>
      </c>
    </row>
    <row r="136" spans="1:30" ht="30">
      <c r="A136" s="2">
        <v>11</v>
      </c>
      <c r="B136" s="2" t="s">
        <v>46</v>
      </c>
      <c r="C136" s="2">
        <v>383</v>
      </c>
      <c r="D136" s="3">
        <v>42927</v>
      </c>
      <c r="E136" s="2" t="s">
        <v>625</v>
      </c>
      <c r="F136" s="2"/>
      <c r="G136" s="2" t="s">
        <v>626</v>
      </c>
      <c r="H136" s="2" t="s">
        <v>627</v>
      </c>
      <c r="I136" s="2" t="s">
        <v>50</v>
      </c>
      <c r="J136" s="3">
        <v>37128</v>
      </c>
      <c r="K136" s="2"/>
      <c r="L136" s="2"/>
      <c r="M136" s="2"/>
      <c r="N136" s="2"/>
      <c r="O136" s="2" t="s">
        <v>75</v>
      </c>
      <c r="P136" s="2" t="s">
        <v>87</v>
      </c>
      <c r="Q136" s="2"/>
      <c r="R136" s="2" t="s">
        <v>52</v>
      </c>
      <c r="S136" s="2">
        <v>8140912304</v>
      </c>
      <c r="T136" s="2" t="s">
        <v>628</v>
      </c>
      <c r="U136" s="2"/>
      <c r="V136" s="2">
        <v>9829141311</v>
      </c>
      <c r="W136" s="2" t="s">
        <v>428</v>
      </c>
      <c r="X136" s="2">
        <v>48000</v>
      </c>
      <c r="Y136" s="2" t="s">
        <v>54</v>
      </c>
      <c r="Z136" s="2" t="s">
        <v>54</v>
      </c>
      <c r="AA136" s="2" t="s">
        <v>89</v>
      </c>
      <c r="AB136" s="2">
        <v>19</v>
      </c>
      <c r="AC136" s="2" t="s">
        <v>55</v>
      </c>
      <c r="AD136" s="2">
        <v>3</v>
      </c>
    </row>
    <row r="137" spans="1:30" ht="30">
      <c r="A137" s="2">
        <v>11</v>
      </c>
      <c r="B137" s="2" t="s">
        <v>46</v>
      </c>
      <c r="C137" s="2">
        <v>480</v>
      </c>
      <c r="D137" s="3">
        <v>43301</v>
      </c>
      <c r="E137" s="2" t="s">
        <v>629</v>
      </c>
      <c r="F137" s="2"/>
      <c r="G137" s="2" t="s">
        <v>590</v>
      </c>
      <c r="H137" s="2" t="s">
        <v>591</v>
      </c>
      <c r="I137" s="2" t="s">
        <v>50</v>
      </c>
      <c r="J137" s="3">
        <v>38451</v>
      </c>
      <c r="K137" s="2"/>
      <c r="L137" s="2"/>
      <c r="M137" s="2"/>
      <c r="N137" s="2"/>
      <c r="O137" s="2" t="s">
        <v>51</v>
      </c>
      <c r="P137" s="2" t="s">
        <v>87</v>
      </c>
      <c r="Q137" s="2"/>
      <c r="R137" s="2" t="s">
        <v>52</v>
      </c>
      <c r="S137" s="2">
        <v>8140912304</v>
      </c>
      <c r="T137" s="2" t="s">
        <v>630</v>
      </c>
      <c r="U137" s="2" t="s">
        <v>593</v>
      </c>
      <c r="V137" s="2">
        <v>8290603383</v>
      </c>
      <c r="W137" s="2" t="s">
        <v>572</v>
      </c>
      <c r="X137" s="2">
        <v>36000</v>
      </c>
      <c r="Y137" s="2" t="s">
        <v>54</v>
      </c>
      <c r="Z137" s="2" t="s">
        <v>54</v>
      </c>
      <c r="AA137" s="2" t="s">
        <v>89</v>
      </c>
      <c r="AB137" s="2">
        <v>15</v>
      </c>
      <c r="AC137" s="2" t="s">
        <v>55</v>
      </c>
      <c r="AD137" s="2">
        <v>1</v>
      </c>
    </row>
    <row r="138" spans="1:30" ht="30">
      <c r="A138" s="2">
        <v>11</v>
      </c>
      <c r="B138" s="2" t="s">
        <v>46</v>
      </c>
      <c r="C138" s="2">
        <v>483</v>
      </c>
      <c r="D138" s="3">
        <v>43301</v>
      </c>
      <c r="E138" s="2" t="s">
        <v>631</v>
      </c>
      <c r="F138" s="2"/>
      <c r="G138" s="2" t="s">
        <v>632</v>
      </c>
      <c r="H138" s="2" t="s">
        <v>359</v>
      </c>
      <c r="I138" s="2" t="s">
        <v>59</v>
      </c>
      <c r="J138" s="3">
        <v>38777</v>
      </c>
      <c r="K138" s="2"/>
      <c r="L138" s="2"/>
      <c r="M138" s="2"/>
      <c r="N138" s="2"/>
      <c r="O138" s="2" t="s">
        <v>75</v>
      </c>
      <c r="P138" s="2" t="s">
        <v>87</v>
      </c>
      <c r="Q138" s="2"/>
      <c r="R138" s="2" t="s">
        <v>52</v>
      </c>
      <c r="S138" s="2">
        <v>8140912304</v>
      </c>
      <c r="T138" s="2" t="s">
        <v>633</v>
      </c>
      <c r="U138" s="2" t="s">
        <v>634</v>
      </c>
      <c r="V138" s="2">
        <v>9950020079</v>
      </c>
      <c r="W138" s="2" t="s">
        <v>556</v>
      </c>
      <c r="X138" s="2">
        <v>60000</v>
      </c>
      <c r="Y138" s="2" t="s">
        <v>54</v>
      </c>
      <c r="Z138" s="2" t="s">
        <v>54</v>
      </c>
      <c r="AA138" s="2" t="s">
        <v>89</v>
      </c>
      <c r="AB138" s="2">
        <v>14</v>
      </c>
      <c r="AC138" s="2" t="s">
        <v>55</v>
      </c>
      <c r="AD138" s="2">
        <v>3</v>
      </c>
    </row>
    <row r="139" spans="1:30" ht="30">
      <c r="A139" s="2">
        <v>11</v>
      </c>
      <c r="B139" s="2" t="s">
        <v>46</v>
      </c>
      <c r="C139" s="2">
        <v>193</v>
      </c>
      <c r="D139" s="3">
        <v>42133</v>
      </c>
      <c r="E139" s="2" t="s">
        <v>635</v>
      </c>
      <c r="F139" s="2"/>
      <c r="G139" s="2" t="s">
        <v>344</v>
      </c>
      <c r="H139" s="2" t="s">
        <v>345</v>
      </c>
      <c r="I139" s="2" t="s">
        <v>59</v>
      </c>
      <c r="J139" s="3">
        <v>37622</v>
      </c>
      <c r="K139" s="2"/>
      <c r="L139" s="2"/>
      <c r="M139" s="2"/>
      <c r="N139" s="2"/>
      <c r="O139" s="2" t="s">
        <v>51</v>
      </c>
      <c r="P139" s="2" t="s">
        <v>87</v>
      </c>
      <c r="Q139" s="2"/>
      <c r="R139" s="2" t="s">
        <v>52</v>
      </c>
      <c r="S139" s="2">
        <v>8140912304</v>
      </c>
      <c r="T139" s="2" t="s">
        <v>636</v>
      </c>
      <c r="U139" s="2" t="s">
        <v>347</v>
      </c>
      <c r="V139" s="2">
        <v>9587709318</v>
      </c>
      <c r="W139" s="2" t="s">
        <v>150</v>
      </c>
      <c r="X139" s="2">
        <v>50000</v>
      </c>
      <c r="Y139" s="2" t="s">
        <v>54</v>
      </c>
      <c r="Z139" s="2" t="s">
        <v>54</v>
      </c>
      <c r="AA139" s="2" t="s">
        <v>89</v>
      </c>
      <c r="AB139" s="2">
        <v>17</v>
      </c>
      <c r="AC139" s="2" t="s">
        <v>55</v>
      </c>
      <c r="AD139" s="2">
        <v>1</v>
      </c>
    </row>
    <row r="140" spans="1:30" ht="30">
      <c r="A140" s="2">
        <v>11</v>
      </c>
      <c r="B140" s="2" t="s">
        <v>46</v>
      </c>
      <c r="C140" s="2">
        <v>182</v>
      </c>
      <c r="D140" s="3">
        <v>42133</v>
      </c>
      <c r="E140" s="2" t="s">
        <v>637</v>
      </c>
      <c r="F140" s="2"/>
      <c r="G140" s="2" t="s">
        <v>254</v>
      </c>
      <c r="H140" s="2" t="s">
        <v>255</v>
      </c>
      <c r="I140" s="2" t="s">
        <v>50</v>
      </c>
      <c r="J140" s="3">
        <v>38366</v>
      </c>
      <c r="K140" s="2"/>
      <c r="L140" s="2"/>
      <c r="M140" s="2"/>
      <c r="N140" s="2"/>
      <c r="O140" s="2" t="s">
        <v>83</v>
      </c>
      <c r="P140" s="2" t="s">
        <v>87</v>
      </c>
      <c r="Q140" s="2"/>
      <c r="R140" s="2" t="s">
        <v>52</v>
      </c>
      <c r="S140" s="2">
        <v>8140912304</v>
      </c>
      <c r="T140" s="2" t="s">
        <v>638</v>
      </c>
      <c r="U140" s="2"/>
      <c r="V140" s="2">
        <v>9587718599</v>
      </c>
      <c r="W140" s="2" t="s">
        <v>150</v>
      </c>
      <c r="X140" s="2">
        <v>36000</v>
      </c>
      <c r="Y140" s="2" t="s">
        <v>54</v>
      </c>
      <c r="Z140" s="2" t="s">
        <v>54</v>
      </c>
      <c r="AA140" s="2" t="s">
        <v>89</v>
      </c>
      <c r="AB140" s="2">
        <v>15</v>
      </c>
      <c r="AC140" s="2" t="s">
        <v>55</v>
      </c>
      <c r="AD140" s="2">
        <v>1</v>
      </c>
    </row>
    <row r="141" spans="1:30" ht="30">
      <c r="A141" s="2">
        <v>11</v>
      </c>
      <c r="B141" s="2" t="s">
        <v>46</v>
      </c>
      <c r="C141" s="2">
        <v>366</v>
      </c>
      <c r="D141" s="3">
        <v>42919</v>
      </c>
      <c r="E141" s="2" t="s">
        <v>639</v>
      </c>
      <c r="F141" s="2"/>
      <c r="G141" s="2" t="s">
        <v>399</v>
      </c>
      <c r="H141" s="2" t="s">
        <v>640</v>
      </c>
      <c r="I141" s="2" t="s">
        <v>59</v>
      </c>
      <c r="J141" s="3">
        <v>39272</v>
      </c>
      <c r="K141" s="2"/>
      <c r="L141" s="2"/>
      <c r="M141" s="2"/>
      <c r="N141" s="2"/>
      <c r="O141" s="2" t="s">
        <v>75</v>
      </c>
      <c r="P141" s="2" t="s">
        <v>87</v>
      </c>
      <c r="Q141" s="2"/>
      <c r="R141" s="2" t="s">
        <v>52</v>
      </c>
      <c r="S141" s="2">
        <v>8140912304</v>
      </c>
      <c r="T141" s="2" t="s">
        <v>641</v>
      </c>
      <c r="U141" s="2"/>
      <c r="V141" s="2">
        <v>9414924117</v>
      </c>
      <c r="W141" s="2" t="s">
        <v>428</v>
      </c>
      <c r="X141" s="2">
        <v>72000</v>
      </c>
      <c r="Y141" s="2" t="s">
        <v>54</v>
      </c>
      <c r="Z141" s="2" t="s">
        <v>54</v>
      </c>
      <c r="AA141" s="2" t="s">
        <v>89</v>
      </c>
      <c r="AB141" s="2">
        <v>13</v>
      </c>
      <c r="AC141" s="2" t="s">
        <v>55</v>
      </c>
      <c r="AD141" s="2">
        <v>1</v>
      </c>
    </row>
    <row r="142" spans="1:30" ht="30">
      <c r="A142" s="2">
        <v>11</v>
      </c>
      <c r="B142" s="2" t="s">
        <v>46</v>
      </c>
      <c r="C142" s="2">
        <v>451</v>
      </c>
      <c r="D142" s="3">
        <v>43293</v>
      </c>
      <c r="E142" s="2" t="s">
        <v>642</v>
      </c>
      <c r="F142" s="2"/>
      <c r="G142" s="2" t="s">
        <v>643</v>
      </c>
      <c r="H142" s="2" t="s">
        <v>95</v>
      </c>
      <c r="I142" s="2" t="s">
        <v>50</v>
      </c>
      <c r="J142" s="3">
        <v>38724</v>
      </c>
      <c r="K142" s="2"/>
      <c r="L142" s="2"/>
      <c r="M142" s="2"/>
      <c r="N142" s="2"/>
      <c r="O142" s="2" t="s">
        <v>51</v>
      </c>
      <c r="P142" s="2" t="s">
        <v>87</v>
      </c>
      <c r="Q142" s="2"/>
      <c r="R142" s="2" t="s">
        <v>52</v>
      </c>
      <c r="S142" s="2">
        <v>8140912304</v>
      </c>
      <c r="T142" s="2" t="s">
        <v>644</v>
      </c>
      <c r="U142" s="2" t="s">
        <v>645</v>
      </c>
      <c r="V142" s="2">
        <v>9414422651</v>
      </c>
      <c r="W142" s="2" t="s">
        <v>572</v>
      </c>
      <c r="X142" s="2">
        <v>60000</v>
      </c>
      <c r="Y142" s="2" t="s">
        <v>54</v>
      </c>
      <c r="Z142" s="2" t="s">
        <v>54</v>
      </c>
      <c r="AA142" s="2" t="s">
        <v>89</v>
      </c>
      <c r="AB142" s="2">
        <v>14</v>
      </c>
      <c r="AC142" s="2" t="s">
        <v>55</v>
      </c>
      <c r="AD142" s="2">
        <v>1</v>
      </c>
    </row>
    <row r="143" spans="1:30" ht="30">
      <c r="A143" s="2">
        <v>11</v>
      </c>
      <c r="B143" s="2" t="s">
        <v>46</v>
      </c>
      <c r="C143" s="2">
        <v>434</v>
      </c>
      <c r="D143" s="3">
        <v>43291</v>
      </c>
      <c r="E143" s="2" t="s">
        <v>219</v>
      </c>
      <c r="F143" s="2"/>
      <c r="G143" s="2" t="s">
        <v>646</v>
      </c>
      <c r="H143" s="2" t="s">
        <v>476</v>
      </c>
      <c r="I143" s="2" t="s">
        <v>59</v>
      </c>
      <c r="J143" s="3">
        <v>38626</v>
      </c>
      <c r="K143" s="2"/>
      <c r="L143" s="2"/>
      <c r="M143" s="2"/>
      <c r="N143" s="2"/>
      <c r="O143" s="2" t="s">
        <v>51</v>
      </c>
      <c r="P143" s="2" t="s">
        <v>87</v>
      </c>
      <c r="Q143" s="2"/>
      <c r="R143" s="2" t="s">
        <v>52</v>
      </c>
      <c r="S143" s="2">
        <v>8140912304</v>
      </c>
      <c r="T143" s="2" t="s">
        <v>647</v>
      </c>
      <c r="U143" s="2" t="s">
        <v>648</v>
      </c>
      <c r="V143" s="2">
        <v>9982011726</v>
      </c>
      <c r="W143" s="2" t="s">
        <v>649</v>
      </c>
      <c r="X143" s="2">
        <v>48000</v>
      </c>
      <c r="Y143" s="2" t="s">
        <v>54</v>
      </c>
      <c r="Z143" s="2" t="s">
        <v>54</v>
      </c>
      <c r="AA143" s="2" t="s">
        <v>89</v>
      </c>
      <c r="AB143" s="2">
        <v>15</v>
      </c>
      <c r="AC143" s="2" t="s">
        <v>55</v>
      </c>
      <c r="AD143" s="2">
        <v>1</v>
      </c>
    </row>
    <row r="144" spans="1:30" ht="30">
      <c r="A144" s="2">
        <v>11</v>
      </c>
      <c r="B144" s="2" t="s">
        <v>46</v>
      </c>
      <c r="C144" s="2">
        <v>375</v>
      </c>
      <c r="D144" s="3">
        <v>42923</v>
      </c>
      <c r="E144" s="2" t="s">
        <v>203</v>
      </c>
      <c r="F144" s="2"/>
      <c r="G144" s="2" t="s">
        <v>237</v>
      </c>
      <c r="H144" s="2" t="s">
        <v>650</v>
      </c>
      <c r="I144" s="2" t="s">
        <v>59</v>
      </c>
      <c r="J144" s="3">
        <v>38944</v>
      </c>
      <c r="K144" s="2"/>
      <c r="L144" s="2"/>
      <c r="M144" s="2"/>
      <c r="N144" s="2"/>
      <c r="O144" s="2" t="s">
        <v>83</v>
      </c>
      <c r="P144" s="2" t="s">
        <v>87</v>
      </c>
      <c r="Q144" s="2"/>
      <c r="R144" s="2" t="s">
        <v>52</v>
      </c>
      <c r="S144" s="2">
        <v>8140912304</v>
      </c>
      <c r="T144" s="2" t="s">
        <v>651</v>
      </c>
      <c r="U144" s="2"/>
      <c r="V144" s="2">
        <v>9783720154</v>
      </c>
      <c r="W144" s="2" t="s">
        <v>108</v>
      </c>
      <c r="X144" s="2">
        <v>60000</v>
      </c>
      <c r="Y144" s="2" t="s">
        <v>54</v>
      </c>
      <c r="Z144" s="2" t="s">
        <v>54</v>
      </c>
      <c r="AA144" s="2" t="s">
        <v>89</v>
      </c>
      <c r="AB144" s="2">
        <v>14</v>
      </c>
      <c r="AC144" s="2" t="s">
        <v>55</v>
      </c>
      <c r="AD144" s="2">
        <v>1</v>
      </c>
    </row>
    <row r="145" spans="1:30" ht="30">
      <c r="A145" s="2">
        <v>11</v>
      </c>
      <c r="B145" s="2" t="s">
        <v>46</v>
      </c>
      <c r="C145" s="2">
        <v>438</v>
      </c>
      <c r="D145" s="3">
        <v>43292</v>
      </c>
      <c r="E145" s="2" t="s">
        <v>652</v>
      </c>
      <c r="F145" s="2"/>
      <c r="G145" s="2" t="s">
        <v>653</v>
      </c>
      <c r="H145" s="2" t="s">
        <v>654</v>
      </c>
      <c r="I145" s="2" t="s">
        <v>50</v>
      </c>
      <c r="J145" s="3">
        <v>38801</v>
      </c>
      <c r="K145" s="2"/>
      <c r="L145" s="2"/>
      <c r="M145" s="2"/>
      <c r="N145" s="2"/>
      <c r="O145" s="2" t="s">
        <v>75</v>
      </c>
      <c r="P145" s="2" t="s">
        <v>87</v>
      </c>
      <c r="Q145" s="2"/>
      <c r="R145" s="2" t="s">
        <v>52</v>
      </c>
      <c r="S145" s="2">
        <v>8140912304</v>
      </c>
      <c r="T145" s="2" t="s">
        <v>655</v>
      </c>
      <c r="U145" s="2" t="s">
        <v>656</v>
      </c>
      <c r="V145" s="2">
        <v>9602829112</v>
      </c>
      <c r="W145" s="2" t="s">
        <v>572</v>
      </c>
      <c r="X145" s="2">
        <v>37000</v>
      </c>
      <c r="Y145" s="2" t="s">
        <v>54</v>
      </c>
      <c r="Z145" s="2" t="s">
        <v>54</v>
      </c>
      <c r="AA145" s="2" t="s">
        <v>89</v>
      </c>
      <c r="AB145" s="2">
        <v>14</v>
      </c>
      <c r="AC145" s="2" t="s">
        <v>55</v>
      </c>
      <c r="AD145" s="2">
        <v>1</v>
      </c>
    </row>
    <row r="146" spans="1:30" ht="30">
      <c r="A146" s="2">
        <v>11</v>
      </c>
      <c r="B146" s="2" t="s">
        <v>46</v>
      </c>
      <c r="C146" s="2">
        <v>410</v>
      </c>
      <c r="D146" s="3">
        <v>42982</v>
      </c>
      <c r="E146" s="2" t="s">
        <v>657</v>
      </c>
      <c r="F146" s="2"/>
      <c r="G146" s="2" t="s">
        <v>602</v>
      </c>
      <c r="H146" s="2" t="s">
        <v>603</v>
      </c>
      <c r="I146" s="2" t="s">
        <v>59</v>
      </c>
      <c r="J146" s="3">
        <v>37987</v>
      </c>
      <c r="K146" s="2"/>
      <c r="L146" s="2"/>
      <c r="M146" s="2"/>
      <c r="N146" s="2"/>
      <c r="O146" s="2" t="s">
        <v>83</v>
      </c>
      <c r="P146" s="2" t="s">
        <v>87</v>
      </c>
      <c r="Q146" s="2"/>
      <c r="R146" s="2" t="s">
        <v>52</v>
      </c>
      <c r="S146" s="2">
        <v>8140912304</v>
      </c>
      <c r="T146" s="2" t="s">
        <v>658</v>
      </c>
      <c r="U146" s="2" t="s">
        <v>659</v>
      </c>
      <c r="V146" s="2">
        <v>8890289171</v>
      </c>
      <c r="W146" s="2" t="s">
        <v>605</v>
      </c>
      <c r="X146" s="2">
        <v>60000</v>
      </c>
      <c r="Y146" s="2" t="s">
        <v>54</v>
      </c>
      <c r="Z146" s="2" t="s">
        <v>54</v>
      </c>
      <c r="AA146" s="2" t="s">
        <v>89</v>
      </c>
      <c r="AB146" s="2">
        <v>16</v>
      </c>
      <c r="AC146" s="2" t="s">
        <v>55</v>
      </c>
      <c r="AD146" s="2">
        <v>1</v>
      </c>
    </row>
    <row r="147" spans="1:30" ht="30">
      <c r="A147" s="2">
        <v>11</v>
      </c>
      <c r="B147" s="2" t="s">
        <v>46</v>
      </c>
      <c r="C147" s="2">
        <v>340</v>
      </c>
      <c r="D147" s="3">
        <v>42910</v>
      </c>
      <c r="E147" s="2" t="s">
        <v>660</v>
      </c>
      <c r="F147" s="2"/>
      <c r="G147" s="2" t="s">
        <v>661</v>
      </c>
      <c r="H147" s="2" t="s">
        <v>662</v>
      </c>
      <c r="I147" s="2" t="s">
        <v>59</v>
      </c>
      <c r="J147" s="3">
        <v>37847</v>
      </c>
      <c r="K147" s="2"/>
      <c r="L147" s="2"/>
      <c r="M147" s="2"/>
      <c r="N147" s="2"/>
      <c r="O147" s="2" t="s">
        <v>51</v>
      </c>
      <c r="P147" s="2" t="s">
        <v>87</v>
      </c>
      <c r="Q147" s="2"/>
      <c r="R147" s="2" t="s">
        <v>52</v>
      </c>
      <c r="S147" s="2">
        <v>8140912304</v>
      </c>
      <c r="T147" s="2" t="s">
        <v>663</v>
      </c>
      <c r="U147" s="2" t="s">
        <v>664</v>
      </c>
      <c r="V147" s="2">
        <v>9649298549</v>
      </c>
      <c r="W147" s="2" t="s">
        <v>665</v>
      </c>
      <c r="X147" s="2">
        <v>48000</v>
      </c>
      <c r="Y147" s="2" t="s">
        <v>54</v>
      </c>
      <c r="Z147" s="2" t="s">
        <v>54</v>
      </c>
      <c r="AA147" s="2" t="s">
        <v>89</v>
      </c>
      <c r="AB147" s="2">
        <v>17</v>
      </c>
      <c r="AC147" s="2" t="s">
        <v>55</v>
      </c>
      <c r="AD147" s="2">
        <v>25</v>
      </c>
    </row>
    <row r="148" spans="1:30" ht="30">
      <c r="A148" s="2">
        <v>12</v>
      </c>
      <c r="B148" s="2" t="s">
        <v>46</v>
      </c>
      <c r="C148" s="2">
        <v>544</v>
      </c>
      <c r="D148" s="2"/>
      <c r="E148" s="2" t="s">
        <v>421</v>
      </c>
      <c r="F148" s="2"/>
      <c r="G148" s="2" t="s">
        <v>422</v>
      </c>
      <c r="H148" s="2" t="s">
        <v>363</v>
      </c>
      <c r="I148" s="2" t="s">
        <v>59</v>
      </c>
      <c r="J148" s="3">
        <v>38218</v>
      </c>
      <c r="K148" s="2"/>
      <c r="L148" s="2"/>
      <c r="M148" s="2"/>
      <c r="N148" s="2"/>
      <c r="O148" s="2" t="s">
        <v>83</v>
      </c>
      <c r="P148" s="2"/>
      <c r="Q148" s="2"/>
      <c r="R148" s="2" t="s">
        <v>52</v>
      </c>
      <c r="S148" s="2">
        <v>8140912304</v>
      </c>
      <c r="T148" s="2"/>
      <c r="U148" s="2"/>
      <c r="V148" s="2">
        <v>0</v>
      </c>
      <c r="W148" s="2"/>
      <c r="X148" s="2"/>
      <c r="Y148" s="2" t="s">
        <v>54</v>
      </c>
      <c r="Z148" s="2" t="s">
        <v>76</v>
      </c>
      <c r="AA148" s="2"/>
      <c r="AB148" s="2">
        <v>16</v>
      </c>
      <c r="AC148" s="2"/>
      <c r="AD148" s="2">
        <v>1</v>
      </c>
    </row>
    <row r="149" spans="1:30" ht="30">
      <c r="A149" s="2">
        <v>12</v>
      </c>
      <c r="B149" s="2" t="s">
        <v>46</v>
      </c>
      <c r="C149" s="2">
        <v>339</v>
      </c>
      <c r="D149" s="3">
        <v>42910</v>
      </c>
      <c r="E149" s="2" t="s">
        <v>423</v>
      </c>
      <c r="F149" s="2"/>
      <c r="G149" s="2" t="s">
        <v>424</v>
      </c>
      <c r="H149" s="2" t="s">
        <v>425</v>
      </c>
      <c r="I149" s="2" t="s">
        <v>50</v>
      </c>
      <c r="J149" s="3">
        <v>38409</v>
      </c>
      <c r="K149" s="2"/>
      <c r="L149" s="2"/>
      <c r="M149" s="2"/>
      <c r="N149" s="2"/>
      <c r="O149" s="2" t="s">
        <v>75</v>
      </c>
      <c r="P149" s="2" t="s">
        <v>87</v>
      </c>
      <c r="Q149" s="2"/>
      <c r="R149" s="2" t="s">
        <v>52</v>
      </c>
      <c r="S149" s="2">
        <v>8140912304</v>
      </c>
      <c r="T149" s="2" t="s">
        <v>426</v>
      </c>
      <c r="U149" s="2" t="s">
        <v>427</v>
      </c>
      <c r="V149" s="2">
        <v>9414594578</v>
      </c>
      <c r="W149" s="2" t="s">
        <v>428</v>
      </c>
      <c r="X149" s="2">
        <v>44500</v>
      </c>
      <c r="Y149" s="2" t="s">
        <v>54</v>
      </c>
      <c r="Z149" s="2" t="s">
        <v>54</v>
      </c>
      <c r="AA149" s="2" t="s">
        <v>89</v>
      </c>
      <c r="AB149" s="2">
        <v>15</v>
      </c>
      <c r="AC149" s="2" t="s">
        <v>55</v>
      </c>
      <c r="AD149" s="2">
        <v>3</v>
      </c>
    </row>
    <row r="150" spans="1:30" ht="30">
      <c r="A150" s="2">
        <v>12</v>
      </c>
      <c r="B150" s="2" t="s">
        <v>46</v>
      </c>
      <c r="C150" s="2">
        <v>519</v>
      </c>
      <c r="D150" s="3">
        <v>42186</v>
      </c>
      <c r="E150" s="2" t="s">
        <v>334</v>
      </c>
      <c r="F150" s="2"/>
      <c r="G150" s="2" t="s">
        <v>305</v>
      </c>
      <c r="H150" s="2" t="s">
        <v>211</v>
      </c>
      <c r="I150" s="2" t="s">
        <v>59</v>
      </c>
      <c r="J150" s="3">
        <v>37854</v>
      </c>
      <c r="K150" s="2"/>
      <c r="L150" s="2"/>
      <c r="M150" s="2"/>
      <c r="N150" s="2"/>
      <c r="O150" s="2" t="s">
        <v>83</v>
      </c>
      <c r="P150" s="2" t="s">
        <v>87</v>
      </c>
      <c r="Q150" s="2"/>
      <c r="R150" s="2" t="s">
        <v>52</v>
      </c>
      <c r="S150" s="2">
        <v>8140912304</v>
      </c>
      <c r="T150" s="2" t="s">
        <v>429</v>
      </c>
      <c r="U150" s="2" t="s">
        <v>430</v>
      </c>
      <c r="V150" s="2">
        <v>9602906690</v>
      </c>
      <c r="W150" s="2" t="s">
        <v>431</v>
      </c>
      <c r="X150" s="2">
        <v>26000</v>
      </c>
      <c r="Y150" s="2" t="s">
        <v>54</v>
      </c>
      <c r="Z150" s="2" t="s">
        <v>54</v>
      </c>
      <c r="AA150" s="2" t="s">
        <v>89</v>
      </c>
      <c r="AB150" s="2">
        <v>17</v>
      </c>
      <c r="AC150" s="2" t="s">
        <v>55</v>
      </c>
      <c r="AD150" s="2">
        <v>0</v>
      </c>
    </row>
    <row r="151" spans="1:30" ht="30">
      <c r="A151" s="2">
        <v>12</v>
      </c>
      <c r="B151" s="2" t="s">
        <v>46</v>
      </c>
      <c r="C151" s="2">
        <v>542</v>
      </c>
      <c r="D151" s="2"/>
      <c r="E151" s="2" t="s">
        <v>432</v>
      </c>
      <c r="F151" s="2"/>
      <c r="G151" s="2" t="s">
        <v>433</v>
      </c>
      <c r="H151" s="2" t="s">
        <v>434</v>
      </c>
      <c r="I151" s="2" t="s">
        <v>59</v>
      </c>
      <c r="J151" s="3">
        <v>37645</v>
      </c>
      <c r="K151" s="2"/>
      <c r="L151" s="2"/>
      <c r="M151" s="2"/>
      <c r="N151" s="2"/>
      <c r="O151" s="2" t="s">
        <v>75</v>
      </c>
      <c r="P151" s="2"/>
      <c r="Q151" s="2"/>
      <c r="R151" s="2" t="s">
        <v>52</v>
      </c>
      <c r="S151" s="2">
        <v>8140912304</v>
      </c>
      <c r="T151" s="2"/>
      <c r="U151" s="2"/>
      <c r="V151" s="2">
        <v>0</v>
      </c>
      <c r="W151" s="2"/>
      <c r="X151" s="2"/>
      <c r="Y151" s="2" t="s">
        <v>54</v>
      </c>
      <c r="Z151" s="2" t="s">
        <v>76</v>
      </c>
      <c r="AA151" s="2"/>
      <c r="AB151" s="2">
        <v>17</v>
      </c>
      <c r="AC151" s="2"/>
      <c r="AD151" s="2">
        <v>1</v>
      </c>
    </row>
    <row r="152" spans="1:30" ht="30">
      <c r="A152" s="2">
        <v>12</v>
      </c>
      <c r="B152" s="2" t="s">
        <v>46</v>
      </c>
      <c r="C152" s="2">
        <v>293</v>
      </c>
      <c r="D152" s="3">
        <v>42555</v>
      </c>
      <c r="E152" s="2" t="s">
        <v>435</v>
      </c>
      <c r="F152" s="2"/>
      <c r="G152" s="2" t="s">
        <v>436</v>
      </c>
      <c r="H152" s="2" t="s">
        <v>359</v>
      </c>
      <c r="I152" s="2" t="s">
        <v>50</v>
      </c>
      <c r="J152" s="3">
        <v>38153</v>
      </c>
      <c r="K152" s="2"/>
      <c r="L152" s="2"/>
      <c r="M152" s="2"/>
      <c r="N152" s="2"/>
      <c r="O152" s="2" t="s">
        <v>51</v>
      </c>
      <c r="P152" s="2" t="s">
        <v>87</v>
      </c>
      <c r="Q152" s="2"/>
      <c r="R152" s="2" t="s">
        <v>52</v>
      </c>
      <c r="S152" s="2">
        <v>8140912304</v>
      </c>
      <c r="T152" s="2" t="s">
        <v>437</v>
      </c>
      <c r="U152" s="2"/>
      <c r="V152" s="2">
        <v>9166023711</v>
      </c>
      <c r="W152" s="2" t="s">
        <v>438</v>
      </c>
      <c r="X152" s="2">
        <v>0</v>
      </c>
      <c r="Y152" s="2" t="s">
        <v>54</v>
      </c>
      <c r="Z152" s="2" t="s">
        <v>54</v>
      </c>
      <c r="AA152" s="2" t="s">
        <v>89</v>
      </c>
      <c r="AB152" s="2">
        <v>16</v>
      </c>
      <c r="AC152" s="2" t="s">
        <v>55</v>
      </c>
      <c r="AD152" s="2">
        <v>1</v>
      </c>
    </row>
    <row r="153" spans="1:30" ht="30">
      <c r="A153" s="2">
        <v>12</v>
      </c>
      <c r="B153" s="2" t="s">
        <v>46</v>
      </c>
      <c r="C153" s="2">
        <v>376</v>
      </c>
      <c r="D153" s="3">
        <v>42923</v>
      </c>
      <c r="E153" s="2" t="s">
        <v>199</v>
      </c>
      <c r="F153" s="2"/>
      <c r="G153" s="2" t="s">
        <v>170</v>
      </c>
      <c r="H153" s="2" t="s">
        <v>439</v>
      </c>
      <c r="I153" s="2" t="s">
        <v>50</v>
      </c>
      <c r="J153" s="3">
        <v>39006</v>
      </c>
      <c r="K153" s="2"/>
      <c r="L153" s="2"/>
      <c r="M153" s="2"/>
      <c r="N153" s="2"/>
      <c r="O153" s="2" t="s">
        <v>83</v>
      </c>
      <c r="P153" s="2" t="s">
        <v>87</v>
      </c>
      <c r="Q153" s="2"/>
      <c r="R153" s="2" t="s">
        <v>52</v>
      </c>
      <c r="S153" s="2">
        <v>8140912304</v>
      </c>
      <c r="T153" s="2" t="s">
        <v>440</v>
      </c>
      <c r="U153" s="2"/>
      <c r="V153" s="2">
        <v>9413037944</v>
      </c>
      <c r="W153" s="2" t="s">
        <v>108</v>
      </c>
      <c r="X153" s="2">
        <v>36000</v>
      </c>
      <c r="Y153" s="2" t="s">
        <v>54</v>
      </c>
      <c r="Z153" s="2" t="s">
        <v>54</v>
      </c>
      <c r="AA153" s="2" t="s">
        <v>89</v>
      </c>
      <c r="AB153" s="2">
        <v>14</v>
      </c>
      <c r="AC153" s="2" t="s">
        <v>55</v>
      </c>
      <c r="AD153" s="2">
        <v>1</v>
      </c>
    </row>
    <row r="154" spans="1:30" ht="30">
      <c r="A154" s="2">
        <v>12</v>
      </c>
      <c r="B154" s="2" t="s">
        <v>46</v>
      </c>
      <c r="C154" s="2">
        <v>152</v>
      </c>
      <c r="D154" s="3">
        <v>42186</v>
      </c>
      <c r="E154" s="2" t="s">
        <v>276</v>
      </c>
      <c r="F154" s="2"/>
      <c r="G154" s="2" t="s">
        <v>305</v>
      </c>
      <c r="H154" s="2" t="s">
        <v>306</v>
      </c>
      <c r="I154" s="2" t="s">
        <v>50</v>
      </c>
      <c r="J154" s="3">
        <v>38175</v>
      </c>
      <c r="K154" s="2"/>
      <c r="L154" s="2"/>
      <c r="M154" s="2"/>
      <c r="N154" s="2"/>
      <c r="O154" s="2" t="s">
        <v>75</v>
      </c>
      <c r="P154" s="2" t="s">
        <v>87</v>
      </c>
      <c r="Q154" s="2"/>
      <c r="R154" s="2" t="s">
        <v>52</v>
      </c>
      <c r="S154" s="2">
        <v>8140912304</v>
      </c>
      <c r="T154" s="2" t="s">
        <v>441</v>
      </c>
      <c r="U154" s="2"/>
      <c r="V154" s="2">
        <v>9672434355</v>
      </c>
      <c r="W154" s="2" t="s">
        <v>150</v>
      </c>
      <c r="X154" s="2">
        <v>36000</v>
      </c>
      <c r="Y154" s="2" t="s">
        <v>54</v>
      </c>
      <c r="Z154" s="2" t="s">
        <v>54</v>
      </c>
      <c r="AA154" s="2" t="s">
        <v>89</v>
      </c>
      <c r="AB154" s="2">
        <v>16</v>
      </c>
      <c r="AC154" s="2" t="s">
        <v>55</v>
      </c>
      <c r="AD154" s="2">
        <v>1</v>
      </c>
    </row>
    <row r="155" spans="1:30" ht="30">
      <c r="A155" s="2">
        <v>12</v>
      </c>
      <c r="B155" s="2" t="s">
        <v>46</v>
      </c>
      <c r="C155" s="2">
        <v>153</v>
      </c>
      <c r="D155" s="3">
        <v>42186</v>
      </c>
      <c r="E155" s="2" t="s">
        <v>442</v>
      </c>
      <c r="F155" s="2" t="s">
        <v>349</v>
      </c>
      <c r="G155" s="2" t="s">
        <v>91</v>
      </c>
      <c r="H155" s="2" t="s">
        <v>374</v>
      </c>
      <c r="I155" s="2" t="s">
        <v>50</v>
      </c>
      <c r="J155" s="3">
        <v>38014</v>
      </c>
      <c r="K155" s="2"/>
      <c r="L155" s="2"/>
      <c r="M155" s="2"/>
      <c r="N155" s="2"/>
      <c r="O155" s="2" t="s">
        <v>83</v>
      </c>
      <c r="P155" s="2" t="s">
        <v>87</v>
      </c>
      <c r="Q155" s="2"/>
      <c r="R155" s="2" t="s">
        <v>52</v>
      </c>
      <c r="S155" s="2">
        <v>8140912304</v>
      </c>
      <c r="T155" s="2" t="s">
        <v>443</v>
      </c>
      <c r="U155" s="2"/>
      <c r="V155" s="2">
        <v>9982312349</v>
      </c>
      <c r="W155" s="2" t="s">
        <v>150</v>
      </c>
      <c r="X155" s="2">
        <v>36000</v>
      </c>
      <c r="Y155" s="2" t="s">
        <v>54</v>
      </c>
      <c r="Z155" s="2" t="s">
        <v>54</v>
      </c>
      <c r="AA155" s="2" t="s">
        <v>89</v>
      </c>
      <c r="AB155" s="2">
        <v>16</v>
      </c>
      <c r="AC155" s="2" t="s">
        <v>55</v>
      </c>
      <c r="AD155" s="2">
        <v>1</v>
      </c>
    </row>
    <row r="156" spans="1:30" ht="30">
      <c r="A156" s="2">
        <v>12</v>
      </c>
      <c r="B156" s="2" t="s">
        <v>46</v>
      </c>
      <c r="C156" s="2">
        <v>335</v>
      </c>
      <c r="D156" s="3">
        <v>42879</v>
      </c>
      <c r="E156" s="2" t="s">
        <v>444</v>
      </c>
      <c r="F156" s="2"/>
      <c r="G156" s="2" t="s">
        <v>445</v>
      </c>
      <c r="H156" s="2" t="s">
        <v>446</v>
      </c>
      <c r="I156" s="2" t="s">
        <v>59</v>
      </c>
      <c r="J156" s="3">
        <v>38565</v>
      </c>
      <c r="K156" s="2"/>
      <c r="L156" s="2"/>
      <c r="M156" s="2"/>
      <c r="N156" s="2"/>
      <c r="O156" s="2" t="s">
        <v>75</v>
      </c>
      <c r="P156" s="2" t="s">
        <v>87</v>
      </c>
      <c r="Q156" s="2"/>
      <c r="R156" s="2" t="s">
        <v>52</v>
      </c>
      <c r="S156" s="2">
        <v>8140912304</v>
      </c>
      <c r="T156" s="2" t="s">
        <v>447</v>
      </c>
      <c r="U156" s="2" t="s">
        <v>448</v>
      </c>
      <c r="V156" s="2">
        <v>7340080227</v>
      </c>
      <c r="W156" s="2" t="s">
        <v>428</v>
      </c>
      <c r="X156" s="2">
        <v>40000</v>
      </c>
      <c r="Y156" s="2" t="s">
        <v>54</v>
      </c>
      <c r="Z156" s="2" t="s">
        <v>54</v>
      </c>
      <c r="AA156" s="2" t="s">
        <v>89</v>
      </c>
      <c r="AB156" s="2">
        <v>15</v>
      </c>
      <c r="AC156" s="2" t="s">
        <v>55</v>
      </c>
      <c r="AD156" s="2">
        <v>3</v>
      </c>
    </row>
    <row r="157" spans="1:30" ht="30">
      <c r="A157" s="2">
        <v>12</v>
      </c>
      <c r="B157" s="2" t="s">
        <v>46</v>
      </c>
      <c r="C157" s="2">
        <v>174</v>
      </c>
      <c r="D157" s="3">
        <v>42186</v>
      </c>
      <c r="E157" s="2" t="s">
        <v>449</v>
      </c>
      <c r="F157" s="2"/>
      <c r="G157" s="2" t="s">
        <v>450</v>
      </c>
      <c r="H157" s="2" t="s">
        <v>381</v>
      </c>
      <c r="I157" s="2" t="s">
        <v>50</v>
      </c>
      <c r="J157" s="3">
        <v>38362</v>
      </c>
      <c r="K157" s="2"/>
      <c r="L157" s="2"/>
      <c r="M157" s="2"/>
      <c r="N157" s="2"/>
      <c r="O157" s="2" t="s">
        <v>83</v>
      </c>
      <c r="P157" s="2" t="s">
        <v>87</v>
      </c>
      <c r="Q157" s="2"/>
      <c r="R157" s="2" t="s">
        <v>52</v>
      </c>
      <c r="S157" s="2">
        <v>8140912304</v>
      </c>
      <c r="T157" s="2" t="s">
        <v>451</v>
      </c>
      <c r="U157" s="2" t="s">
        <v>452</v>
      </c>
      <c r="V157" s="2">
        <v>9828729258</v>
      </c>
      <c r="W157" s="2" t="s">
        <v>150</v>
      </c>
      <c r="X157" s="2">
        <v>36000</v>
      </c>
      <c r="Y157" s="2" t="s">
        <v>54</v>
      </c>
      <c r="Z157" s="2" t="s">
        <v>54</v>
      </c>
      <c r="AA157" s="2" t="s">
        <v>89</v>
      </c>
      <c r="AB157" s="2">
        <v>15</v>
      </c>
      <c r="AC157" s="2" t="s">
        <v>55</v>
      </c>
      <c r="AD157" s="2">
        <v>1</v>
      </c>
    </row>
    <row r="158" spans="1:30" ht="30">
      <c r="A158" s="2">
        <v>12</v>
      </c>
      <c r="B158" s="2" t="s">
        <v>46</v>
      </c>
      <c r="C158" s="2">
        <v>358</v>
      </c>
      <c r="D158" s="3">
        <v>42916</v>
      </c>
      <c r="E158" s="2" t="s">
        <v>453</v>
      </c>
      <c r="F158" s="2"/>
      <c r="G158" s="2" t="s">
        <v>454</v>
      </c>
      <c r="H158" s="2" t="s">
        <v>455</v>
      </c>
      <c r="I158" s="2" t="s">
        <v>59</v>
      </c>
      <c r="J158" s="3">
        <v>37980</v>
      </c>
      <c r="K158" s="2"/>
      <c r="L158" s="2"/>
      <c r="M158" s="2"/>
      <c r="N158" s="2"/>
      <c r="O158" s="2" t="s">
        <v>75</v>
      </c>
      <c r="P158" s="2" t="s">
        <v>87</v>
      </c>
      <c r="Q158" s="2"/>
      <c r="R158" s="2" t="s">
        <v>52</v>
      </c>
      <c r="S158" s="2">
        <v>8140912304</v>
      </c>
      <c r="T158" s="2" t="s">
        <v>456</v>
      </c>
      <c r="U158" s="2" t="s">
        <v>457</v>
      </c>
      <c r="V158" s="2">
        <v>9898429781</v>
      </c>
      <c r="W158" s="2" t="s">
        <v>428</v>
      </c>
      <c r="X158" s="2">
        <v>40000</v>
      </c>
      <c r="Y158" s="2" t="s">
        <v>54</v>
      </c>
      <c r="Z158" s="2" t="s">
        <v>54</v>
      </c>
      <c r="AA158" s="2" t="s">
        <v>89</v>
      </c>
      <c r="AB158" s="2">
        <v>17</v>
      </c>
      <c r="AC158" s="2" t="s">
        <v>55</v>
      </c>
      <c r="AD158" s="2">
        <v>3</v>
      </c>
    </row>
    <row r="159" spans="1:30" ht="30">
      <c r="A159" s="2">
        <v>12</v>
      </c>
      <c r="B159" s="2" t="s">
        <v>46</v>
      </c>
      <c r="C159" s="2">
        <v>384</v>
      </c>
      <c r="D159" s="3">
        <v>42927</v>
      </c>
      <c r="E159" s="2" t="s">
        <v>458</v>
      </c>
      <c r="F159" s="2"/>
      <c r="G159" s="2" t="s">
        <v>459</v>
      </c>
      <c r="H159" s="2" t="s">
        <v>460</v>
      </c>
      <c r="I159" s="2" t="s">
        <v>50</v>
      </c>
      <c r="J159" s="3">
        <v>37806</v>
      </c>
      <c r="K159" s="2"/>
      <c r="L159" s="2"/>
      <c r="M159" s="2"/>
      <c r="N159" s="2"/>
      <c r="O159" s="2" t="s">
        <v>51</v>
      </c>
      <c r="P159" s="2" t="s">
        <v>87</v>
      </c>
      <c r="Q159" s="2"/>
      <c r="R159" s="2" t="s">
        <v>52</v>
      </c>
      <c r="S159" s="2">
        <v>8140912304</v>
      </c>
      <c r="T159" s="2" t="s">
        <v>461</v>
      </c>
      <c r="U159" s="2"/>
      <c r="V159" s="2">
        <v>9950575340</v>
      </c>
      <c r="W159" s="2" t="s">
        <v>428</v>
      </c>
      <c r="X159" s="2">
        <v>40000</v>
      </c>
      <c r="Y159" s="2" t="s">
        <v>54</v>
      </c>
      <c r="Z159" s="2" t="s">
        <v>54</v>
      </c>
      <c r="AA159" s="2" t="s">
        <v>89</v>
      </c>
      <c r="AB159" s="2">
        <v>17</v>
      </c>
      <c r="AC159" s="2" t="s">
        <v>55</v>
      </c>
      <c r="AD159" s="2">
        <v>3</v>
      </c>
    </row>
    <row r="160" spans="1:30" ht="30">
      <c r="A160" s="2">
        <v>12</v>
      </c>
      <c r="B160" s="2" t="s">
        <v>46</v>
      </c>
      <c r="C160" s="2">
        <v>373</v>
      </c>
      <c r="D160" s="3">
        <v>42921</v>
      </c>
      <c r="E160" s="2" t="s">
        <v>462</v>
      </c>
      <c r="F160" s="2"/>
      <c r="G160" s="2" t="s">
        <v>463</v>
      </c>
      <c r="H160" s="2" t="s">
        <v>464</v>
      </c>
      <c r="I160" s="2" t="s">
        <v>50</v>
      </c>
      <c r="J160" s="3">
        <v>36854</v>
      </c>
      <c r="K160" s="2"/>
      <c r="L160" s="2"/>
      <c r="M160" s="2"/>
      <c r="N160" s="2"/>
      <c r="O160" s="2" t="s">
        <v>75</v>
      </c>
      <c r="P160" s="2" t="s">
        <v>87</v>
      </c>
      <c r="Q160" s="2"/>
      <c r="R160" s="2" t="s">
        <v>52</v>
      </c>
      <c r="S160" s="2">
        <v>8140912304</v>
      </c>
      <c r="T160" s="2" t="s">
        <v>465</v>
      </c>
      <c r="U160" s="2" t="s">
        <v>466</v>
      </c>
      <c r="V160" s="2">
        <v>9783803426</v>
      </c>
      <c r="W160" s="2" t="s">
        <v>428</v>
      </c>
      <c r="X160" s="2">
        <v>45000</v>
      </c>
      <c r="Y160" s="2" t="s">
        <v>54</v>
      </c>
      <c r="Z160" s="2" t="s">
        <v>76</v>
      </c>
      <c r="AA160" s="2" t="s">
        <v>89</v>
      </c>
      <c r="AB160" s="2">
        <v>20</v>
      </c>
      <c r="AC160" s="2" t="s">
        <v>55</v>
      </c>
      <c r="AD160" s="2">
        <v>3</v>
      </c>
    </row>
    <row r="161" spans="1:30" ht="30">
      <c r="A161" s="2">
        <v>12</v>
      </c>
      <c r="B161" s="2" t="s">
        <v>46</v>
      </c>
      <c r="C161" s="2">
        <v>175</v>
      </c>
      <c r="D161" s="3">
        <v>42186</v>
      </c>
      <c r="E161" s="2" t="s">
        <v>467</v>
      </c>
      <c r="F161" s="2"/>
      <c r="G161" s="2" t="s">
        <v>364</v>
      </c>
      <c r="H161" s="2" t="s">
        <v>365</v>
      </c>
      <c r="I161" s="2" t="s">
        <v>59</v>
      </c>
      <c r="J161" s="3">
        <v>38154</v>
      </c>
      <c r="K161" s="2"/>
      <c r="L161" s="2"/>
      <c r="M161" s="2"/>
      <c r="N161" s="2"/>
      <c r="O161" s="2" t="s">
        <v>83</v>
      </c>
      <c r="P161" s="2" t="s">
        <v>87</v>
      </c>
      <c r="Q161" s="2"/>
      <c r="R161" s="2" t="s">
        <v>52</v>
      </c>
      <c r="S161" s="2">
        <v>8140912304</v>
      </c>
      <c r="T161" s="2" t="s">
        <v>468</v>
      </c>
      <c r="U161" s="2" t="s">
        <v>469</v>
      </c>
      <c r="V161" s="2">
        <v>8094644540</v>
      </c>
      <c r="W161" s="2" t="s">
        <v>150</v>
      </c>
      <c r="X161" s="2">
        <v>24000</v>
      </c>
      <c r="Y161" s="2" t="s">
        <v>54</v>
      </c>
      <c r="Z161" s="2" t="s">
        <v>54</v>
      </c>
      <c r="AA161" s="2" t="s">
        <v>89</v>
      </c>
      <c r="AB161" s="2">
        <v>16</v>
      </c>
      <c r="AC161" s="2" t="s">
        <v>55</v>
      </c>
      <c r="AD161" s="2">
        <v>1</v>
      </c>
    </row>
    <row r="162" spans="1:30" ht="30">
      <c r="A162" s="2">
        <v>12</v>
      </c>
      <c r="B162" s="2" t="s">
        <v>46</v>
      </c>
      <c r="C162" s="2">
        <v>391</v>
      </c>
      <c r="D162" s="3">
        <v>42929</v>
      </c>
      <c r="E162" s="2" t="s">
        <v>470</v>
      </c>
      <c r="F162" s="2"/>
      <c r="G162" s="2" t="s">
        <v>471</v>
      </c>
      <c r="H162" s="2" t="s">
        <v>182</v>
      </c>
      <c r="I162" s="2" t="s">
        <v>59</v>
      </c>
      <c r="J162" s="3">
        <v>38452</v>
      </c>
      <c r="K162" s="2"/>
      <c r="L162" s="2"/>
      <c r="M162" s="2"/>
      <c r="N162" s="2"/>
      <c r="O162" s="2" t="s">
        <v>75</v>
      </c>
      <c r="P162" s="2" t="s">
        <v>87</v>
      </c>
      <c r="Q162" s="2"/>
      <c r="R162" s="2" t="s">
        <v>52</v>
      </c>
      <c r="S162" s="2">
        <v>8140912304</v>
      </c>
      <c r="T162" s="2" t="s">
        <v>472</v>
      </c>
      <c r="U162" s="2"/>
      <c r="V162" s="2">
        <v>9549067125</v>
      </c>
      <c r="W162" s="2" t="s">
        <v>473</v>
      </c>
      <c r="X162" s="2">
        <v>80000</v>
      </c>
      <c r="Y162" s="2" t="s">
        <v>54</v>
      </c>
      <c r="Z162" s="2" t="s">
        <v>54</v>
      </c>
      <c r="AA162" s="2" t="s">
        <v>89</v>
      </c>
      <c r="AB162" s="2">
        <v>15</v>
      </c>
      <c r="AC162" s="2" t="s">
        <v>55</v>
      </c>
      <c r="AD162" s="2">
        <v>5</v>
      </c>
    </row>
    <row r="163" spans="1:30" ht="30">
      <c r="A163" s="2">
        <v>12</v>
      </c>
      <c r="B163" s="2" t="s">
        <v>46</v>
      </c>
      <c r="C163" s="2">
        <v>338</v>
      </c>
      <c r="D163" s="3">
        <v>42910</v>
      </c>
      <c r="E163" s="2" t="s">
        <v>474</v>
      </c>
      <c r="F163" s="2"/>
      <c r="G163" s="2" t="s">
        <v>475</v>
      </c>
      <c r="H163" s="2" t="s">
        <v>476</v>
      </c>
      <c r="I163" s="2" t="s">
        <v>50</v>
      </c>
      <c r="J163" s="3">
        <v>38163</v>
      </c>
      <c r="K163" s="2"/>
      <c r="L163" s="2"/>
      <c r="M163" s="2"/>
      <c r="N163" s="2"/>
      <c r="O163" s="2" t="s">
        <v>75</v>
      </c>
      <c r="P163" s="2" t="s">
        <v>87</v>
      </c>
      <c r="Q163" s="2"/>
      <c r="R163" s="2" t="s">
        <v>52</v>
      </c>
      <c r="S163" s="2">
        <v>8140912304</v>
      </c>
      <c r="T163" s="2" t="s">
        <v>477</v>
      </c>
      <c r="U163" s="2"/>
      <c r="V163" s="2">
        <v>9649350073</v>
      </c>
      <c r="W163" s="2" t="s">
        <v>428</v>
      </c>
      <c r="X163" s="2">
        <v>36000</v>
      </c>
      <c r="Y163" s="2" t="s">
        <v>54</v>
      </c>
      <c r="Z163" s="2" t="s">
        <v>54</v>
      </c>
      <c r="AA163" s="2" t="s">
        <v>89</v>
      </c>
      <c r="AB163" s="2">
        <v>16</v>
      </c>
      <c r="AC163" s="2" t="s">
        <v>55</v>
      </c>
      <c r="AD163" s="2">
        <v>3</v>
      </c>
    </row>
    <row r="164" spans="1:30" ht="30">
      <c r="A164" s="2">
        <v>12</v>
      </c>
      <c r="B164" s="2" t="s">
        <v>46</v>
      </c>
      <c r="C164" s="2">
        <v>482</v>
      </c>
      <c r="D164" s="3">
        <v>42931</v>
      </c>
      <c r="E164" s="2" t="s">
        <v>478</v>
      </c>
      <c r="F164" s="2"/>
      <c r="G164" s="2" t="s">
        <v>479</v>
      </c>
      <c r="H164" s="2" t="s">
        <v>480</v>
      </c>
      <c r="I164" s="2" t="s">
        <v>59</v>
      </c>
      <c r="J164" s="3">
        <v>38154</v>
      </c>
      <c r="K164" s="2"/>
      <c r="L164" s="2"/>
      <c r="M164" s="2"/>
      <c r="N164" s="2"/>
      <c r="O164" s="2" t="s">
        <v>75</v>
      </c>
      <c r="P164" s="2" t="s">
        <v>87</v>
      </c>
      <c r="Q164" s="2"/>
      <c r="R164" s="2" t="s">
        <v>52</v>
      </c>
      <c r="S164" s="2">
        <v>8140912304</v>
      </c>
      <c r="T164" s="2" t="s">
        <v>481</v>
      </c>
      <c r="U164" s="2" t="s">
        <v>482</v>
      </c>
      <c r="V164" s="2">
        <v>9983500210</v>
      </c>
      <c r="W164" s="2" t="s">
        <v>483</v>
      </c>
      <c r="X164" s="2">
        <v>40000</v>
      </c>
      <c r="Y164" s="2" t="s">
        <v>54</v>
      </c>
      <c r="Z164" s="2" t="s">
        <v>54</v>
      </c>
      <c r="AA164" s="2" t="s">
        <v>89</v>
      </c>
      <c r="AB164" s="2">
        <v>16</v>
      </c>
      <c r="AC164" s="2" t="s">
        <v>55</v>
      </c>
      <c r="AD164" s="2">
        <v>4</v>
      </c>
    </row>
    <row r="165" spans="1:30" ht="30">
      <c r="A165" s="2">
        <v>12</v>
      </c>
      <c r="B165" s="2" t="s">
        <v>46</v>
      </c>
      <c r="C165" s="2">
        <v>268</v>
      </c>
      <c r="D165" s="3">
        <v>42489</v>
      </c>
      <c r="E165" s="2" t="s">
        <v>666</v>
      </c>
      <c r="F165" s="2"/>
      <c r="G165" s="2" t="s">
        <v>436</v>
      </c>
      <c r="H165" s="2" t="s">
        <v>359</v>
      </c>
      <c r="I165" s="2" t="s">
        <v>50</v>
      </c>
      <c r="J165" s="3">
        <v>37077</v>
      </c>
      <c r="K165" s="2"/>
      <c r="L165" s="2"/>
      <c r="M165" s="2"/>
      <c r="N165" s="2"/>
      <c r="O165" s="2" t="s">
        <v>51</v>
      </c>
      <c r="P165" s="2" t="s">
        <v>87</v>
      </c>
      <c r="Q165" s="2"/>
      <c r="R165" s="2" t="s">
        <v>52</v>
      </c>
      <c r="S165" s="2">
        <v>8140912304</v>
      </c>
      <c r="T165" s="2" t="s">
        <v>667</v>
      </c>
      <c r="U165" s="2"/>
      <c r="V165" s="2">
        <v>7665066216</v>
      </c>
      <c r="W165" s="2" t="s">
        <v>296</v>
      </c>
      <c r="X165" s="2">
        <v>0</v>
      </c>
      <c r="Y165" s="2" t="s">
        <v>54</v>
      </c>
      <c r="Z165" s="2" t="s">
        <v>54</v>
      </c>
      <c r="AA165" s="2" t="s">
        <v>89</v>
      </c>
      <c r="AB165" s="2">
        <v>19</v>
      </c>
      <c r="AC165" s="2" t="s">
        <v>55</v>
      </c>
      <c r="AD165" s="2">
        <v>1</v>
      </c>
    </row>
    <row r="166" spans="1:30" ht="30">
      <c r="A166" s="2">
        <v>12</v>
      </c>
      <c r="B166" s="2" t="s">
        <v>46</v>
      </c>
      <c r="C166" s="2">
        <v>120</v>
      </c>
      <c r="D166" s="3">
        <v>42186</v>
      </c>
      <c r="E166" s="2" t="s">
        <v>484</v>
      </c>
      <c r="F166" s="2"/>
      <c r="G166" s="2" t="s">
        <v>216</v>
      </c>
      <c r="H166" s="2" t="s">
        <v>153</v>
      </c>
      <c r="I166" s="2" t="s">
        <v>59</v>
      </c>
      <c r="J166" s="3">
        <v>38048</v>
      </c>
      <c r="K166" s="2"/>
      <c r="L166" s="2"/>
      <c r="M166" s="2"/>
      <c r="N166" s="2"/>
      <c r="O166" s="2" t="s">
        <v>51</v>
      </c>
      <c r="P166" s="2" t="s">
        <v>87</v>
      </c>
      <c r="Q166" s="2"/>
      <c r="R166" s="2" t="s">
        <v>52</v>
      </c>
      <c r="S166" s="2">
        <v>8140912304</v>
      </c>
      <c r="T166" s="2" t="s">
        <v>485</v>
      </c>
      <c r="U166" s="2" t="s">
        <v>486</v>
      </c>
      <c r="V166" s="2">
        <v>7734847329</v>
      </c>
      <c r="W166" s="2" t="s">
        <v>150</v>
      </c>
      <c r="X166" s="2">
        <v>36000</v>
      </c>
      <c r="Y166" s="2" t="s">
        <v>54</v>
      </c>
      <c r="Z166" s="2" t="s">
        <v>54</v>
      </c>
      <c r="AA166" s="2" t="s">
        <v>89</v>
      </c>
      <c r="AB166" s="2">
        <v>16</v>
      </c>
      <c r="AC166" s="2" t="s">
        <v>55</v>
      </c>
      <c r="AD166" s="2">
        <v>1</v>
      </c>
    </row>
    <row r="167" spans="1:30" ht="30">
      <c r="A167" s="2">
        <v>12</v>
      </c>
      <c r="B167" s="2" t="s">
        <v>46</v>
      </c>
      <c r="C167" s="2">
        <v>538</v>
      </c>
      <c r="D167" s="3">
        <v>41836</v>
      </c>
      <c r="E167" s="2" t="s">
        <v>487</v>
      </c>
      <c r="F167" s="2"/>
      <c r="G167" s="2" t="s">
        <v>488</v>
      </c>
      <c r="H167" s="2" t="s">
        <v>374</v>
      </c>
      <c r="I167" s="2" t="s">
        <v>50</v>
      </c>
      <c r="J167" s="3">
        <v>38174</v>
      </c>
      <c r="K167" s="2"/>
      <c r="L167" s="2"/>
      <c r="M167" s="2"/>
      <c r="N167" s="2"/>
      <c r="O167" s="2" t="s">
        <v>83</v>
      </c>
      <c r="P167" s="2" t="s">
        <v>87</v>
      </c>
      <c r="Q167" s="2"/>
      <c r="R167" s="2" t="s">
        <v>52</v>
      </c>
      <c r="S167" s="2">
        <v>8140912304</v>
      </c>
      <c r="T167" s="2" t="s">
        <v>489</v>
      </c>
      <c r="U167" s="2"/>
      <c r="V167" s="2">
        <v>8875631161</v>
      </c>
      <c r="W167" s="2" t="s">
        <v>490</v>
      </c>
      <c r="X167" s="2">
        <v>20000</v>
      </c>
      <c r="Y167" s="2" t="s">
        <v>54</v>
      </c>
      <c r="Z167" s="2" t="s">
        <v>54</v>
      </c>
      <c r="AA167" s="2" t="s">
        <v>89</v>
      </c>
      <c r="AB167" s="2">
        <v>16</v>
      </c>
      <c r="AC167" s="2" t="s">
        <v>55</v>
      </c>
      <c r="AD167" s="2">
        <v>3</v>
      </c>
    </row>
    <row r="168" spans="1:30" ht="30">
      <c r="A168" s="2">
        <v>12</v>
      </c>
      <c r="B168" s="2" t="s">
        <v>46</v>
      </c>
      <c r="C168" s="2">
        <v>535</v>
      </c>
      <c r="D168" s="2"/>
      <c r="E168" s="2" t="s">
        <v>491</v>
      </c>
      <c r="F168" s="2"/>
      <c r="G168" s="2" t="s">
        <v>492</v>
      </c>
      <c r="H168" s="2" t="s">
        <v>493</v>
      </c>
      <c r="I168" s="2" t="s">
        <v>59</v>
      </c>
      <c r="J168" s="3">
        <v>38508</v>
      </c>
      <c r="K168" s="2"/>
      <c r="L168" s="2"/>
      <c r="M168" s="2"/>
      <c r="N168" s="2"/>
      <c r="O168" s="2" t="s">
        <v>51</v>
      </c>
      <c r="P168" s="2"/>
      <c r="Q168" s="2"/>
      <c r="R168" s="2" t="s">
        <v>52</v>
      </c>
      <c r="S168" s="2">
        <v>8140912304</v>
      </c>
      <c r="T168" s="2"/>
      <c r="U168" s="2"/>
      <c r="V168" s="2">
        <v>0</v>
      </c>
      <c r="W168" s="2"/>
      <c r="X168" s="2"/>
      <c r="Y168" s="2" t="s">
        <v>54</v>
      </c>
      <c r="Z168" s="2" t="s">
        <v>76</v>
      </c>
      <c r="AA168" s="2"/>
      <c r="AB168" s="2">
        <v>15</v>
      </c>
      <c r="AC168" s="2"/>
      <c r="AD168" s="2">
        <v>1</v>
      </c>
    </row>
    <row r="169" spans="1:30" ht="30">
      <c r="A169" s="2">
        <v>12</v>
      </c>
      <c r="B169" s="2" t="s">
        <v>46</v>
      </c>
      <c r="C169" s="2">
        <v>399</v>
      </c>
      <c r="D169" s="3">
        <v>42945</v>
      </c>
      <c r="E169" s="2" t="s">
        <v>668</v>
      </c>
      <c r="F169" s="2"/>
      <c r="G169" s="2" t="s">
        <v>669</v>
      </c>
      <c r="H169" s="2" t="s">
        <v>211</v>
      </c>
      <c r="I169" s="2" t="s">
        <v>50</v>
      </c>
      <c r="J169" s="3">
        <v>36897</v>
      </c>
      <c r="K169" s="2"/>
      <c r="L169" s="2"/>
      <c r="M169" s="2"/>
      <c r="N169" s="2"/>
      <c r="O169" s="2" t="s">
        <v>75</v>
      </c>
      <c r="P169" s="2" t="s">
        <v>87</v>
      </c>
      <c r="Q169" s="2"/>
      <c r="R169" s="2" t="s">
        <v>52</v>
      </c>
      <c r="S169" s="2">
        <v>8140912304</v>
      </c>
      <c r="T169" s="2" t="s">
        <v>670</v>
      </c>
      <c r="U169" s="2"/>
      <c r="V169" s="2">
        <v>9413037944</v>
      </c>
      <c r="W169" s="2" t="s">
        <v>473</v>
      </c>
      <c r="X169" s="2">
        <v>36000</v>
      </c>
      <c r="Y169" s="2" t="s">
        <v>54</v>
      </c>
      <c r="Z169" s="2" t="s">
        <v>54</v>
      </c>
      <c r="AA169" s="2" t="s">
        <v>89</v>
      </c>
      <c r="AB169" s="2">
        <v>19</v>
      </c>
      <c r="AC169" s="2" t="s">
        <v>55</v>
      </c>
      <c r="AD169" s="2">
        <v>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21"/>
  <sheetViews>
    <sheetView zoomScale="85" zoomScaleNormal="85" zoomScaleSheetLayoutView="85" workbookViewId="0" topLeftCell="B1">
      <pane ySplit="3" topLeftCell="A4" activePane="bottomLeft" state="frozen"/>
      <selection pane="topLeft" activeCell="B1" sqref="B1"/>
      <selection pane="bottomLeft" activeCell="G6" sqref="G6"/>
    </sheetView>
  </sheetViews>
  <sheetFormatPr defaultColWidth="9.140625" defaultRowHeight="15"/>
  <cols>
    <col min="1" max="1" width="9.140625" style="11" hidden="1" customWidth="1"/>
    <col min="2" max="2" width="6.140625" style="11" customWidth="1"/>
    <col min="3" max="3" width="5.8515625" style="11" customWidth="1"/>
    <col min="4" max="4" width="4.28125" style="11" customWidth="1"/>
    <col min="5" max="5" width="7.8515625" style="11" customWidth="1"/>
    <col min="6" max="7" width="25.7109375" style="11" customWidth="1"/>
    <col min="8" max="8" width="3.28125" style="11" customWidth="1"/>
    <col min="9" max="9" width="10.7109375" style="11" bestFit="1" customWidth="1"/>
    <col min="10" max="10" width="7.00390625" style="11" bestFit="1" customWidth="1"/>
    <col min="11" max="18" width="5.28125" style="11" customWidth="1"/>
    <col min="19" max="19" width="7.8515625" style="11" customWidth="1"/>
    <col min="20" max="22" width="10.7109375" style="11" customWidth="1"/>
    <col min="23" max="23" width="9.140625" style="34" customWidth="1"/>
    <col min="24" max="24" width="9.140625" style="34" hidden="1" customWidth="1"/>
    <col min="25" max="16384" width="9.140625" style="34" customWidth="1"/>
  </cols>
  <sheetData>
    <row r="1" spans="2:22" ht="25.5" customHeight="1">
      <c r="B1" s="136" t="str">
        <f>'School Fees'!A1</f>
        <v>राजकीय उच्च माध्यमिक विद्यालय, रूपपुरा (कुचामन सिटी)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27.75" customHeight="1">
      <c r="B2" s="147" t="s">
        <v>508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2:22" ht="76.5">
      <c r="B3" s="46" t="s">
        <v>2</v>
      </c>
      <c r="C3" s="53" t="s">
        <v>3</v>
      </c>
      <c r="D3" s="53" t="s">
        <v>494</v>
      </c>
      <c r="E3" s="53" t="s">
        <v>495</v>
      </c>
      <c r="F3" s="53" t="s">
        <v>496</v>
      </c>
      <c r="G3" s="53" t="s">
        <v>497</v>
      </c>
      <c r="H3" s="53" t="s">
        <v>498</v>
      </c>
      <c r="I3" s="53" t="s">
        <v>499</v>
      </c>
      <c r="J3" s="53" t="s">
        <v>500</v>
      </c>
      <c r="K3" s="53" t="s">
        <v>7</v>
      </c>
      <c r="L3" s="53" t="s">
        <v>8</v>
      </c>
      <c r="M3" s="53" t="s">
        <v>9</v>
      </c>
      <c r="N3" s="53" t="s">
        <v>10</v>
      </c>
      <c r="O3" s="53" t="s">
        <v>11</v>
      </c>
      <c r="P3" s="53" t="s">
        <v>12</v>
      </c>
      <c r="Q3" s="53" t="s">
        <v>501</v>
      </c>
      <c r="R3" s="53" t="s">
        <v>6</v>
      </c>
      <c r="S3" s="47" t="s">
        <v>502</v>
      </c>
      <c r="T3" s="48" t="s">
        <v>503</v>
      </c>
      <c r="U3" s="48" t="s">
        <v>671</v>
      </c>
      <c r="V3" s="49" t="s">
        <v>504</v>
      </c>
    </row>
    <row r="4" spans="2:22" ht="15">
      <c r="B4" s="25">
        <f>IF(C4="","",ROWS($A$4:A4))</f>
        <v>1</v>
      </c>
      <c r="C4" s="25">
        <f>IF('Student Record'!A2="","",'Student Record'!A2)</f>
        <v>2</v>
      </c>
      <c r="D4" s="25" t="str">
        <f>IF('Student Record'!B2="","",'Student Record'!B2)</f>
        <v>A</v>
      </c>
      <c r="E4" s="25">
        <f>IF('Student Record'!C2="","",'Student Record'!C2)</f>
        <v>522</v>
      </c>
      <c r="F4" s="26" t="str">
        <f>IF('Student Record'!E2="","",'Student Record'!E2)</f>
        <v>AAYUSHI MEGHWAL</v>
      </c>
      <c r="G4" s="26" t="str">
        <f>IF('Student Record'!G2="","",'Student Record'!G2)</f>
        <v>MUKESH KUMAR</v>
      </c>
      <c r="H4" s="25" t="str">
        <f>IF('Student Record'!I2="","",'Student Record'!I2)</f>
        <v>F</v>
      </c>
      <c r="I4" s="27">
        <f>IF('Student Record'!J2="","",'Student Record'!J2)</f>
        <v>41703</v>
      </c>
      <c r="J4" s="25" t="str">
        <f>IF('Student Record'!O2="","",'Student Record'!O2)</f>
        <v>SC</v>
      </c>
      <c r="K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" s="25" t="str">
        <f>IF(Table1[[#This Row],[नाम विद्यार्थी]]="","",IF(AND(Table1[[#This Row],[कक्षा]]&gt;8,Table1[[#This Row],[कक्षा]]&lt;11),50,""))</f>
        <v/>
      </c>
      <c r="M4" s="28" t="str">
        <f>IF(Table1[[#This Row],[नाम विद्यार्थी]]="","",IF(AND(Table1[[#This Row],[कक्षा]]&gt;=11,'School Fees'!$L$3="Yes"),100,""))</f>
        <v/>
      </c>
      <c r="N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" s="25" t="str">
        <f>IF(Table1[[#This Row],[नाम विद्यार्थी]]="","",IF(Table1[[#This Row],[कक्षा]]&gt;8,5,""))</f>
        <v/>
      </c>
      <c r="P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" s="21"/>
      <c r="R4" s="21"/>
      <c r="S4" s="28" t="str">
        <f>IF(SUM(Table1[[#This Row],[छात्र निधि]:[टी.सी.शुल्क]])=0,"",SUM(Table1[[#This Row],[छात्र निधि]:[टी.सी.शुल्क]]))</f>
        <v/>
      </c>
      <c r="T4" s="33"/>
      <c r="U4" s="33"/>
      <c r="V4" s="22"/>
    </row>
    <row r="5" spans="2:24" ht="15">
      <c r="B5" s="25">
        <f>IF(C5="","",ROWS($A$4:A5))</f>
        <v>2</v>
      </c>
      <c r="C5" s="25">
        <f>IF('Student Record'!A3="","",'Student Record'!A3)</f>
        <v>2</v>
      </c>
      <c r="D5" s="25" t="str">
        <f>IF('Student Record'!B3="","",'Student Record'!B3)</f>
        <v>A</v>
      </c>
      <c r="E5" s="25">
        <f>IF('Student Record'!C3="","",'Student Record'!C3)</f>
        <v>513</v>
      </c>
      <c r="F5" s="26" t="str">
        <f>IF('Student Record'!E3="","",'Student Record'!E3)</f>
        <v>CHIRAG MEGHWAL</v>
      </c>
      <c r="G5" s="26" t="str">
        <f>IF('Student Record'!G3="","",'Student Record'!G3)</f>
        <v>MULARAM</v>
      </c>
      <c r="H5" s="25" t="str">
        <f>IF('Student Record'!I3="","",'Student Record'!I3)</f>
        <v>M</v>
      </c>
      <c r="I5" s="27">
        <f>IF('Student Record'!J3="","",'Student Record'!J3)</f>
        <v>42003</v>
      </c>
      <c r="J5" s="25" t="str">
        <f>IF('Student Record'!O3="","",'Student Record'!O3)</f>
        <v>SC</v>
      </c>
      <c r="K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" s="25" t="str">
        <f>IF(Table1[[#This Row],[नाम विद्यार्थी]]="","",IF(AND(Table1[[#This Row],[कक्षा]]&gt;8,Table1[[#This Row],[कक्षा]]&lt;11),50,""))</f>
        <v/>
      </c>
      <c r="M5" s="28" t="str">
        <f>IF(Table1[[#This Row],[नाम विद्यार्थी]]="","",IF(AND(Table1[[#This Row],[कक्षा]]&gt;=11,'School Fees'!$L$3="Yes"),100,""))</f>
        <v/>
      </c>
      <c r="N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" s="25" t="str">
        <f>IF(Table1[[#This Row],[नाम विद्यार्थी]]="","",IF(Table1[[#This Row],[कक्षा]]&gt;8,5,""))</f>
        <v/>
      </c>
      <c r="P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" s="21"/>
      <c r="R5" s="21"/>
      <c r="S5" s="28" t="str">
        <f>IF(SUM(Table1[[#This Row],[छात्र निधि]:[टी.सी.शुल्क]])=0,"",SUM(Table1[[#This Row],[छात्र निधि]:[टी.सी.शुल्क]]))</f>
        <v/>
      </c>
      <c r="T5" s="33"/>
      <c r="U5" s="33"/>
      <c r="V5" s="22"/>
      <c r="X5" s="23" t="s">
        <v>3</v>
      </c>
    </row>
    <row r="6" spans="2:24" ht="15">
      <c r="B6" s="25">
        <f>IF(C6="","",ROWS($A$4:A6))</f>
        <v>3</v>
      </c>
      <c r="C6" s="25">
        <f>IF('Student Record'!A4="","",'Student Record'!A4)</f>
        <v>2</v>
      </c>
      <c r="D6" s="25" t="str">
        <f>IF('Student Record'!B4="","",'Student Record'!B4)</f>
        <v>A</v>
      </c>
      <c r="E6" s="25">
        <f>IF('Student Record'!C4="","",'Student Record'!C4)</f>
        <v>525</v>
      </c>
      <c r="F6" s="26" t="str">
        <f>IF('Student Record'!E4="","",'Student Record'!E4)</f>
        <v>Divanshu Dustawa</v>
      </c>
      <c r="G6" s="26" t="str">
        <f>IF('Student Record'!G4="","",'Student Record'!G4)</f>
        <v>Onkar Lal</v>
      </c>
      <c r="H6" s="25" t="str">
        <f>IF('Student Record'!I4="","",'Student Record'!I4)</f>
        <v>M</v>
      </c>
      <c r="I6" s="27">
        <f>IF('Student Record'!J4="","",'Student Record'!J4)</f>
        <v>41836</v>
      </c>
      <c r="J6" s="25" t="str">
        <f>IF('Student Record'!O4="","",'Student Record'!O4)</f>
        <v>SC</v>
      </c>
      <c r="K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" s="25" t="str">
        <f>IF(Table1[[#This Row],[नाम विद्यार्थी]]="","",IF(AND(Table1[[#This Row],[कक्षा]]&gt;8,Table1[[#This Row],[कक्षा]]&lt;11),50,""))</f>
        <v/>
      </c>
      <c r="M6" s="28" t="str">
        <f>IF(Table1[[#This Row],[नाम विद्यार्थी]]="","",IF(AND(Table1[[#This Row],[कक्षा]]&gt;=11,'School Fees'!$L$3="Yes"),100,""))</f>
        <v/>
      </c>
      <c r="N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" s="25" t="str">
        <f>IF(Table1[[#This Row],[नाम विद्यार्थी]]="","",IF(Table1[[#This Row],[कक्षा]]&gt;8,5,""))</f>
        <v/>
      </c>
      <c r="P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" s="21"/>
      <c r="R6" s="21"/>
      <c r="S6" s="28" t="str">
        <f>IF(SUM(Table1[[#This Row],[छात्र निधि]:[टी.सी.शुल्क]])=0,"",SUM(Table1[[#This Row],[छात्र निधि]:[टी.सी.शुल्क]]))</f>
        <v/>
      </c>
      <c r="T6" s="33"/>
      <c r="U6" s="33"/>
      <c r="V6" s="22"/>
      <c r="X6" s="24">
        <v>9</v>
      </c>
    </row>
    <row r="7" spans="2:24" ht="15">
      <c r="B7" s="25">
        <f>IF(C7="","",ROWS($A$4:A7))</f>
        <v>4</v>
      </c>
      <c r="C7" s="25">
        <f>IF('Student Record'!A5="","",'Student Record'!A5)</f>
        <v>2</v>
      </c>
      <c r="D7" s="25" t="str">
        <f>IF('Student Record'!B5="","",'Student Record'!B5)</f>
        <v>A</v>
      </c>
      <c r="E7" s="25">
        <f>IF('Student Record'!C5="","",'Student Record'!C5)</f>
        <v>515</v>
      </c>
      <c r="F7" s="26" t="str">
        <f>IF('Student Record'!E5="","",'Student Record'!E5)</f>
        <v>GAJENDRA MEGHWAL</v>
      </c>
      <c r="G7" s="26" t="str">
        <f>IF('Student Record'!G5="","",'Student Record'!G5)</f>
        <v>KUMBHARAM</v>
      </c>
      <c r="H7" s="25" t="str">
        <f>IF('Student Record'!I5="","",'Student Record'!I5)</f>
        <v>M</v>
      </c>
      <c r="I7" s="27">
        <f>IF('Student Record'!J5="","",'Student Record'!J5)</f>
        <v>41807</v>
      </c>
      <c r="J7" s="25" t="str">
        <f>IF('Student Record'!O5="","",'Student Record'!O5)</f>
        <v>SC</v>
      </c>
      <c r="K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" s="25" t="str">
        <f>IF(Table1[[#This Row],[नाम विद्यार्थी]]="","",IF(AND(Table1[[#This Row],[कक्षा]]&gt;8,Table1[[#This Row],[कक्षा]]&lt;11),50,""))</f>
        <v/>
      </c>
      <c r="M7" s="28" t="str">
        <f>IF(Table1[[#This Row],[नाम विद्यार्थी]]="","",IF(AND(Table1[[#This Row],[कक्षा]]&gt;=11,'School Fees'!$L$3="Yes"),100,""))</f>
        <v/>
      </c>
      <c r="N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" s="25" t="str">
        <f>IF(Table1[[#This Row],[नाम विद्यार्थी]]="","",IF(Table1[[#This Row],[कक्षा]]&gt;8,5,""))</f>
        <v/>
      </c>
      <c r="P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" s="21"/>
      <c r="R7" s="21"/>
      <c r="S7" s="28" t="str">
        <f>IF(SUM(Table1[[#This Row],[छात्र निधि]:[टी.सी.शुल्क]])=0,"",SUM(Table1[[#This Row],[छात्र निधि]:[टी.सी.शुल्क]]))</f>
        <v/>
      </c>
      <c r="T7" s="33"/>
      <c r="U7" s="33"/>
      <c r="V7" s="22"/>
      <c r="X7" s="24">
        <v>10</v>
      </c>
    </row>
    <row r="8" spans="2:24" ht="15">
      <c r="B8" s="25">
        <f>IF(C8="","",ROWS($A$4:A8))</f>
        <v>5</v>
      </c>
      <c r="C8" s="25">
        <f>IF('Student Record'!A6="","",'Student Record'!A6)</f>
        <v>2</v>
      </c>
      <c r="D8" s="25" t="str">
        <f>IF('Student Record'!B6="","",'Student Record'!B6)</f>
        <v>A</v>
      </c>
      <c r="E8" s="25">
        <f>IF('Student Record'!C6="","",'Student Record'!C6)</f>
        <v>510</v>
      </c>
      <c r="F8" s="26" t="str">
        <f>IF('Student Record'!E6="","",'Student Record'!E6)</f>
        <v>HIMANSHU KALA</v>
      </c>
      <c r="G8" s="26" t="str">
        <f>IF('Student Record'!G6="","",'Student Record'!G6)</f>
        <v>BALDEVA RAM</v>
      </c>
      <c r="H8" s="25" t="str">
        <f>IF('Student Record'!I6="","",'Student Record'!I6)</f>
        <v>M</v>
      </c>
      <c r="I8" s="27">
        <f>IF('Student Record'!J6="","",'Student Record'!J6)</f>
        <v>41403</v>
      </c>
      <c r="J8" s="25" t="str">
        <f>IF('Student Record'!O6="","",'Student Record'!O6)</f>
        <v>SC</v>
      </c>
      <c r="K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" s="25" t="str">
        <f>IF(Table1[[#This Row],[नाम विद्यार्थी]]="","",IF(AND(Table1[[#This Row],[कक्षा]]&gt;8,Table1[[#This Row],[कक्षा]]&lt;11),50,""))</f>
        <v/>
      </c>
      <c r="M8" s="28" t="str">
        <f>IF(Table1[[#This Row],[नाम विद्यार्थी]]="","",IF(AND(Table1[[#This Row],[कक्षा]]&gt;=11,'School Fees'!$L$3="Yes"),100,""))</f>
        <v/>
      </c>
      <c r="N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" s="25" t="str">
        <f>IF(Table1[[#This Row],[नाम विद्यार्थी]]="","",IF(Table1[[#This Row],[कक्षा]]&gt;8,5,""))</f>
        <v/>
      </c>
      <c r="P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" s="21"/>
      <c r="R8" s="21"/>
      <c r="S8" s="28" t="str">
        <f>IF(SUM(Table1[[#This Row],[छात्र निधि]:[टी.सी.शुल्क]])=0,"",SUM(Table1[[#This Row],[छात्र निधि]:[टी.सी.शुल्क]]))</f>
        <v/>
      </c>
      <c r="T8" s="33"/>
      <c r="U8" s="33"/>
      <c r="V8" s="22"/>
      <c r="X8" s="24">
        <v>11</v>
      </c>
    </row>
    <row r="9" spans="2:24" ht="15">
      <c r="B9" s="25">
        <f>IF(C9="","",ROWS($A$4:A9))</f>
        <v>6</v>
      </c>
      <c r="C9" s="25">
        <f>IF('Student Record'!A7="","",'Student Record'!A7)</f>
        <v>2</v>
      </c>
      <c r="D9" s="25" t="str">
        <f>IF('Student Record'!B7="","",'Student Record'!B7)</f>
        <v>A</v>
      </c>
      <c r="E9" s="25">
        <f>IF('Student Record'!C7="","",'Student Record'!C7)</f>
        <v>514</v>
      </c>
      <c r="F9" s="26" t="str">
        <f>IF('Student Record'!E7="","",'Student Record'!E7)</f>
        <v>Jayant Meghwal</v>
      </c>
      <c r="G9" s="26" t="str">
        <f>IF('Student Record'!G7="","",'Student Record'!G7)</f>
        <v>Nawal Kishore</v>
      </c>
      <c r="H9" s="25" t="str">
        <f>IF('Student Record'!I7="","",'Student Record'!I7)</f>
        <v>M</v>
      </c>
      <c r="I9" s="27">
        <f>IF('Student Record'!J7="","",'Student Record'!J7)</f>
        <v>42005</v>
      </c>
      <c r="J9" s="25" t="str">
        <f>IF('Student Record'!O7="","",'Student Record'!O7)</f>
        <v>SC</v>
      </c>
      <c r="K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" s="25" t="str">
        <f>IF(Table1[[#This Row],[नाम विद्यार्थी]]="","",IF(AND(Table1[[#This Row],[कक्षा]]&gt;8,Table1[[#This Row],[कक्षा]]&lt;11),50,""))</f>
        <v/>
      </c>
      <c r="M9" s="28" t="str">
        <f>IF(Table1[[#This Row],[नाम विद्यार्थी]]="","",IF(AND(Table1[[#This Row],[कक्षा]]&gt;=11,'School Fees'!$L$3="Yes"),100,""))</f>
        <v/>
      </c>
      <c r="N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" s="25" t="str">
        <f>IF(Table1[[#This Row],[नाम विद्यार्थी]]="","",IF(Table1[[#This Row],[कक्षा]]&gt;8,5,""))</f>
        <v/>
      </c>
      <c r="P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" s="21"/>
      <c r="R9" s="21"/>
      <c r="S9" s="28" t="str">
        <f>IF(SUM(Table1[[#This Row],[छात्र निधि]:[टी.सी.शुल्क]])=0,"",SUM(Table1[[#This Row],[छात्र निधि]:[टी.सी.शुल्क]]))</f>
        <v/>
      </c>
      <c r="T9" s="33"/>
      <c r="U9" s="33"/>
      <c r="V9" s="22"/>
      <c r="X9" s="24">
        <v>12</v>
      </c>
    </row>
    <row r="10" spans="2:22" ht="15">
      <c r="B10" s="25">
        <f>IF(C10="","",ROWS($A$4:A10))</f>
        <v>7</v>
      </c>
      <c r="C10" s="25">
        <f>IF('Student Record'!A8="","",'Student Record'!A8)</f>
        <v>2</v>
      </c>
      <c r="D10" s="25" t="str">
        <f>IF('Student Record'!B8="","",'Student Record'!B8)</f>
        <v>A</v>
      </c>
      <c r="E10" s="25">
        <f>IF('Student Record'!C8="","",'Student Record'!C8)</f>
        <v>547</v>
      </c>
      <c r="F10" s="26" t="str">
        <f>IF('Student Record'!E8="","",'Student Record'!E8)</f>
        <v>Nikita Yogi</v>
      </c>
      <c r="G10" s="26" t="str">
        <f>IF('Student Record'!G8="","",'Student Record'!G8)</f>
        <v>Mukesh Yogi</v>
      </c>
      <c r="H10" s="25" t="str">
        <f>IF('Student Record'!I8="","",'Student Record'!I8)</f>
        <v>F</v>
      </c>
      <c r="I10" s="27">
        <f>IF('Student Record'!J8="","",'Student Record'!J8)</f>
        <v>41917</v>
      </c>
      <c r="J10" s="25" t="str">
        <f>IF('Student Record'!O8="","",'Student Record'!O8)</f>
        <v>OBC</v>
      </c>
      <c r="K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" s="25" t="str">
        <f>IF(Table1[[#This Row],[नाम विद्यार्थी]]="","",IF(AND(Table1[[#This Row],[कक्षा]]&gt;8,Table1[[#This Row],[कक्षा]]&lt;11),50,""))</f>
        <v/>
      </c>
      <c r="M10" s="28" t="str">
        <f>IF(Table1[[#This Row],[नाम विद्यार्थी]]="","",IF(AND(Table1[[#This Row],[कक्षा]]&gt;=11,'School Fees'!$L$3="Yes"),100,""))</f>
        <v/>
      </c>
      <c r="N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" s="25" t="str">
        <f>IF(Table1[[#This Row],[नाम विद्यार्थी]]="","",IF(Table1[[#This Row],[कक्षा]]&gt;8,5,""))</f>
        <v/>
      </c>
      <c r="P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" s="21"/>
      <c r="R10" s="21"/>
      <c r="S10" s="28" t="str">
        <f>IF(SUM(Table1[[#This Row],[छात्र निधि]:[टी.सी.शुल्क]])=0,"",SUM(Table1[[#This Row],[छात्र निधि]:[टी.सी.शुल्क]]))</f>
        <v/>
      </c>
      <c r="T10" s="33"/>
      <c r="U10" s="33"/>
      <c r="V10" s="22"/>
    </row>
    <row r="11" spans="2:22" ht="15">
      <c r="B11" s="25">
        <f>IF(C11="","",ROWS($A$4:A11))</f>
        <v>8</v>
      </c>
      <c r="C11" s="25">
        <f>IF('Student Record'!A9="","",'Student Record'!A9)</f>
        <v>2</v>
      </c>
      <c r="D11" s="25" t="str">
        <f>IF('Student Record'!B9="","",'Student Record'!B9)</f>
        <v>A</v>
      </c>
      <c r="E11" s="25">
        <f>IF('Student Record'!C9="","",'Student Record'!C9)</f>
        <v>524</v>
      </c>
      <c r="F11" s="26" t="str">
        <f>IF('Student Record'!E9="","",'Student Record'!E9)</f>
        <v>VIKAS KUMAR</v>
      </c>
      <c r="G11" s="26" t="str">
        <f>IF('Student Record'!G9="","",'Student Record'!G9)</f>
        <v>LICHMAN RAM</v>
      </c>
      <c r="H11" s="25" t="str">
        <f>IF('Student Record'!I9="","",'Student Record'!I9)</f>
        <v>M</v>
      </c>
      <c r="I11" s="27">
        <f>IF('Student Record'!J9="","",'Student Record'!J9)</f>
        <v>41634</v>
      </c>
      <c r="J11" s="25" t="str">
        <f>IF('Student Record'!O9="","",'Student Record'!O9)</f>
        <v>SC</v>
      </c>
      <c r="K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" s="25" t="str">
        <f>IF(Table1[[#This Row],[नाम विद्यार्थी]]="","",IF(AND(Table1[[#This Row],[कक्षा]]&gt;8,Table1[[#This Row],[कक्षा]]&lt;11),50,""))</f>
        <v/>
      </c>
      <c r="M11" s="28" t="str">
        <f>IF(Table1[[#This Row],[नाम विद्यार्थी]]="","",IF(AND(Table1[[#This Row],[कक्षा]]&gt;=11,'School Fees'!$L$3="Yes"),100,""))</f>
        <v/>
      </c>
      <c r="N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" s="25" t="str">
        <f>IF(Table1[[#This Row],[नाम विद्यार्थी]]="","",IF(Table1[[#This Row],[कक्षा]]&gt;8,5,""))</f>
        <v/>
      </c>
      <c r="P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" s="21"/>
      <c r="R11" s="21"/>
      <c r="S11" s="28" t="str">
        <f>IF(SUM(Table1[[#This Row],[छात्र निधि]:[टी.सी.शुल्क]])=0,"",SUM(Table1[[#This Row],[छात्र निधि]:[टी.सी.शुल्क]]))</f>
        <v/>
      </c>
      <c r="T11" s="33"/>
      <c r="U11" s="33"/>
      <c r="V11" s="22"/>
    </row>
    <row r="12" spans="2:22" ht="15">
      <c r="B12" s="25">
        <f>IF(C12="","",ROWS($A$4:A12))</f>
        <v>9</v>
      </c>
      <c r="C12" s="25">
        <f>IF('Student Record'!A10="","",'Student Record'!A10)</f>
        <v>3</v>
      </c>
      <c r="D12" s="25" t="str">
        <f>IF('Student Record'!B10="","",'Student Record'!B10)</f>
        <v>A</v>
      </c>
      <c r="E12" s="25">
        <f>IF('Student Record'!C10="","",'Student Record'!C10)</f>
        <v>536</v>
      </c>
      <c r="F12" s="26" t="str">
        <f>IF('Student Record'!E10="","",'Student Record'!E10)</f>
        <v>Bhavesh Shingh</v>
      </c>
      <c r="G12" s="26" t="str">
        <f>IF('Student Record'!G10="","",'Student Record'!G10)</f>
        <v>Chatar Singh</v>
      </c>
      <c r="H12" s="25" t="str">
        <f>IF('Student Record'!I10="","",'Student Record'!I10)</f>
        <v>M</v>
      </c>
      <c r="I12" s="27">
        <f>IF('Student Record'!J10="","",'Student Record'!J10)</f>
        <v>41639</v>
      </c>
      <c r="J12" s="25" t="str">
        <f>IF('Student Record'!O10="","",'Student Record'!O10)</f>
        <v>GEN</v>
      </c>
      <c r="K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" s="25" t="str">
        <f>IF(Table1[[#This Row],[नाम विद्यार्थी]]="","",IF(AND(Table1[[#This Row],[कक्षा]]&gt;8,Table1[[#This Row],[कक्षा]]&lt;11),50,""))</f>
        <v/>
      </c>
      <c r="M12" s="28" t="str">
        <f>IF(Table1[[#This Row],[नाम विद्यार्थी]]="","",IF(AND(Table1[[#This Row],[कक्षा]]&gt;=11,'School Fees'!$L$3="Yes"),100,""))</f>
        <v/>
      </c>
      <c r="N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" s="25" t="str">
        <f>IF(Table1[[#This Row],[नाम विद्यार्थी]]="","",IF(Table1[[#This Row],[कक्षा]]&gt;8,5,""))</f>
        <v/>
      </c>
      <c r="P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" s="21"/>
      <c r="R12" s="21"/>
      <c r="S12" s="28" t="str">
        <f>IF(SUM(Table1[[#This Row],[छात्र निधि]:[टी.सी.शुल्क]])=0,"",SUM(Table1[[#This Row],[छात्र निधि]:[टी.सी.शुल्क]]))</f>
        <v/>
      </c>
      <c r="T12" s="33"/>
      <c r="U12" s="33"/>
      <c r="V12" s="22"/>
    </row>
    <row r="13" spans="2:22" ht="15">
      <c r="B13" s="25">
        <f>IF(C13="","",ROWS($A$4:A13))</f>
        <v>10</v>
      </c>
      <c r="C13" s="25">
        <f>IF('Student Record'!A11="","",'Student Record'!A11)</f>
        <v>3</v>
      </c>
      <c r="D13" s="25" t="str">
        <f>IF('Student Record'!B11="","",'Student Record'!B11)</f>
        <v>A</v>
      </c>
      <c r="E13" s="25">
        <f>IF('Student Record'!C11="","",'Student Record'!C11)</f>
        <v>416</v>
      </c>
      <c r="F13" s="26" t="str">
        <f>IF('Student Record'!E11="","",'Student Record'!E11)</f>
        <v>HARSHITA MEGHWAL</v>
      </c>
      <c r="G13" s="26" t="str">
        <f>IF('Student Record'!G11="","",'Student Record'!G11)</f>
        <v>ASHOK</v>
      </c>
      <c r="H13" s="25" t="str">
        <f>IF('Student Record'!I11="","",'Student Record'!I11)</f>
        <v>F</v>
      </c>
      <c r="I13" s="27">
        <f>IF('Student Record'!J11="","",'Student Record'!J11)</f>
        <v>41537</v>
      </c>
      <c r="J13" s="25" t="str">
        <f>IF('Student Record'!O11="","",'Student Record'!O11)</f>
        <v>SC</v>
      </c>
      <c r="K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" s="25" t="str">
        <f>IF(Table1[[#This Row],[नाम विद्यार्थी]]="","",IF(AND(Table1[[#This Row],[कक्षा]]&gt;8,Table1[[#This Row],[कक्षा]]&lt;11),50,""))</f>
        <v/>
      </c>
      <c r="M13" s="28" t="str">
        <f>IF(Table1[[#This Row],[नाम विद्यार्थी]]="","",IF(AND(Table1[[#This Row],[कक्षा]]&gt;=11,'School Fees'!$L$3="Yes"),100,""))</f>
        <v/>
      </c>
      <c r="N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" s="25" t="str">
        <f>IF(Table1[[#This Row],[नाम विद्यार्थी]]="","",IF(Table1[[#This Row],[कक्षा]]&gt;8,5,""))</f>
        <v/>
      </c>
      <c r="P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" s="21"/>
      <c r="R13" s="21"/>
      <c r="S13" s="28" t="str">
        <f>IF(SUM(Table1[[#This Row],[छात्र निधि]:[टी.सी.शुल्क]])=0,"",SUM(Table1[[#This Row],[छात्र निधि]:[टी.सी.शुल्क]]))</f>
        <v/>
      </c>
      <c r="T13" s="33"/>
      <c r="U13" s="33"/>
      <c r="V13" s="22"/>
    </row>
    <row r="14" spans="2:22" ht="15">
      <c r="B14" s="25">
        <f>IF(C14="","",ROWS($A$4:A14))</f>
        <v>11</v>
      </c>
      <c r="C14" s="25">
        <f>IF('Student Record'!A12="","",'Student Record'!A12)</f>
        <v>3</v>
      </c>
      <c r="D14" s="25" t="str">
        <f>IF('Student Record'!B12="","",'Student Record'!B12)</f>
        <v>A</v>
      </c>
      <c r="E14" s="25">
        <f>IF('Student Record'!C12="","",'Student Record'!C12)</f>
        <v>445</v>
      </c>
      <c r="F14" s="26" t="str">
        <f>IF('Student Record'!E12="","",'Student Record'!E12)</f>
        <v>HIMANSHU SINGH</v>
      </c>
      <c r="G14" s="26" t="str">
        <f>IF('Student Record'!G12="","",'Student Record'!G12)</f>
        <v>RAM SINGH</v>
      </c>
      <c r="H14" s="25" t="str">
        <f>IF('Student Record'!I12="","",'Student Record'!I12)</f>
        <v>M</v>
      </c>
      <c r="I14" s="27">
        <f>IF('Student Record'!J12="","",'Student Record'!J12)</f>
        <v>41537</v>
      </c>
      <c r="J14" s="25" t="str">
        <f>IF('Student Record'!O12="","",'Student Record'!O12)</f>
        <v>OBC</v>
      </c>
      <c r="K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" s="25" t="str">
        <f>IF(Table1[[#This Row],[नाम विद्यार्थी]]="","",IF(AND(Table1[[#This Row],[कक्षा]]&gt;8,Table1[[#This Row],[कक्षा]]&lt;11),50,""))</f>
        <v/>
      </c>
      <c r="M14" s="28" t="str">
        <f>IF(Table1[[#This Row],[नाम विद्यार्थी]]="","",IF(AND(Table1[[#This Row],[कक्षा]]&gt;=11,'School Fees'!$L$3="Yes"),100,""))</f>
        <v/>
      </c>
      <c r="N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" s="25" t="str">
        <f>IF(Table1[[#This Row],[नाम विद्यार्थी]]="","",IF(Table1[[#This Row],[कक्षा]]&gt;8,5,""))</f>
        <v/>
      </c>
      <c r="P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" s="21"/>
      <c r="R14" s="21"/>
      <c r="S14" s="28" t="str">
        <f>IF(SUM(Table1[[#This Row],[छात्र निधि]:[टी.सी.शुल्क]])=0,"",SUM(Table1[[#This Row],[छात्र निधि]:[टी.सी.शुल्क]]))</f>
        <v/>
      </c>
      <c r="T14" s="33"/>
      <c r="U14" s="33"/>
      <c r="V14" s="22"/>
    </row>
    <row r="15" spans="2:22" ht="15">
      <c r="B15" s="25">
        <f>IF(C15="","",ROWS($A$4:A15))</f>
        <v>12</v>
      </c>
      <c r="C15" s="25">
        <f>IF('Student Record'!A13="","",'Student Record'!A13)</f>
        <v>3</v>
      </c>
      <c r="D15" s="25" t="str">
        <f>IF('Student Record'!B13="","",'Student Record'!B13)</f>
        <v>A</v>
      </c>
      <c r="E15" s="25">
        <f>IF('Student Record'!C13="","",'Student Record'!C13)</f>
        <v>432</v>
      </c>
      <c r="F15" s="26" t="str">
        <f>IF('Student Record'!E13="","",'Student Record'!E13)</f>
        <v>POONAM DEVI</v>
      </c>
      <c r="G15" s="26" t="str">
        <f>IF('Student Record'!G13="","",'Student Record'!G13)</f>
        <v>GIRDHARI LAL</v>
      </c>
      <c r="H15" s="25" t="str">
        <f>IF('Student Record'!I13="","",'Student Record'!I13)</f>
        <v>F</v>
      </c>
      <c r="I15" s="27">
        <f>IF('Student Record'!J13="","",'Student Record'!J13)</f>
        <v>41456</v>
      </c>
      <c r="J15" s="25" t="str">
        <f>IF('Student Record'!O13="","",'Student Record'!O13)</f>
        <v>SC</v>
      </c>
      <c r="K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" s="25" t="str">
        <f>IF(Table1[[#This Row],[नाम विद्यार्थी]]="","",IF(AND(Table1[[#This Row],[कक्षा]]&gt;8,Table1[[#This Row],[कक्षा]]&lt;11),50,""))</f>
        <v/>
      </c>
      <c r="M15" s="28" t="str">
        <f>IF(Table1[[#This Row],[नाम विद्यार्थी]]="","",IF(AND(Table1[[#This Row],[कक्षा]]&gt;=11,'School Fees'!$L$3="Yes"),100,""))</f>
        <v/>
      </c>
      <c r="N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" s="25" t="str">
        <f>IF(Table1[[#This Row],[नाम विद्यार्थी]]="","",IF(Table1[[#This Row],[कक्षा]]&gt;8,5,""))</f>
        <v/>
      </c>
      <c r="P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" s="21"/>
      <c r="R15" s="21"/>
      <c r="S15" s="28" t="str">
        <f>IF(SUM(Table1[[#This Row],[छात्र निधि]:[टी.सी.शुल्क]])=0,"",SUM(Table1[[#This Row],[छात्र निधि]:[टी.सी.शुल्क]]))</f>
        <v/>
      </c>
      <c r="T15" s="33"/>
      <c r="U15" s="33"/>
      <c r="V15" s="22"/>
    </row>
    <row r="16" spans="2:22" ht="15">
      <c r="B16" s="25">
        <f>IF(C16="","",ROWS($A$4:A16))</f>
        <v>13</v>
      </c>
      <c r="C16" s="25">
        <f>IF('Student Record'!A14="","",'Student Record'!A14)</f>
        <v>3</v>
      </c>
      <c r="D16" s="25" t="str">
        <f>IF('Student Record'!B14="","",'Student Record'!B14)</f>
        <v>A</v>
      </c>
      <c r="E16" s="25">
        <f>IF('Student Record'!C14="","",'Student Record'!C14)</f>
        <v>431</v>
      </c>
      <c r="F16" s="26" t="str">
        <f>IF('Student Record'!E14="","",'Student Record'!E14)</f>
        <v>PRIYANSHU</v>
      </c>
      <c r="G16" s="26" t="str">
        <f>IF('Student Record'!G14="","",'Student Record'!G14)</f>
        <v>BALDEV RAM</v>
      </c>
      <c r="H16" s="25" t="str">
        <f>IF('Student Record'!I14="","",'Student Record'!I14)</f>
        <v>M</v>
      </c>
      <c r="I16" s="27">
        <f>IF('Student Record'!J14="","",'Student Record'!J14)</f>
        <v>41469</v>
      </c>
      <c r="J16" s="25" t="str">
        <f>IF('Student Record'!O14="","",'Student Record'!O14)</f>
        <v>OBC</v>
      </c>
      <c r="K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" s="25" t="str">
        <f>IF(Table1[[#This Row],[नाम विद्यार्थी]]="","",IF(AND(Table1[[#This Row],[कक्षा]]&gt;8,Table1[[#This Row],[कक्षा]]&lt;11),50,""))</f>
        <v/>
      </c>
      <c r="M16" s="28" t="str">
        <f>IF(Table1[[#This Row],[नाम विद्यार्थी]]="","",IF(AND(Table1[[#This Row],[कक्षा]]&gt;=11,'School Fees'!$L$3="Yes"),100,""))</f>
        <v/>
      </c>
      <c r="N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" s="25" t="str">
        <f>IF(Table1[[#This Row],[नाम विद्यार्थी]]="","",IF(Table1[[#This Row],[कक्षा]]&gt;8,5,""))</f>
        <v/>
      </c>
      <c r="P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" s="21"/>
      <c r="R16" s="21"/>
      <c r="S16" s="28" t="str">
        <f>IF(SUM(Table1[[#This Row],[छात्र निधि]:[टी.सी.शुल्क]])=0,"",SUM(Table1[[#This Row],[छात्र निधि]:[टी.सी.शुल्क]]))</f>
        <v/>
      </c>
      <c r="T16" s="33"/>
      <c r="U16" s="33"/>
      <c r="V16" s="22"/>
    </row>
    <row r="17" spans="2:22" ht="15">
      <c r="B17" s="25">
        <f>IF(C17="","",ROWS($A$4:A17))</f>
        <v>14</v>
      </c>
      <c r="C17" s="25">
        <f>IF('Student Record'!A15="","",'Student Record'!A15)</f>
        <v>3</v>
      </c>
      <c r="D17" s="25" t="str">
        <f>IF('Student Record'!B15="","",'Student Record'!B15)</f>
        <v>A</v>
      </c>
      <c r="E17" s="25">
        <f>IF('Student Record'!C15="","",'Student Record'!C15)</f>
        <v>537</v>
      </c>
      <c r="F17" s="26" t="str">
        <f>IF('Student Record'!E15="","",'Student Record'!E15)</f>
        <v>Teena Rajpurohit</v>
      </c>
      <c r="G17" s="26" t="str">
        <f>IF('Student Record'!G15="","",'Student Record'!G15)</f>
        <v>Om Singh</v>
      </c>
      <c r="H17" s="25" t="str">
        <f>IF('Student Record'!I15="","",'Student Record'!I15)</f>
        <v>F</v>
      </c>
      <c r="I17" s="27">
        <f>IF('Student Record'!J15="","",'Student Record'!J15)</f>
        <v>41196</v>
      </c>
      <c r="J17" s="25" t="str">
        <f>IF('Student Record'!O15="","",'Student Record'!O15)</f>
        <v>GEN</v>
      </c>
      <c r="K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" s="25" t="str">
        <f>IF(Table1[[#This Row],[नाम विद्यार्थी]]="","",IF(AND(Table1[[#This Row],[कक्षा]]&gt;8,Table1[[#This Row],[कक्षा]]&lt;11),50,""))</f>
        <v/>
      </c>
      <c r="M17" s="28" t="str">
        <f>IF(Table1[[#This Row],[नाम विद्यार्थी]]="","",IF(AND(Table1[[#This Row],[कक्षा]]&gt;=11,'School Fees'!$L$3="Yes"),100,""))</f>
        <v/>
      </c>
      <c r="N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" s="25" t="str">
        <f>IF(Table1[[#This Row],[नाम विद्यार्थी]]="","",IF(Table1[[#This Row],[कक्षा]]&gt;8,5,""))</f>
        <v/>
      </c>
      <c r="P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" s="21"/>
      <c r="R17" s="21"/>
      <c r="S17" s="28" t="str">
        <f>IF(SUM(Table1[[#This Row],[छात्र निधि]:[टी.सी.शुल्क]])=0,"",SUM(Table1[[#This Row],[छात्र निधि]:[टी.सी.शुल्क]]))</f>
        <v/>
      </c>
      <c r="T17" s="33"/>
      <c r="U17" s="33"/>
      <c r="V17" s="22"/>
    </row>
    <row r="18" spans="2:22" ht="15">
      <c r="B18" s="25">
        <f>IF(C18="","",ROWS($A$4:A18))</f>
        <v>15</v>
      </c>
      <c r="C18" s="25">
        <f>IF('Student Record'!A16="","",'Student Record'!A16)</f>
        <v>4</v>
      </c>
      <c r="D18" s="25" t="str">
        <f>IF('Student Record'!B16="","",'Student Record'!B16)</f>
        <v>A</v>
      </c>
      <c r="E18" s="25">
        <f>IF('Student Record'!C16="","",'Student Record'!C16)</f>
        <v>331</v>
      </c>
      <c r="F18" s="26" t="str">
        <f>IF('Student Record'!E16="","",'Student Record'!E16)</f>
        <v>HIMANSHU DUSTAWA</v>
      </c>
      <c r="G18" s="26" t="str">
        <f>IF('Student Record'!G16="","",'Student Record'!G16)</f>
        <v>ONKAR LAL</v>
      </c>
      <c r="H18" s="25" t="str">
        <f>IF('Student Record'!I16="","",'Student Record'!I16)</f>
        <v>M</v>
      </c>
      <c r="I18" s="27">
        <f>IF('Student Record'!J16="","",'Student Record'!J16)</f>
        <v>41233</v>
      </c>
      <c r="J18" s="25" t="str">
        <f>IF('Student Record'!O16="","",'Student Record'!O16)</f>
        <v>SC</v>
      </c>
      <c r="K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" s="25" t="str">
        <f>IF(Table1[[#This Row],[नाम विद्यार्थी]]="","",IF(AND(Table1[[#This Row],[कक्षा]]&gt;8,Table1[[#This Row],[कक्षा]]&lt;11),50,""))</f>
        <v/>
      </c>
      <c r="M18" s="28" t="str">
        <f>IF(Table1[[#This Row],[नाम विद्यार्थी]]="","",IF(AND(Table1[[#This Row],[कक्षा]]&gt;=11,'School Fees'!$L$3="Yes"),100,""))</f>
        <v/>
      </c>
      <c r="N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" s="25" t="str">
        <f>IF(Table1[[#This Row],[नाम विद्यार्थी]]="","",IF(Table1[[#This Row],[कक्षा]]&gt;8,5,""))</f>
        <v/>
      </c>
      <c r="P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" s="21"/>
      <c r="R18" s="21"/>
      <c r="S18" s="28" t="str">
        <f>IF(SUM(Table1[[#This Row],[छात्र निधि]:[टी.सी.शुल्क]])=0,"",SUM(Table1[[#This Row],[छात्र निधि]:[टी.सी.शुल्क]]))</f>
        <v/>
      </c>
      <c r="T18" s="33"/>
      <c r="U18" s="33"/>
      <c r="V18" s="22"/>
    </row>
    <row r="19" spans="2:22" ht="15">
      <c r="B19" s="25">
        <f>IF(C19="","",ROWS($A$4:A19))</f>
        <v>16</v>
      </c>
      <c r="C19" s="25">
        <f>IF('Student Record'!A17="","",'Student Record'!A17)</f>
        <v>4</v>
      </c>
      <c r="D19" s="25" t="str">
        <f>IF('Student Record'!B17="","",'Student Record'!B17)</f>
        <v>A</v>
      </c>
      <c r="E19" s="25">
        <f>IF('Student Record'!C17="","",'Student Record'!C17)</f>
        <v>523</v>
      </c>
      <c r="F19" s="26" t="str">
        <f>IF('Student Record'!E17="","",'Student Record'!E17)</f>
        <v>Krishan</v>
      </c>
      <c r="G19" s="26" t="str">
        <f>IF('Student Record'!G17="","",'Student Record'!G17)</f>
        <v>Kumbha Ram</v>
      </c>
      <c r="H19" s="25" t="str">
        <f>IF('Student Record'!I17="","",'Student Record'!I17)</f>
        <v>M</v>
      </c>
      <c r="I19" s="27">
        <f>IF('Student Record'!J17="","",'Student Record'!J17)</f>
        <v>40782</v>
      </c>
      <c r="J19" s="25" t="str">
        <f>IF('Student Record'!O17="","",'Student Record'!O17)</f>
        <v>SC</v>
      </c>
      <c r="K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" s="25" t="str">
        <f>IF(Table1[[#This Row],[नाम विद्यार्थी]]="","",IF(AND(Table1[[#This Row],[कक्षा]]&gt;8,Table1[[#This Row],[कक्षा]]&lt;11),50,""))</f>
        <v/>
      </c>
      <c r="M19" s="28" t="str">
        <f>IF(Table1[[#This Row],[नाम विद्यार्थी]]="","",IF(AND(Table1[[#This Row],[कक्षा]]&gt;=11,'School Fees'!$L$3="Yes"),100,""))</f>
        <v/>
      </c>
      <c r="N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" s="25" t="str">
        <f>IF(Table1[[#This Row],[नाम विद्यार्थी]]="","",IF(Table1[[#This Row],[कक्षा]]&gt;8,5,""))</f>
        <v/>
      </c>
      <c r="P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" s="21"/>
      <c r="R19" s="21"/>
      <c r="S19" s="28" t="str">
        <f>IF(SUM(Table1[[#This Row],[छात्र निधि]:[टी.सी.शुल्क]])=0,"",SUM(Table1[[#This Row],[छात्र निधि]:[टी.सी.शुल्क]]))</f>
        <v/>
      </c>
      <c r="T19" s="33"/>
      <c r="U19" s="33"/>
      <c r="V19" s="22"/>
    </row>
    <row r="20" spans="2:22" ht="15">
      <c r="B20" s="25">
        <f>IF(C20="","",ROWS($A$4:A20))</f>
        <v>17</v>
      </c>
      <c r="C20" s="25">
        <f>IF('Student Record'!A18="","",'Student Record'!A18)</f>
        <v>4</v>
      </c>
      <c r="D20" s="25" t="str">
        <f>IF('Student Record'!B18="","",'Student Record'!B18)</f>
        <v>A</v>
      </c>
      <c r="E20" s="25">
        <f>IF('Student Record'!C18="","",'Student Record'!C18)</f>
        <v>509</v>
      </c>
      <c r="F20" s="26" t="str">
        <f>IF('Student Record'!E18="","",'Student Record'!E18)</f>
        <v>Mohit Singh</v>
      </c>
      <c r="G20" s="26" t="str">
        <f>IF('Student Record'!G18="","",'Student Record'!G18)</f>
        <v>Rajendra Singh</v>
      </c>
      <c r="H20" s="25" t="str">
        <f>IF('Student Record'!I18="","",'Student Record'!I18)</f>
        <v>M</v>
      </c>
      <c r="I20" s="27">
        <f>IF('Student Record'!J18="","",'Student Record'!J18)</f>
        <v>41031</v>
      </c>
      <c r="J20" s="25" t="str">
        <f>IF('Student Record'!O18="","",'Student Record'!O18)</f>
        <v>GEN</v>
      </c>
      <c r="K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" s="25" t="str">
        <f>IF(Table1[[#This Row],[नाम विद्यार्थी]]="","",IF(AND(Table1[[#This Row],[कक्षा]]&gt;8,Table1[[#This Row],[कक्षा]]&lt;11),50,""))</f>
        <v/>
      </c>
      <c r="M20" s="28" t="str">
        <f>IF(Table1[[#This Row],[नाम विद्यार्थी]]="","",IF(AND(Table1[[#This Row],[कक्षा]]&gt;=11,'School Fees'!$L$3="Yes"),100,""))</f>
        <v/>
      </c>
      <c r="N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" s="25" t="str">
        <f>IF(Table1[[#This Row],[नाम विद्यार्थी]]="","",IF(Table1[[#This Row],[कक्षा]]&gt;8,5,""))</f>
        <v/>
      </c>
      <c r="P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" s="21"/>
      <c r="R20" s="21"/>
      <c r="S20" s="28" t="str">
        <f>IF(SUM(Table1[[#This Row],[छात्र निधि]:[टी.सी.शुल्क]])=0,"",SUM(Table1[[#This Row],[छात्र निधि]:[टी.सी.शुल्क]]))</f>
        <v/>
      </c>
      <c r="T20" s="33"/>
      <c r="U20" s="33"/>
      <c r="V20" s="22"/>
    </row>
    <row r="21" spans="2:22" ht="15">
      <c r="B21" s="25">
        <f>IF(C21="","",ROWS($A$4:A21))</f>
        <v>18</v>
      </c>
      <c r="C21" s="25">
        <f>IF('Student Record'!A19="","",'Student Record'!A19)</f>
        <v>4</v>
      </c>
      <c r="D21" s="25" t="str">
        <f>IF('Student Record'!B19="","",'Student Record'!B19)</f>
        <v>A</v>
      </c>
      <c r="E21" s="25">
        <f>IF('Student Record'!C19="","",'Student Record'!C19)</f>
        <v>368</v>
      </c>
      <c r="F21" s="26" t="str">
        <f>IF('Student Record'!E19="","",'Student Record'!E19)</f>
        <v>MONIKA</v>
      </c>
      <c r="G21" s="26" t="str">
        <f>IF('Student Record'!G19="","",'Student Record'!G19)</f>
        <v>KUMBHA RAM</v>
      </c>
      <c r="H21" s="25" t="str">
        <f>IF('Student Record'!I19="","",'Student Record'!I19)</f>
        <v>F</v>
      </c>
      <c r="I21" s="27">
        <f>IF('Student Record'!J19="","",'Student Record'!J19)</f>
        <v>41208</v>
      </c>
      <c r="J21" s="25" t="str">
        <f>IF('Student Record'!O19="","",'Student Record'!O19)</f>
        <v>SC</v>
      </c>
      <c r="K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" s="25" t="str">
        <f>IF(Table1[[#This Row],[नाम विद्यार्थी]]="","",IF(AND(Table1[[#This Row],[कक्षा]]&gt;8,Table1[[#This Row],[कक्षा]]&lt;11),50,""))</f>
        <v/>
      </c>
      <c r="M21" s="28" t="str">
        <f>IF(Table1[[#This Row],[नाम विद्यार्थी]]="","",IF(AND(Table1[[#This Row],[कक्षा]]&gt;=11,'School Fees'!$L$3="Yes"),100,""))</f>
        <v/>
      </c>
      <c r="N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" s="25" t="str">
        <f>IF(Table1[[#This Row],[नाम विद्यार्थी]]="","",IF(Table1[[#This Row],[कक्षा]]&gt;8,5,""))</f>
        <v/>
      </c>
      <c r="P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" s="21"/>
      <c r="R21" s="21"/>
      <c r="S21" s="28" t="str">
        <f>IF(SUM(Table1[[#This Row],[छात्र निधि]:[टी.सी.शुल्क]])=0,"",SUM(Table1[[#This Row],[छात्र निधि]:[टी.सी.शुल्क]]))</f>
        <v/>
      </c>
      <c r="T21" s="33"/>
      <c r="U21" s="33"/>
      <c r="V21" s="22"/>
    </row>
    <row r="22" spans="2:22" ht="15">
      <c r="B22" s="25">
        <f>IF(C22="","",ROWS($A$4:A22))</f>
        <v>19</v>
      </c>
      <c r="C22" s="25">
        <f>IF('Student Record'!A20="","",'Student Record'!A20)</f>
        <v>4</v>
      </c>
      <c r="D22" s="25" t="str">
        <f>IF('Student Record'!B20="","",'Student Record'!B20)</f>
        <v>A</v>
      </c>
      <c r="E22" s="25">
        <f>IF('Student Record'!C20="","",'Student Record'!C20)</f>
        <v>546</v>
      </c>
      <c r="F22" s="26" t="str">
        <f>IF('Student Record'!E20="","",'Student Record'!E20)</f>
        <v>MONIKA</v>
      </c>
      <c r="G22" s="26" t="str">
        <f>IF('Student Record'!G20="","",'Student Record'!G20)</f>
        <v>NEMARAM</v>
      </c>
      <c r="H22" s="25" t="str">
        <f>IF('Student Record'!I20="","",'Student Record'!I20)</f>
        <v>F</v>
      </c>
      <c r="I22" s="27">
        <f>IF('Student Record'!J20="","",'Student Record'!J20)</f>
        <v>40544</v>
      </c>
      <c r="J22" s="25" t="str">
        <f>IF('Student Record'!O20="","",'Student Record'!O20)</f>
        <v>SC</v>
      </c>
      <c r="K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" s="25" t="str">
        <f>IF(Table1[[#This Row],[नाम विद्यार्थी]]="","",IF(AND(Table1[[#This Row],[कक्षा]]&gt;8,Table1[[#This Row],[कक्षा]]&lt;11),50,""))</f>
        <v/>
      </c>
      <c r="M22" s="28" t="str">
        <f>IF(Table1[[#This Row],[नाम विद्यार्थी]]="","",IF(AND(Table1[[#This Row],[कक्षा]]&gt;=11,'School Fees'!$L$3="Yes"),100,""))</f>
        <v/>
      </c>
      <c r="N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" s="25" t="str">
        <f>IF(Table1[[#This Row],[नाम विद्यार्थी]]="","",IF(Table1[[#This Row],[कक्षा]]&gt;8,5,""))</f>
        <v/>
      </c>
      <c r="P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" s="21"/>
      <c r="R22" s="21"/>
      <c r="S22" s="28" t="str">
        <f>IF(SUM(Table1[[#This Row],[छात्र निधि]:[टी.सी.शुल्क]])=0,"",SUM(Table1[[#This Row],[छात्र निधि]:[टी.सी.शुल्क]]))</f>
        <v/>
      </c>
      <c r="T22" s="33"/>
      <c r="U22" s="33"/>
      <c r="V22" s="22"/>
    </row>
    <row r="23" spans="2:22" ht="15">
      <c r="B23" s="25">
        <f>IF(C23="","",ROWS($A$4:A23))</f>
        <v>20</v>
      </c>
      <c r="C23" s="25">
        <f>IF('Student Record'!A21="","",'Student Record'!A21)</f>
        <v>4</v>
      </c>
      <c r="D23" s="25" t="str">
        <f>IF('Student Record'!B21="","",'Student Record'!B21)</f>
        <v>A</v>
      </c>
      <c r="E23" s="25">
        <f>IF('Student Record'!C21="","",'Student Record'!C21)</f>
        <v>341</v>
      </c>
      <c r="F23" s="26" t="str">
        <f>IF('Student Record'!E21="","",'Student Record'!E21)</f>
        <v>MONU KANWAR</v>
      </c>
      <c r="G23" s="26" t="str">
        <f>IF('Student Record'!G21="","",'Student Record'!G21)</f>
        <v>DILIP SINGH</v>
      </c>
      <c r="H23" s="25" t="str">
        <f>IF('Student Record'!I21="","",'Student Record'!I21)</f>
        <v>F</v>
      </c>
      <c r="I23" s="27">
        <f>IF('Student Record'!J21="","",'Student Record'!J21)</f>
        <v>41549</v>
      </c>
      <c r="J23" s="25" t="str">
        <f>IF('Student Record'!O21="","",'Student Record'!O21)</f>
        <v>GEN</v>
      </c>
      <c r="K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" s="25" t="str">
        <f>IF(Table1[[#This Row],[नाम विद्यार्थी]]="","",IF(AND(Table1[[#This Row],[कक्षा]]&gt;8,Table1[[#This Row],[कक्षा]]&lt;11),50,""))</f>
        <v/>
      </c>
      <c r="M23" s="28" t="str">
        <f>IF(Table1[[#This Row],[नाम विद्यार्थी]]="","",IF(AND(Table1[[#This Row],[कक्षा]]&gt;=11,'School Fees'!$L$3="Yes"),100,""))</f>
        <v/>
      </c>
      <c r="N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" s="25" t="str">
        <f>IF(Table1[[#This Row],[नाम विद्यार्थी]]="","",IF(Table1[[#This Row],[कक्षा]]&gt;8,5,""))</f>
        <v/>
      </c>
      <c r="P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" s="21"/>
      <c r="R23" s="21"/>
      <c r="S23" s="28" t="str">
        <f>IF(SUM(Table1[[#This Row],[छात्र निधि]:[टी.सी.शुल्क]])=0,"",SUM(Table1[[#This Row],[छात्र निधि]:[टी.सी.शुल्क]]))</f>
        <v/>
      </c>
      <c r="T23" s="33"/>
      <c r="U23" s="33"/>
      <c r="V23" s="22"/>
    </row>
    <row r="24" spans="2:22" ht="15">
      <c r="B24" s="25">
        <f>IF(C24="","",ROWS($A$4:A24))</f>
        <v>21</v>
      </c>
      <c r="C24" s="25">
        <f>IF('Student Record'!A22="","",'Student Record'!A22)</f>
        <v>4</v>
      </c>
      <c r="D24" s="25" t="str">
        <f>IF('Student Record'!B22="","",'Student Record'!B22)</f>
        <v>A</v>
      </c>
      <c r="E24" s="25">
        <f>IF('Student Record'!C22="","",'Student Record'!C22)</f>
        <v>356</v>
      </c>
      <c r="F24" s="26" t="str">
        <f>IF('Student Record'!E22="","",'Student Record'!E22)</f>
        <v>PUSHPENDRA JANGID</v>
      </c>
      <c r="G24" s="26" t="str">
        <f>IF('Student Record'!G22="","",'Student Record'!G22)</f>
        <v>SURESH KUMAR JANGID</v>
      </c>
      <c r="H24" s="25" t="str">
        <f>IF('Student Record'!I22="","",'Student Record'!I22)</f>
        <v>M</v>
      </c>
      <c r="I24" s="27">
        <f>IF('Student Record'!J22="","",'Student Record'!J22)</f>
        <v>41360</v>
      </c>
      <c r="J24" s="25" t="str">
        <f>IF('Student Record'!O22="","",'Student Record'!O22)</f>
        <v>OBC</v>
      </c>
      <c r="K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" s="25" t="str">
        <f>IF(Table1[[#This Row],[नाम विद्यार्थी]]="","",IF(AND(Table1[[#This Row],[कक्षा]]&gt;8,Table1[[#This Row],[कक्षा]]&lt;11),50,""))</f>
        <v/>
      </c>
      <c r="M24" s="28" t="str">
        <f>IF(Table1[[#This Row],[नाम विद्यार्थी]]="","",IF(AND(Table1[[#This Row],[कक्षा]]&gt;=11,'School Fees'!$L$3="Yes"),100,""))</f>
        <v/>
      </c>
      <c r="N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" s="25" t="str">
        <f>IF(Table1[[#This Row],[नाम विद्यार्थी]]="","",IF(Table1[[#This Row],[कक्षा]]&gt;8,5,""))</f>
        <v/>
      </c>
      <c r="P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" s="21"/>
      <c r="R24" s="21"/>
      <c r="S24" s="28" t="str">
        <f>IF(SUM(Table1[[#This Row],[छात्र निधि]:[टी.सी.शुल्क]])=0,"",SUM(Table1[[#This Row],[छात्र निधि]:[टी.सी.शुल्क]]))</f>
        <v/>
      </c>
      <c r="T24" s="33"/>
      <c r="U24" s="33"/>
      <c r="V24" s="22"/>
    </row>
    <row r="25" spans="2:22" ht="15">
      <c r="B25" s="25">
        <f>IF(C25="","",ROWS($A$4:A25))</f>
        <v>22</v>
      </c>
      <c r="C25" s="25">
        <f>IF('Student Record'!A23="","",'Student Record'!A23)</f>
        <v>4</v>
      </c>
      <c r="D25" s="25" t="str">
        <f>IF('Student Record'!B23="","",'Student Record'!B23)</f>
        <v>A</v>
      </c>
      <c r="E25" s="25">
        <f>IF('Student Record'!C23="","",'Student Record'!C23)</f>
        <v>348</v>
      </c>
      <c r="F25" s="26" t="str">
        <f>IF('Student Record'!E23="","",'Student Record'!E23)</f>
        <v>RITU KANWAR</v>
      </c>
      <c r="G25" s="26" t="str">
        <f>IF('Student Record'!G23="","",'Student Record'!G23)</f>
        <v>RAJENDRA SINGH</v>
      </c>
      <c r="H25" s="25" t="str">
        <f>IF('Student Record'!I23="","",'Student Record'!I23)</f>
        <v>F</v>
      </c>
      <c r="I25" s="27">
        <f>IF('Student Record'!J23="","",'Student Record'!J23)</f>
        <v>40909</v>
      </c>
      <c r="J25" s="25" t="str">
        <f>IF('Student Record'!O23="","",'Student Record'!O23)</f>
        <v>GEN</v>
      </c>
      <c r="K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" s="25" t="str">
        <f>IF(Table1[[#This Row],[नाम विद्यार्थी]]="","",IF(AND(Table1[[#This Row],[कक्षा]]&gt;8,Table1[[#This Row],[कक्षा]]&lt;11),50,""))</f>
        <v/>
      </c>
      <c r="M25" s="28" t="str">
        <f>IF(Table1[[#This Row],[नाम विद्यार्थी]]="","",IF(AND(Table1[[#This Row],[कक्षा]]&gt;=11,'School Fees'!$L$3="Yes"),100,""))</f>
        <v/>
      </c>
      <c r="N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" s="25" t="str">
        <f>IF(Table1[[#This Row],[नाम विद्यार्थी]]="","",IF(Table1[[#This Row],[कक्षा]]&gt;8,5,""))</f>
        <v/>
      </c>
      <c r="P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" s="21"/>
      <c r="R25" s="21"/>
      <c r="S25" s="28" t="str">
        <f>IF(SUM(Table1[[#This Row],[छात्र निधि]:[टी.सी.शुल्क]])=0,"",SUM(Table1[[#This Row],[छात्र निधि]:[टी.सी.शुल्क]]))</f>
        <v/>
      </c>
      <c r="T25" s="33"/>
      <c r="U25" s="33"/>
      <c r="V25" s="22"/>
    </row>
    <row r="26" spans="2:22" ht="15">
      <c r="B26" s="25">
        <f>IF(C26="","",ROWS($A$4:A26))</f>
        <v>23</v>
      </c>
      <c r="C26" s="25">
        <f>IF('Student Record'!A24="","",'Student Record'!A24)</f>
        <v>4</v>
      </c>
      <c r="D26" s="25" t="str">
        <f>IF('Student Record'!B24="","",'Student Record'!B24)</f>
        <v>A</v>
      </c>
      <c r="E26" s="25">
        <f>IF('Student Record'!C24="","",'Student Record'!C24)</f>
        <v>342</v>
      </c>
      <c r="F26" s="26" t="str">
        <f>IF('Student Record'!E24="","",'Student Record'!E24)</f>
        <v>VASU KANWAR</v>
      </c>
      <c r="G26" s="26" t="str">
        <f>IF('Student Record'!G24="","",'Student Record'!G24)</f>
        <v>RAM SINGH</v>
      </c>
      <c r="H26" s="25" t="str">
        <f>IF('Student Record'!I24="","",'Student Record'!I24)</f>
        <v>F</v>
      </c>
      <c r="I26" s="27">
        <f>IF('Student Record'!J24="","",'Student Record'!J24)</f>
        <v>40836</v>
      </c>
      <c r="J26" s="25" t="str">
        <f>IF('Student Record'!O24="","",'Student Record'!O24)</f>
        <v>OBC</v>
      </c>
      <c r="K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" s="25" t="str">
        <f>IF(Table1[[#This Row],[नाम विद्यार्थी]]="","",IF(AND(Table1[[#This Row],[कक्षा]]&gt;8,Table1[[#This Row],[कक्षा]]&lt;11),50,""))</f>
        <v/>
      </c>
      <c r="M26" s="28" t="str">
        <f>IF(Table1[[#This Row],[नाम विद्यार्थी]]="","",IF(AND(Table1[[#This Row],[कक्षा]]&gt;=11,'School Fees'!$L$3="Yes"),100,""))</f>
        <v/>
      </c>
      <c r="N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" s="25" t="str">
        <f>IF(Table1[[#This Row],[नाम विद्यार्थी]]="","",IF(Table1[[#This Row],[कक्षा]]&gt;8,5,""))</f>
        <v/>
      </c>
      <c r="P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" s="21"/>
      <c r="R26" s="21"/>
      <c r="S26" s="28" t="str">
        <f>IF(SUM(Table1[[#This Row],[छात्र निधि]:[टी.सी.शुल्क]])=0,"",SUM(Table1[[#This Row],[छात्र निधि]:[टी.सी.शुल्क]]))</f>
        <v/>
      </c>
      <c r="T26" s="33"/>
      <c r="U26" s="33"/>
      <c r="V26" s="22"/>
    </row>
    <row r="27" spans="2:22" ht="15">
      <c r="B27" s="25">
        <f>IF(C27="","",ROWS($A$4:A27))</f>
        <v>24</v>
      </c>
      <c r="C27" s="25">
        <f>IF('Student Record'!A25="","",'Student Record'!A25)</f>
        <v>5</v>
      </c>
      <c r="D27" s="25" t="str">
        <f>IF('Student Record'!B25="","",'Student Record'!B25)</f>
        <v>A</v>
      </c>
      <c r="E27" s="25">
        <f>IF('Student Record'!C25="","",'Student Record'!C25)</f>
        <v>408</v>
      </c>
      <c r="F27" s="26" t="str">
        <f>IF('Student Record'!E25="","",'Student Record'!E25)</f>
        <v>CHANCHAL KANWAR</v>
      </c>
      <c r="G27" s="26" t="str">
        <f>IF('Student Record'!G25="","",'Student Record'!G25)</f>
        <v>JAYVEER SINGH</v>
      </c>
      <c r="H27" s="25" t="str">
        <f>IF('Student Record'!I25="","",'Student Record'!I25)</f>
        <v>F</v>
      </c>
      <c r="I27" s="27">
        <f>IF('Student Record'!J25="","",'Student Record'!J25)</f>
        <v>40736</v>
      </c>
      <c r="J27" s="25" t="str">
        <f>IF('Student Record'!O25="","",'Student Record'!O25)</f>
        <v>GEN</v>
      </c>
      <c r="K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" s="25" t="str">
        <f>IF(Table1[[#This Row],[नाम विद्यार्थी]]="","",IF(AND(Table1[[#This Row],[कक्षा]]&gt;8,Table1[[#This Row],[कक्षा]]&lt;11),50,""))</f>
        <v/>
      </c>
      <c r="M27" s="28" t="str">
        <f>IF(Table1[[#This Row],[नाम विद्यार्थी]]="","",IF(AND(Table1[[#This Row],[कक्षा]]&gt;=11,'School Fees'!$L$3="Yes"),100,""))</f>
        <v/>
      </c>
      <c r="N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" s="25" t="str">
        <f>IF(Table1[[#This Row],[नाम विद्यार्थी]]="","",IF(Table1[[#This Row],[कक्षा]]&gt;8,5,""))</f>
        <v/>
      </c>
      <c r="P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" s="21"/>
      <c r="R27" s="21"/>
      <c r="S27" s="28" t="str">
        <f>IF(SUM(Table1[[#This Row],[छात्र निधि]:[टी.सी.शुल्क]])=0,"",SUM(Table1[[#This Row],[छात्र निधि]:[टी.सी.शुल्क]]))</f>
        <v/>
      </c>
      <c r="T27" s="33"/>
      <c r="U27" s="33"/>
      <c r="V27" s="22"/>
    </row>
    <row r="28" spans="2:22" ht="15">
      <c r="B28" s="25">
        <f>IF(C28="","",ROWS($A$4:A28))</f>
        <v>25</v>
      </c>
      <c r="C28" s="25">
        <f>IF('Student Record'!A26="","",'Student Record'!A26)</f>
        <v>5</v>
      </c>
      <c r="D28" s="25" t="str">
        <f>IF('Student Record'!B26="","",'Student Record'!B26)</f>
        <v>A</v>
      </c>
      <c r="E28" s="25">
        <f>IF('Student Record'!C26="","",'Student Record'!C26)</f>
        <v>332</v>
      </c>
      <c r="F28" s="26" t="str">
        <f>IF('Student Record'!E26="","",'Student Record'!E26)</f>
        <v>DIGU KANWAR</v>
      </c>
      <c r="G28" s="26" t="str">
        <f>IF('Student Record'!G26="","",'Student Record'!G26)</f>
        <v>MAHAVEER SINGH</v>
      </c>
      <c r="H28" s="25" t="str">
        <f>IF('Student Record'!I26="","",'Student Record'!I26)</f>
        <v>F</v>
      </c>
      <c r="I28" s="27">
        <f>IF('Student Record'!J26="","",'Student Record'!J26)</f>
        <v>40618</v>
      </c>
      <c r="J28" s="25" t="str">
        <f>IF('Student Record'!O26="","",'Student Record'!O26)</f>
        <v>GEN</v>
      </c>
      <c r="K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" s="25" t="str">
        <f>IF(Table1[[#This Row],[नाम विद्यार्थी]]="","",IF(AND(Table1[[#This Row],[कक्षा]]&gt;8,Table1[[#This Row],[कक्षा]]&lt;11),50,""))</f>
        <v/>
      </c>
      <c r="M28" s="28" t="str">
        <f>IF(Table1[[#This Row],[नाम विद्यार्थी]]="","",IF(AND(Table1[[#This Row],[कक्षा]]&gt;=11,'School Fees'!$L$3="Yes"),100,""))</f>
        <v/>
      </c>
      <c r="N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" s="25" t="str">
        <f>IF(Table1[[#This Row],[नाम विद्यार्थी]]="","",IF(Table1[[#This Row],[कक्षा]]&gt;8,5,""))</f>
        <v/>
      </c>
      <c r="P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" s="21"/>
      <c r="R28" s="21"/>
      <c r="S28" s="28" t="str">
        <f>IF(SUM(Table1[[#This Row],[छात्र निधि]:[टी.सी.शुल्क]])=0,"",SUM(Table1[[#This Row],[छात्र निधि]:[टी.सी.शुल्क]]))</f>
        <v/>
      </c>
      <c r="T28" s="33"/>
      <c r="U28" s="33"/>
      <c r="V28" s="22"/>
    </row>
    <row r="29" spans="2:22" ht="15">
      <c r="B29" s="25">
        <f>IF(C29="","",ROWS($A$4:A29))</f>
        <v>26</v>
      </c>
      <c r="C29" s="25">
        <f>IF('Student Record'!A27="","",'Student Record'!A27)</f>
        <v>5</v>
      </c>
      <c r="D29" s="25" t="str">
        <f>IF('Student Record'!B27="","",'Student Record'!B27)</f>
        <v>A</v>
      </c>
      <c r="E29" s="25">
        <f>IF('Student Record'!C27="","",'Student Record'!C27)</f>
        <v>512</v>
      </c>
      <c r="F29" s="26" t="str">
        <f>IF('Student Record'!E27="","",'Student Record'!E27)</f>
        <v>Dimple Meghwal</v>
      </c>
      <c r="G29" s="26" t="str">
        <f>IF('Student Record'!G27="","",'Student Record'!G27)</f>
        <v>Rajkumar</v>
      </c>
      <c r="H29" s="25" t="str">
        <f>IF('Student Record'!I27="","",'Student Record'!I27)</f>
        <v>F</v>
      </c>
      <c r="I29" s="27">
        <f>IF('Student Record'!J27="","",'Student Record'!J27)</f>
        <v>40373</v>
      </c>
      <c r="J29" s="25" t="str">
        <f>IF('Student Record'!O27="","",'Student Record'!O27)</f>
        <v>SC</v>
      </c>
      <c r="K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" s="25" t="str">
        <f>IF(Table1[[#This Row],[नाम विद्यार्थी]]="","",IF(AND(Table1[[#This Row],[कक्षा]]&gt;8,Table1[[#This Row],[कक्षा]]&lt;11),50,""))</f>
        <v/>
      </c>
      <c r="M29" s="28" t="str">
        <f>IF(Table1[[#This Row],[नाम विद्यार्थी]]="","",IF(AND(Table1[[#This Row],[कक्षा]]&gt;=11,'School Fees'!$L$3="Yes"),100,""))</f>
        <v/>
      </c>
      <c r="N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" s="25" t="str">
        <f>IF(Table1[[#This Row],[नाम विद्यार्थी]]="","",IF(Table1[[#This Row],[कक्षा]]&gt;8,5,""))</f>
        <v/>
      </c>
      <c r="P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" s="21"/>
      <c r="R29" s="21"/>
      <c r="S29" s="28" t="str">
        <f>IF(SUM(Table1[[#This Row],[छात्र निधि]:[टी.सी.शुल्क]])=0,"",SUM(Table1[[#This Row],[छात्र निधि]:[टी.सी.शुल्क]]))</f>
        <v/>
      </c>
      <c r="T29" s="33"/>
      <c r="U29" s="33"/>
      <c r="V29" s="22"/>
    </row>
    <row r="30" spans="2:22" ht="15">
      <c r="B30" s="25">
        <f>IF(C30="","",ROWS($A$4:A30))</f>
        <v>27</v>
      </c>
      <c r="C30" s="25">
        <f>IF('Student Record'!A28="","",'Student Record'!A28)</f>
        <v>5</v>
      </c>
      <c r="D30" s="25" t="str">
        <f>IF('Student Record'!B28="","",'Student Record'!B28)</f>
        <v>A</v>
      </c>
      <c r="E30" s="25">
        <f>IF('Student Record'!C28="","",'Student Record'!C28)</f>
        <v>470</v>
      </c>
      <c r="F30" s="26" t="str">
        <f>IF('Student Record'!E28="","",'Student Record'!E28)</f>
        <v>HARISH</v>
      </c>
      <c r="G30" s="26" t="str">
        <f>IF('Student Record'!G28="","",'Student Record'!G28)</f>
        <v>PAPPU RAM</v>
      </c>
      <c r="H30" s="25" t="str">
        <f>IF('Student Record'!I28="","",'Student Record'!I28)</f>
        <v>M</v>
      </c>
      <c r="I30" s="27">
        <f>IF('Student Record'!J28="","",'Student Record'!J28)</f>
        <v>40671</v>
      </c>
      <c r="J30" s="25" t="str">
        <f>IF('Student Record'!O28="","",'Student Record'!O28)</f>
        <v>SC</v>
      </c>
      <c r="K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" s="25" t="str">
        <f>IF(Table1[[#This Row],[नाम विद्यार्थी]]="","",IF(AND(Table1[[#This Row],[कक्षा]]&gt;8,Table1[[#This Row],[कक्षा]]&lt;11),50,""))</f>
        <v/>
      </c>
      <c r="M30" s="28" t="str">
        <f>IF(Table1[[#This Row],[नाम विद्यार्थी]]="","",IF(AND(Table1[[#This Row],[कक्षा]]&gt;=11,'School Fees'!$L$3="Yes"),100,""))</f>
        <v/>
      </c>
      <c r="N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" s="25" t="str">
        <f>IF(Table1[[#This Row],[नाम विद्यार्थी]]="","",IF(Table1[[#This Row],[कक्षा]]&gt;8,5,""))</f>
        <v/>
      </c>
      <c r="P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" s="21"/>
      <c r="R30" s="21"/>
      <c r="S30" s="28" t="str">
        <f>IF(SUM(Table1[[#This Row],[छात्र निधि]:[टी.सी.शुल्क]])=0,"",SUM(Table1[[#This Row],[छात्र निधि]:[टी.सी.शुल्क]]))</f>
        <v/>
      </c>
      <c r="T30" s="33"/>
      <c r="U30" s="33"/>
      <c r="V30" s="22"/>
    </row>
    <row r="31" spans="2:22" ht="15">
      <c r="B31" s="25">
        <f>IF(C31="","",ROWS($A$4:A31))</f>
        <v>28</v>
      </c>
      <c r="C31" s="25">
        <f>IF('Student Record'!A29="","",'Student Record'!A29)</f>
        <v>5</v>
      </c>
      <c r="D31" s="25" t="str">
        <f>IF('Student Record'!B29="","",'Student Record'!B29)</f>
        <v>A</v>
      </c>
      <c r="E31" s="25">
        <f>IF('Student Record'!C29="","",'Student Record'!C29)</f>
        <v>301</v>
      </c>
      <c r="F31" s="26" t="str">
        <f>IF('Student Record'!E29="","",'Student Record'!E29)</f>
        <v>HARSHVARDHAN JANGIR</v>
      </c>
      <c r="G31" s="26" t="str">
        <f>IF('Student Record'!G29="","",'Student Record'!G29)</f>
        <v>SAMPAT LAL JANGIR</v>
      </c>
      <c r="H31" s="25" t="str">
        <f>IF('Student Record'!I29="","",'Student Record'!I29)</f>
        <v>M</v>
      </c>
      <c r="I31" s="27">
        <f>IF('Student Record'!J29="","",'Student Record'!J29)</f>
        <v>40995</v>
      </c>
      <c r="J31" s="25" t="str">
        <f>IF('Student Record'!O29="","",'Student Record'!O29)</f>
        <v>OBC</v>
      </c>
      <c r="K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" s="25" t="str">
        <f>IF(Table1[[#This Row],[नाम विद्यार्थी]]="","",IF(AND(Table1[[#This Row],[कक्षा]]&gt;8,Table1[[#This Row],[कक्षा]]&lt;11),50,""))</f>
        <v/>
      </c>
      <c r="M31" s="28" t="str">
        <f>IF(Table1[[#This Row],[नाम विद्यार्थी]]="","",IF(AND(Table1[[#This Row],[कक्षा]]&gt;=11,'School Fees'!$L$3="Yes"),100,""))</f>
        <v/>
      </c>
      <c r="N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" s="25" t="str">
        <f>IF(Table1[[#This Row],[नाम विद्यार्थी]]="","",IF(Table1[[#This Row],[कक्षा]]&gt;8,5,""))</f>
        <v/>
      </c>
      <c r="P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" s="21"/>
      <c r="R31" s="21"/>
      <c r="S31" s="28" t="str">
        <f>IF(SUM(Table1[[#This Row],[छात्र निधि]:[टी.सी.शुल्क]])=0,"",SUM(Table1[[#This Row],[छात्र निधि]:[टी.सी.शुल्क]]))</f>
        <v/>
      </c>
      <c r="T31" s="33"/>
      <c r="U31" s="33"/>
      <c r="V31" s="22"/>
    </row>
    <row r="32" spans="2:22" ht="15">
      <c r="B32" s="25">
        <f>IF(C32="","",ROWS($A$4:A32))</f>
        <v>29</v>
      </c>
      <c r="C32" s="25">
        <f>IF('Student Record'!A30="","",'Student Record'!A30)</f>
        <v>5</v>
      </c>
      <c r="D32" s="25" t="str">
        <f>IF('Student Record'!B30="","",'Student Record'!B30)</f>
        <v>A</v>
      </c>
      <c r="E32" s="25">
        <f>IF('Student Record'!C30="","",'Student Record'!C30)</f>
        <v>326</v>
      </c>
      <c r="F32" s="26" t="str">
        <f>IF('Student Record'!E30="","",'Student Record'!E30)</f>
        <v>KRISHNA</v>
      </c>
      <c r="G32" s="26" t="str">
        <f>IF('Student Record'!G30="","",'Student Record'!G30)</f>
        <v>BHOMARAM</v>
      </c>
      <c r="H32" s="25" t="str">
        <f>IF('Student Record'!I30="","",'Student Record'!I30)</f>
        <v>F</v>
      </c>
      <c r="I32" s="27">
        <f>IF('Student Record'!J30="","",'Student Record'!J30)</f>
        <v>40746</v>
      </c>
      <c r="J32" s="25" t="str">
        <f>IF('Student Record'!O30="","",'Student Record'!O30)</f>
        <v>SC</v>
      </c>
      <c r="K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" s="25" t="str">
        <f>IF(Table1[[#This Row],[नाम विद्यार्थी]]="","",IF(AND(Table1[[#This Row],[कक्षा]]&gt;8,Table1[[#This Row],[कक्षा]]&lt;11),50,""))</f>
        <v/>
      </c>
      <c r="M32" s="28" t="str">
        <f>IF(Table1[[#This Row],[नाम विद्यार्थी]]="","",IF(AND(Table1[[#This Row],[कक्षा]]&gt;=11,'School Fees'!$L$3="Yes"),100,""))</f>
        <v/>
      </c>
      <c r="N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" s="25" t="str">
        <f>IF(Table1[[#This Row],[नाम विद्यार्थी]]="","",IF(Table1[[#This Row],[कक्षा]]&gt;8,5,""))</f>
        <v/>
      </c>
      <c r="P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" s="21"/>
      <c r="R32" s="21"/>
      <c r="S32" s="28" t="str">
        <f>IF(SUM(Table1[[#This Row],[छात्र निधि]:[टी.सी.शुल्क]])=0,"",SUM(Table1[[#This Row],[छात्र निधि]:[टी.सी.शुल्क]]))</f>
        <v/>
      </c>
      <c r="T32" s="33"/>
      <c r="U32" s="33"/>
      <c r="V32" s="22"/>
    </row>
    <row r="33" spans="2:22" ht="15">
      <c r="B33" s="25">
        <f>IF(C33="","",ROWS($A$4:A33))</f>
        <v>30</v>
      </c>
      <c r="C33" s="25">
        <f>IF('Student Record'!A31="","",'Student Record'!A31)</f>
        <v>5</v>
      </c>
      <c r="D33" s="25" t="str">
        <f>IF('Student Record'!B31="","",'Student Record'!B31)</f>
        <v>A</v>
      </c>
      <c r="E33" s="25">
        <f>IF('Student Record'!C31="","",'Student Record'!C31)</f>
        <v>320</v>
      </c>
      <c r="F33" s="26" t="str">
        <f>IF('Student Record'!E31="","",'Student Record'!E31)</f>
        <v>LOKENDRA SINGH RATHORE</v>
      </c>
      <c r="G33" s="26" t="str">
        <f>IF('Student Record'!G31="","",'Student Record'!G31)</f>
        <v>CHATAR SINGH</v>
      </c>
      <c r="H33" s="25" t="str">
        <f>IF('Student Record'!I31="","",'Student Record'!I31)</f>
        <v>M</v>
      </c>
      <c r="I33" s="27">
        <f>IF('Student Record'!J31="","",'Student Record'!J31)</f>
        <v>40907</v>
      </c>
      <c r="J33" s="25" t="str">
        <f>IF('Student Record'!O31="","",'Student Record'!O31)</f>
        <v>GEN</v>
      </c>
      <c r="K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" s="25" t="str">
        <f>IF(Table1[[#This Row],[नाम विद्यार्थी]]="","",IF(AND(Table1[[#This Row],[कक्षा]]&gt;8,Table1[[#This Row],[कक्षा]]&lt;11),50,""))</f>
        <v/>
      </c>
      <c r="M33" s="28" t="str">
        <f>IF(Table1[[#This Row],[नाम विद्यार्थी]]="","",IF(AND(Table1[[#This Row],[कक्षा]]&gt;=11,'School Fees'!$L$3="Yes"),100,""))</f>
        <v/>
      </c>
      <c r="N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" s="25" t="str">
        <f>IF(Table1[[#This Row],[नाम विद्यार्थी]]="","",IF(Table1[[#This Row],[कक्षा]]&gt;8,5,""))</f>
        <v/>
      </c>
      <c r="P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" s="21"/>
      <c r="R33" s="21"/>
      <c r="S33" s="28" t="str">
        <f>IF(SUM(Table1[[#This Row],[छात्र निधि]:[टी.सी.शुल्क]])=0,"",SUM(Table1[[#This Row],[छात्र निधि]:[टी.सी.शुल्क]]))</f>
        <v/>
      </c>
      <c r="T33" s="33"/>
      <c r="U33" s="33"/>
      <c r="V33" s="22"/>
    </row>
    <row r="34" spans="2:22" ht="15">
      <c r="B34" s="25">
        <f>IF(C34="","",ROWS($A$4:A34))</f>
        <v>31</v>
      </c>
      <c r="C34" s="25">
        <f>IF('Student Record'!A32="","",'Student Record'!A32)</f>
        <v>5</v>
      </c>
      <c r="D34" s="25" t="str">
        <f>IF('Student Record'!B32="","",'Student Record'!B32)</f>
        <v>A</v>
      </c>
      <c r="E34" s="25">
        <f>IF('Student Record'!C32="","",'Student Record'!C32)</f>
        <v>508</v>
      </c>
      <c r="F34" s="26" t="str">
        <f>IF('Student Record'!E32="","",'Student Record'!E32)</f>
        <v>Pawan Singh</v>
      </c>
      <c r="G34" s="26" t="str">
        <f>IF('Student Record'!G32="","",'Student Record'!G32)</f>
        <v>Rajendra Singh</v>
      </c>
      <c r="H34" s="25" t="str">
        <f>IF('Student Record'!I32="","",'Student Record'!I32)</f>
        <v>M</v>
      </c>
      <c r="I34" s="27">
        <f>IF('Student Record'!J32="","",'Student Record'!J32)</f>
        <v>40512</v>
      </c>
      <c r="J34" s="25" t="str">
        <f>IF('Student Record'!O32="","",'Student Record'!O32)</f>
        <v>GEN</v>
      </c>
      <c r="K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" s="25" t="str">
        <f>IF(Table1[[#This Row],[नाम विद्यार्थी]]="","",IF(AND(Table1[[#This Row],[कक्षा]]&gt;8,Table1[[#This Row],[कक्षा]]&lt;11),50,""))</f>
        <v/>
      </c>
      <c r="M34" s="28" t="str">
        <f>IF(Table1[[#This Row],[नाम विद्यार्थी]]="","",IF(AND(Table1[[#This Row],[कक्षा]]&gt;=11,'School Fees'!$L$3="Yes"),100,""))</f>
        <v/>
      </c>
      <c r="N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" s="25" t="str">
        <f>IF(Table1[[#This Row],[नाम विद्यार्थी]]="","",IF(Table1[[#This Row],[कक्षा]]&gt;8,5,""))</f>
        <v/>
      </c>
      <c r="P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" s="21"/>
      <c r="R34" s="21"/>
      <c r="S34" s="28" t="str">
        <f>IF(SUM(Table1[[#This Row],[छात्र निधि]:[टी.सी.शुल्क]])=0,"",SUM(Table1[[#This Row],[छात्र निधि]:[टी.सी.शुल्क]]))</f>
        <v/>
      </c>
      <c r="T34" s="33"/>
      <c r="U34" s="33"/>
      <c r="V34" s="22"/>
    </row>
    <row r="35" spans="2:22" ht="15">
      <c r="B35" s="25">
        <f>IF(C35="","",ROWS($A$4:A35))</f>
        <v>32</v>
      </c>
      <c r="C35" s="25">
        <f>IF('Student Record'!A33="","",'Student Record'!A33)</f>
        <v>5</v>
      </c>
      <c r="D35" s="25" t="str">
        <f>IF('Student Record'!B33="","",'Student Record'!B33)</f>
        <v>A</v>
      </c>
      <c r="E35" s="25">
        <f>IF('Student Record'!C33="","",'Student Record'!C33)</f>
        <v>364</v>
      </c>
      <c r="F35" s="26" t="str">
        <f>IF('Student Record'!E33="","",'Student Record'!E33)</f>
        <v>SAVITA KANWAR</v>
      </c>
      <c r="G35" s="26" t="str">
        <f>IF('Student Record'!G33="","",'Student Record'!G33)</f>
        <v>RAM SINGH</v>
      </c>
      <c r="H35" s="25" t="str">
        <f>IF('Student Record'!I33="","",'Student Record'!I33)</f>
        <v>F</v>
      </c>
      <c r="I35" s="27">
        <f>IF('Student Record'!J33="","",'Student Record'!J33)</f>
        <v>40314</v>
      </c>
      <c r="J35" s="25" t="str">
        <f>IF('Student Record'!O33="","",'Student Record'!O33)</f>
        <v>GEN</v>
      </c>
      <c r="K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" s="25" t="str">
        <f>IF(Table1[[#This Row],[नाम विद्यार्थी]]="","",IF(AND(Table1[[#This Row],[कक्षा]]&gt;8,Table1[[#This Row],[कक्षा]]&lt;11),50,""))</f>
        <v/>
      </c>
      <c r="M35" s="28" t="str">
        <f>IF(Table1[[#This Row],[नाम विद्यार्थी]]="","",IF(AND(Table1[[#This Row],[कक्षा]]&gt;=11,'School Fees'!$L$3="Yes"),100,""))</f>
        <v/>
      </c>
      <c r="N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" s="25" t="str">
        <f>IF(Table1[[#This Row],[नाम विद्यार्थी]]="","",IF(Table1[[#This Row],[कक्षा]]&gt;8,5,""))</f>
        <v/>
      </c>
      <c r="P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" s="21"/>
      <c r="R35" s="21"/>
      <c r="S35" s="28" t="str">
        <f>IF(SUM(Table1[[#This Row],[छात्र निधि]:[टी.सी.शुल्क]])=0,"",SUM(Table1[[#This Row],[छात्र निधि]:[टी.सी.शुल्क]]))</f>
        <v/>
      </c>
      <c r="T35" s="33"/>
      <c r="U35" s="33"/>
      <c r="V35" s="22"/>
    </row>
    <row r="36" spans="2:22" ht="15">
      <c r="B36" s="25">
        <f>IF(C36="","",ROWS($A$4:A36))</f>
        <v>33</v>
      </c>
      <c r="C36" s="25">
        <f>IF('Student Record'!A34="","",'Student Record'!A34)</f>
        <v>5</v>
      </c>
      <c r="D36" s="25" t="str">
        <f>IF('Student Record'!B34="","",'Student Record'!B34)</f>
        <v>A</v>
      </c>
      <c r="E36" s="25">
        <f>IF('Student Record'!C34="","",'Student Record'!C34)</f>
        <v>346</v>
      </c>
      <c r="F36" s="26" t="str">
        <f>IF('Student Record'!E34="","",'Student Record'!E34)</f>
        <v>TANU KANWAR</v>
      </c>
      <c r="G36" s="26" t="str">
        <f>IF('Student Record'!G34="","",'Student Record'!G34)</f>
        <v>RAJENDRA SINGH</v>
      </c>
      <c r="H36" s="25" t="str">
        <f>IF('Student Record'!I34="","",'Student Record'!I34)</f>
        <v>F</v>
      </c>
      <c r="I36" s="27">
        <f>IF('Student Record'!J34="","",'Student Record'!J34)</f>
        <v>40365</v>
      </c>
      <c r="J36" s="25" t="str">
        <f>IF('Student Record'!O34="","",'Student Record'!O34)</f>
        <v>GEN</v>
      </c>
      <c r="K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" s="25" t="str">
        <f>IF(Table1[[#This Row],[नाम विद्यार्थी]]="","",IF(AND(Table1[[#This Row],[कक्षा]]&gt;8,Table1[[#This Row],[कक्षा]]&lt;11),50,""))</f>
        <v/>
      </c>
      <c r="M36" s="28" t="str">
        <f>IF(Table1[[#This Row],[नाम विद्यार्थी]]="","",IF(AND(Table1[[#This Row],[कक्षा]]&gt;=11,'School Fees'!$L$3="Yes"),100,""))</f>
        <v/>
      </c>
      <c r="N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" s="25" t="str">
        <f>IF(Table1[[#This Row],[नाम विद्यार्थी]]="","",IF(Table1[[#This Row],[कक्षा]]&gt;8,5,""))</f>
        <v/>
      </c>
      <c r="P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" s="21"/>
      <c r="R36" s="21"/>
      <c r="S36" s="28" t="str">
        <f>IF(SUM(Table1[[#This Row],[छात्र निधि]:[टी.सी.शुल्क]])=0,"",SUM(Table1[[#This Row],[छात्र निधि]:[टी.सी.शुल्क]]))</f>
        <v/>
      </c>
      <c r="T36" s="33"/>
      <c r="U36" s="33"/>
      <c r="V36" s="22"/>
    </row>
    <row r="37" spans="2:22" ht="15">
      <c r="B37" s="25">
        <f>IF(C37="","",ROWS($A$4:A37))</f>
        <v>34</v>
      </c>
      <c r="C37" s="25">
        <f>IF('Student Record'!A35="","",'Student Record'!A35)</f>
        <v>5</v>
      </c>
      <c r="D37" s="25" t="str">
        <f>IF('Student Record'!B35="","",'Student Record'!B35)</f>
        <v>A</v>
      </c>
      <c r="E37" s="25">
        <f>IF('Student Record'!C35="","",'Student Record'!C35)</f>
        <v>417</v>
      </c>
      <c r="F37" s="26" t="str">
        <f>IF('Student Record'!E35="","",'Student Record'!E35)</f>
        <v>YUVRAAJ SINGH RATHORE</v>
      </c>
      <c r="G37" s="26" t="str">
        <f>IF('Student Record'!G35="","",'Student Record'!G35)</f>
        <v>NARENDRA SINGH</v>
      </c>
      <c r="H37" s="25" t="str">
        <f>IF('Student Record'!I35="","",'Student Record'!I35)</f>
        <v>M</v>
      </c>
      <c r="I37" s="27">
        <f>IF('Student Record'!J35="","",'Student Record'!J35)</f>
        <v>40388</v>
      </c>
      <c r="J37" s="25" t="str">
        <f>IF('Student Record'!O35="","",'Student Record'!O35)</f>
        <v>GEN</v>
      </c>
      <c r="K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" s="25" t="str">
        <f>IF(Table1[[#This Row],[नाम विद्यार्थी]]="","",IF(AND(Table1[[#This Row],[कक्षा]]&gt;8,Table1[[#This Row],[कक्षा]]&lt;11),50,""))</f>
        <v/>
      </c>
      <c r="M37" s="28" t="str">
        <f>IF(Table1[[#This Row],[नाम विद्यार्थी]]="","",IF(AND(Table1[[#This Row],[कक्षा]]&gt;=11,'School Fees'!$L$3="Yes"),100,""))</f>
        <v/>
      </c>
      <c r="N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" s="25" t="str">
        <f>IF(Table1[[#This Row],[नाम विद्यार्थी]]="","",IF(Table1[[#This Row],[कक्षा]]&gt;8,5,""))</f>
        <v/>
      </c>
      <c r="P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" s="21"/>
      <c r="R37" s="21"/>
      <c r="S37" s="28" t="str">
        <f>IF(SUM(Table1[[#This Row],[छात्र निधि]:[टी.सी.शुल्क]])=0,"",SUM(Table1[[#This Row],[छात्र निधि]:[टी.सी.शुल्क]]))</f>
        <v/>
      </c>
      <c r="T37" s="33"/>
      <c r="U37" s="33"/>
      <c r="V37" s="22"/>
    </row>
    <row r="38" spans="2:22" ht="15">
      <c r="B38" s="25">
        <f>IF(C38="","",ROWS($A$4:A38))</f>
        <v>35</v>
      </c>
      <c r="C38" s="25">
        <f>IF('Student Record'!A36="","",'Student Record'!A36)</f>
        <v>6</v>
      </c>
      <c r="D38" s="25" t="str">
        <f>IF('Student Record'!B36="","",'Student Record'!B36)</f>
        <v>A</v>
      </c>
      <c r="E38" s="25">
        <f>IF('Student Record'!C36="","",'Student Record'!C36)</f>
        <v>511</v>
      </c>
      <c r="F38" s="26" t="str">
        <f>IF('Student Record'!E36="","",'Student Record'!E36)</f>
        <v>Abhinav Kala</v>
      </c>
      <c r="G38" s="26" t="str">
        <f>IF('Student Record'!G36="","",'Student Record'!G36)</f>
        <v>Rajkumar</v>
      </c>
      <c r="H38" s="25" t="str">
        <f>IF('Student Record'!I36="","",'Student Record'!I36)</f>
        <v>M</v>
      </c>
      <c r="I38" s="27">
        <f>IF('Student Record'!J36="","",'Student Record'!J36)</f>
        <v>39604</v>
      </c>
      <c r="J38" s="25" t="str">
        <f>IF('Student Record'!O36="","",'Student Record'!O36)</f>
        <v>SC</v>
      </c>
      <c r="K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" s="25" t="str">
        <f>IF(Table1[[#This Row],[नाम विद्यार्थी]]="","",IF(AND(Table1[[#This Row],[कक्षा]]&gt;8,Table1[[#This Row],[कक्षा]]&lt;11),50,""))</f>
        <v/>
      </c>
      <c r="M38" s="28" t="str">
        <f>IF(Table1[[#This Row],[नाम विद्यार्थी]]="","",IF(AND(Table1[[#This Row],[कक्षा]]&gt;=11,'School Fees'!$L$3="Yes"),100,""))</f>
        <v/>
      </c>
      <c r="N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" s="25" t="str">
        <f>IF(Table1[[#This Row],[नाम विद्यार्थी]]="","",IF(Table1[[#This Row],[कक्षा]]&gt;8,5,""))</f>
        <v/>
      </c>
      <c r="P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" s="21"/>
      <c r="R38" s="21"/>
      <c r="S38" s="28" t="str">
        <f>IF(SUM(Table1[[#This Row],[छात्र निधि]:[टी.सी.शुल्क]])=0,"",SUM(Table1[[#This Row],[छात्र निधि]:[टी.सी.शुल्क]]))</f>
        <v/>
      </c>
      <c r="T38" s="33"/>
      <c r="U38" s="33"/>
      <c r="V38" s="22"/>
    </row>
    <row r="39" spans="2:22" ht="15">
      <c r="B39" s="25">
        <f>IF(C39="","",ROWS($A$4:A39))</f>
        <v>36</v>
      </c>
      <c r="C39" s="25">
        <f>IF('Student Record'!A37="","",'Student Record'!A37)</f>
        <v>6</v>
      </c>
      <c r="D39" s="25" t="str">
        <f>IF('Student Record'!B37="","",'Student Record'!B37)</f>
        <v>A</v>
      </c>
      <c r="E39" s="25">
        <f>IF('Student Record'!C37="","",'Student Record'!C37)</f>
        <v>213</v>
      </c>
      <c r="F39" s="26" t="str">
        <f>IF('Student Record'!E37="","",'Student Record'!E37)</f>
        <v>GAJRAJ</v>
      </c>
      <c r="G39" s="26" t="str">
        <f>IF('Student Record'!G37="","",'Student Record'!G37)</f>
        <v>GIRDHARILAL</v>
      </c>
      <c r="H39" s="25" t="str">
        <f>IF('Student Record'!I37="","",'Student Record'!I37)</f>
        <v>M</v>
      </c>
      <c r="I39" s="27">
        <f>IF('Student Record'!J37="","",'Student Record'!J37)</f>
        <v>40632</v>
      </c>
      <c r="J39" s="25" t="str">
        <f>IF('Student Record'!O37="","",'Student Record'!O37)</f>
        <v>SC</v>
      </c>
      <c r="K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" s="25" t="str">
        <f>IF(Table1[[#This Row],[नाम विद्यार्थी]]="","",IF(AND(Table1[[#This Row],[कक्षा]]&gt;8,Table1[[#This Row],[कक्षा]]&lt;11),50,""))</f>
        <v/>
      </c>
      <c r="M39" s="28" t="str">
        <f>IF(Table1[[#This Row],[नाम विद्यार्थी]]="","",IF(AND(Table1[[#This Row],[कक्षा]]&gt;=11,'School Fees'!$L$3="Yes"),100,""))</f>
        <v/>
      </c>
      <c r="N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" s="25" t="str">
        <f>IF(Table1[[#This Row],[नाम विद्यार्थी]]="","",IF(Table1[[#This Row],[कक्षा]]&gt;8,5,""))</f>
        <v/>
      </c>
      <c r="P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" s="21"/>
      <c r="R39" s="21"/>
      <c r="S39" s="28" t="str">
        <f>IF(SUM(Table1[[#This Row],[छात्र निधि]:[टी.सी.शुल्क]])=0,"",SUM(Table1[[#This Row],[छात्र निधि]:[टी.सी.शुल्क]]))</f>
        <v/>
      </c>
      <c r="T39" s="33"/>
      <c r="U39" s="33"/>
      <c r="V39" s="22"/>
    </row>
    <row r="40" spans="2:22" ht="15">
      <c r="B40" s="25">
        <f>IF(C40="","",ROWS($A$4:A40))</f>
        <v>37</v>
      </c>
      <c r="C40" s="25">
        <f>IF('Student Record'!A38="","",'Student Record'!A38)</f>
        <v>6</v>
      </c>
      <c r="D40" s="25" t="str">
        <f>IF('Student Record'!B38="","",'Student Record'!B38)</f>
        <v>A</v>
      </c>
      <c r="E40" s="25">
        <f>IF('Student Record'!C38="","",'Student Record'!C38)</f>
        <v>412</v>
      </c>
      <c r="F40" s="26" t="str">
        <f>IF('Student Record'!E38="","",'Student Record'!E38)</f>
        <v>HANSRAJ SINGH</v>
      </c>
      <c r="G40" s="26" t="str">
        <f>IF('Student Record'!G38="","",'Student Record'!G38)</f>
        <v>NARPAT SINGH</v>
      </c>
      <c r="H40" s="25" t="str">
        <f>IF('Student Record'!I38="","",'Student Record'!I38)</f>
        <v>M</v>
      </c>
      <c r="I40" s="27">
        <f>IF('Student Record'!J38="","",'Student Record'!J38)</f>
        <v>40676</v>
      </c>
      <c r="J40" s="25" t="str">
        <f>IF('Student Record'!O38="","",'Student Record'!O38)</f>
        <v>GEN</v>
      </c>
      <c r="K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" s="25" t="str">
        <f>IF(Table1[[#This Row],[नाम विद्यार्थी]]="","",IF(AND(Table1[[#This Row],[कक्षा]]&gt;8,Table1[[#This Row],[कक्षा]]&lt;11),50,""))</f>
        <v/>
      </c>
      <c r="M40" s="28" t="str">
        <f>IF(Table1[[#This Row],[नाम विद्यार्थी]]="","",IF(AND(Table1[[#This Row],[कक्षा]]&gt;=11,'School Fees'!$L$3="Yes"),100,""))</f>
        <v/>
      </c>
      <c r="N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" s="25" t="str">
        <f>IF(Table1[[#This Row],[नाम विद्यार्थी]]="","",IF(Table1[[#This Row],[कक्षा]]&gt;8,5,""))</f>
        <v/>
      </c>
      <c r="P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" s="21"/>
      <c r="R40" s="21"/>
      <c r="S40" s="28" t="str">
        <f>IF(SUM(Table1[[#This Row],[छात्र निधि]:[टी.सी.शुल्क]])=0,"",SUM(Table1[[#This Row],[छात्र निधि]:[टी.सी.शुल्क]]))</f>
        <v/>
      </c>
      <c r="T40" s="33"/>
      <c r="U40" s="33"/>
      <c r="V40" s="22"/>
    </row>
    <row r="41" spans="2:22" ht="15">
      <c r="B41" s="25">
        <f>IF(C41="","",ROWS($A$4:A41))</f>
        <v>38</v>
      </c>
      <c r="C41" s="25">
        <f>IF('Student Record'!A39="","",'Student Record'!A39)</f>
        <v>6</v>
      </c>
      <c r="D41" s="25" t="str">
        <f>IF('Student Record'!B39="","",'Student Record'!B39)</f>
        <v>A</v>
      </c>
      <c r="E41" s="25">
        <f>IF('Student Record'!C39="","",'Student Record'!C39)</f>
        <v>184</v>
      </c>
      <c r="F41" s="26" t="str">
        <f>IF('Student Record'!E39="","",'Student Record'!E39)</f>
        <v>KARAN SINGH</v>
      </c>
      <c r="G41" s="26" t="str">
        <f>IF('Student Record'!G39="","",'Student Record'!G39)</f>
        <v>GOPAL SINGH</v>
      </c>
      <c r="H41" s="25" t="str">
        <f>IF('Student Record'!I39="","",'Student Record'!I39)</f>
        <v>M</v>
      </c>
      <c r="I41" s="27">
        <f>IF('Student Record'!J39="","",'Student Record'!J39)</f>
        <v>40823</v>
      </c>
      <c r="J41" s="25" t="str">
        <f>IF('Student Record'!O39="","",'Student Record'!O39)</f>
        <v>GEN</v>
      </c>
      <c r="K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" s="25" t="str">
        <f>IF(Table1[[#This Row],[नाम विद्यार्थी]]="","",IF(AND(Table1[[#This Row],[कक्षा]]&gt;8,Table1[[#This Row],[कक्षा]]&lt;11),50,""))</f>
        <v/>
      </c>
      <c r="M41" s="28" t="str">
        <f>IF(Table1[[#This Row],[नाम विद्यार्थी]]="","",IF(AND(Table1[[#This Row],[कक्षा]]&gt;=11,'School Fees'!$L$3="Yes"),100,""))</f>
        <v/>
      </c>
      <c r="N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" s="25" t="str">
        <f>IF(Table1[[#This Row],[नाम विद्यार्थी]]="","",IF(Table1[[#This Row],[कक्षा]]&gt;8,5,""))</f>
        <v/>
      </c>
      <c r="P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" s="21"/>
      <c r="R41" s="21"/>
      <c r="S41" s="28" t="str">
        <f>IF(SUM(Table1[[#This Row],[छात्र निधि]:[टी.सी.शुल्क]])=0,"",SUM(Table1[[#This Row],[छात्र निधि]:[टी.सी.शुल्क]]))</f>
        <v/>
      </c>
      <c r="T41" s="33"/>
      <c r="U41" s="33"/>
      <c r="V41" s="22"/>
    </row>
    <row r="42" spans="2:22" ht="15">
      <c r="B42" s="25">
        <f>IF(C42="","",ROWS($A$4:A42))</f>
        <v>39</v>
      </c>
      <c r="C42" s="25">
        <f>IF('Student Record'!A40="","",'Student Record'!A40)</f>
        <v>6</v>
      </c>
      <c r="D42" s="25" t="str">
        <f>IF('Student Record'!B40="","",'Student Record'!B40)</f>
        <v>A</v>
      </c>
      <c r="E42" s="25">
        <f>IF('Student Record'!C40="","",'Student Record'!C40)</f>
        <v>545</v>
      </c>
      <c r="F42" s="26" t="str">
        <f>IF('Student Record'!E40="","",'Student Record'!E40)</f>
        <v>LAKSHITA</v>
      </c>
      <c r="G42" s="26" t="str">
        <f>IF('Student Record'!G40="","",'Student Record'!G40)</f>
        <v>NEMA RAM</v>
      </c>
      <c r="H42" s="25" t="str">
        <f>IF('Student Record'!I40="","",'Student Record'!I40)</f>
        <v>F</v>
      </c>
      <c r="I42" s="27">
        <f>IF('Student Record'!J40="","",'Student Record'!J40)</f>
        <v>39987</v>
      </c>
      <c r="J42" s="25" t="str">
        <f>IF('Student Record'!O40="","",'Student Record'!O40)</f>
        <v>SC</v>
      </c>
      <c r="K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" s="25" t="str">
        <f>IF(Table1[[#This Row],[नाम विद्यार्थी]]="","",IF(AND(Table1[[#This Row],[कक्षा]]&gt;8,Table1[[#This Row],[कक्षा]]&lt;11),50,""))</f>
        <v/>
      </c>
      <c r="M42" s="28" t="str">
        <f>IF(Table1[[#This Row],[नाम विद्यार्थी]]="","",IF(AND(Table1[[#This Row],[कक्षा]]&gt;=11,'School Fees'!$L$3="Yes"),100,""))</f>
        <v/>
      </c>
      <c r="N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" s="25" t="str">
        <f>IF(Table1[[#This Row],[नाम विद्यार्थी]]="","",IF(Table1[[#This Row],[कक्षा]]&gt;8,5,""))</f>
        <v/>
      </c>
      <c r="P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" s="21"/>
      <c r="R42" s="21"/>
      <c r="S42" s="28" t="str">
        <f>IF(SUM(Table1[[#This Row],[छात्र निधि]:[टी.सी.शुल्क]])=0,"",SUM(Table1[[#This Row],[छात्र निधि]:[टी.सी.शुल्क]]))</f>
        <v/>
      </c>
      <c r="T42" s="33"/>
      <c r="U42" s="33"/>
      <c r="V42" s="22"/>
    </row>
    <row r="43" spans="2:22" ht="15">
      <c r="B43" s="25">
        <f>IF(C43="","",ROWS($A$4:A43))</f>
        <v>40</v>
      </c>
      <c r="C43" s="25">
        <f>IF('Student Record'!A41="","",'Student Record'!A41)</f>
        <v>6</v>
      </c>
      <c r="D43" s="25" t="str">
        <f>IF('Student Record'!B41="","",'Student Record'!B41)</f>
        <v>A</v>
      </c>
      <c r="E43" s="25">
        <f>IF('Student Record'!C41="","",'Student Record'!C41)</f>
        <v>420</v>
      </c>
      <c r="F43" s="26" t="str">
        <f>IF('Student Record'!E41="","",'Student Record'!E41)</f>
        <v>LAKSHITA JANGID</v>
      </c>
      <c r="G43" s="26" t="str">
        <f>IF('Student Record'!G41="","",'Student Record'!G41)</f>
        <v>SHYAM SUNDAR</v>
      </c>
      <c r="H43" s="25" t="str">
        <f>IF('Student Record'!I41="","",'Student Record'!I41)</f>
        <v>F</v>
      </c>
      <c r="I43" s="27">
        <f>IF('Student Record'!J41="","",'Student Record'!J41)</f>
        <v>40078</v>
      </c>
      <c r="J43" s="25" t="str">
        <f>IF('Student Record'!O41="","",'Student Record'!O41)</f>
        <v>OBC</v>
      </c>
      <c r="K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" s="25" t="str">
        <f>IF(Table1[[#This Row],[नाम विद्यार्थी]]="","",IF(AND(Table1[[#This Row],[कक्षा]]&gt;8,Table1[[#This Row],[कक्षा]]&lt;11),50,""))</f>
        <v/>
      </c>
      <c r="M43" s="28" t="str">
        <f>IF(Table1[[#This Row],[नाम विद्यार्थी]]="","",IF(AND(Table1[[#This Row],[कक्षा]]&gt;=11,'School Fees'!$L$3="Yes"),100,""))</f>
        <v/>
      </c>
      <c r="N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" s="25" t="str">
        <f>IF(Table1[[#This Row],[नाम विद्यार्थी]]="","",IF(Table1[[#This Row],[कक्षा]]&gt;8,5,""))</f>
        <v/>
      </c>
      <c r="P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" s="21"/>
      <c r="R43" s="21"/>
      <c r="S43" s="28" t="str">
        <f>IF(SUM(Table1[[#This Row],[छात्र निधि]:[टी.सी.शुल्क]])=0,"",SUM(Table1[[#This Row],[छात्र निधि]:[टी.सी.शुल्क]]))</f>
        <v/>
      </c>
      <c r="T43" s="33"/>
      <c r="U43" s="33"/>
      <c r="V43" s="22"/>
    </row>
    <row r="44" spans="2:22" ht="15">
      <c r="B44" s="25">
        <f>IF(C44="","",ROWS($A$4:A44))</f>
        <v>41</v>
      </c>
      <c r="C44" s="25">
        <f>IF('Student Record'!A42="","",'Student Record'!A42)</f>
        <v>6</v>
      </c>
      <c r="D44" s="25" t="str">
        <f>IF('Student Record'!B42="","",'Student Record'!B42)</f>
        <v>A</v>
      </c>
      <c r="E44" s="25">
        <f>IF('Student Record'!C42="","",'Student Record'!C42)</f>
        <v>385</v>
      </c>
      <c r="F44" s="26" t="str">
        <f>IF('Student Record'!E42="","",'Student Record'!E42)</f>
        <v>NIKITA PARIHAR</v>
      </c>
      <c r="G44" s="26" t="str">
        <f>IF('Student Record'!G42="","",'Student Record'!G42)</f>
        <v>BHAWNI SHANKAR</v>
      </c>
      <c r="H44" s="25" t="str">
        <f>IF('Student Record'!I42="","",'Student Record'!I42)</f>
        <v>F</v>
      </c>
      <c r="I44" s="27">
        <f>IF('Student Record'!J42="","",'Student Record'!J42)</f>
        <v>40870</v>
      </c>
      <c r="J44" s="25" t="str">
        <f>IF('Student Record'!O42="","",'Student Record'!O42)</f>
        <v>SC</v>
      </c>
      <c r="K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" s="25" t="str">
        <f>IF(Table1[[#This Row],[नाम विद्यार्थी]]="","",IF(AND(Table1[[#This Row],[कक्षा]]&gt;8,Table1[[#This Row],[कक्षा]]&lt;11),50,""))</f>
        <v/>
      </c>
      <c r="M44" s="28" t="str">
        <f>IF(Table1[[#This Row],[नाम विद्यार्थी]]="","",IF(AND(Table1[[#This Row],[कक्षा]]&gt;=11,'School Fees'!$L$3="Yes"),100,""))</f>
        <v/>
      </c>
      <c r="N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" s="25" t="str">
        <f>IF(Table1[[#This Row],[नाम विद्यार्थी]]="","",IF(Table1[[#This Row],[कक्षा]]&gt;8,5,""))</f>
        <v/>
      </c>
      <c r="P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" s="21"/>
      <c r="R44" s="21"/>
      <c r="S44" s="28" t="str">
        <f>IF(SUM(Table1[[#This Row],[छात्र निधि]:[टी.सी.शुल्क]])=0,"",SUM(Table1[[#This Row],[छात्र निधि]:[टी.सी.शुल्क]]))</f>
        <v/>
      </c>
      <c r="T44" s="33"/>
      <c r="U44" s="33"/>
      <c r="V44" s="22"/>
    </row>
    <row r="45" spans="2:22" ht="15">
      <c r="B45" s="25">
        <f>IF(C45="","",ROWS($A$4:A45))</f>
        <v>42</v>
      </c>
      <c r="C45" s="25">
        <f>IF('Student Record'!A43="","",'Student Record'!A43)</f>
        <v>6</v>
      </c>
      <c r="D45" s="25" t="str">
        <f>IF('Student Record'!B43="","",'Student Record'!B43)</f>
        <v>A</v>
      </c>
      <c r="E45" s="25">
        <f>IF('Student Record'!C43="","",'Student Record'!C43)</f>
        <v>329</v>
      </c>
      <c r="F45" s="26" t="str">
        <f>IF('Student Record'!E43="","",'Student Record'!E43)</f>
        <v>SURENDRA KUMAR</v>
      </c>
      <c r="G45" s="26" t="str">
        <f>IF('Student Record'!G43="","",'Student Record'!G43)</f>
        <v>DHANNA RAM</v>
      </c>
      <c r="H45" s="25" t="str">
        <f>IF('Student Record'!I43="","",'Student Record'!I43)</f>
        <v>M</v>
      </c>
      <c r="I45" s="27">
        <f>IF('Student Record'!J43="","",'Student Record'!J43)</f>
        <v>40004</v>
      </c>
      <c r="J45" s="25" t="str">
        <f>IF('Student Record'!O43="","",'Student Record'!O43)</f>
        <v>SC</v>
      </c>
      <c r="K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" s="25" t="str">
        <f>IF(Table1[[#This Row],[नाम विद्यार्थी]]="","",IF(AND(Table1[[#This Row],[कक्षा]]&gt;8,Table1[[#This Row],[कक्षा]]&lt;11),50,""))</f>
        <v/>
      </c>
      <c r="M45" s="28" t="str">
        <f>IF(Table1[[#This Row],[नाम विद्यार्थी]]="","",IF(AND(Table1[[#This Row],[कक्षा]]&gt;=11,'School Fees'!$L$3="Yes"),100,""))</f>
        <v/>
      </c>
      <c r="N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" s="25" t="str">
        <f>IF(Table1[[#This Row],[नाम विद्यार्थी]]="","",IF(Table1[[#This Row],[कक्षा]]&gt;8,5,""))</f>
        <v/>
      </c>
      <c r="P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" s="21"/>
      <c r="R45" s="21"/>
      <c r="S45" s="28" t="str">
        <f>IF(SUM(Table1[[#This Row],[छात्र निधि]:[टी.सी.शुल्क]])=0,"",SUM(Table1[[#This Row],[छात्र निधि]:[टी.सी.शुल्क]]))</f>
        <v/>
      </c>
      <c r="T45" s="33"/>
      <c r="U45" s="33"/>
      <c r="V45" s="22"/>
    </row>
    <row r="46" spans="2:22" ht="15">
      <c r="B46" s="25">
        <f>IF(C46="","",ROWS($A$4:A46))</f>
        <v>43</v>
      </c>
      <c r="C46" s="25">
        <f>IF('Student Record'!A44="","",'Student Record'!A44)</f>
        <v>7</v>
      </c>
      <c r="D46" s="25" t="str">
        <f>IF('Student Record'!B44="","",'Student Record'!B44)</f>
        <v>A</v>
      </c>
      <c r="E46" s="25">
        <f>IF('Student Record'!C44="","",'Student Record'!C44)</f>
        <v>333</v>
      </c>
      <c r="F46" s="26" t="str">
        <f>IF('Student Record'!E44="","",'Student Record'!E44)</f>
        <v>DHEERAJ KANWAR</v>
      </c>
      <c r="G46" s="26" t="str">
        <f>IF('Student Record'!G44="","",'Student Record'!G44)</f>
        <v>MAHAVEER SINGH</v>
      </c>
      <c r="H46" s="25" t="str">
        <f>IF('Student Record'!I44="","",'Student Record'!I44)</f>
        <v>F</v>
      </c>
      <c r="I46" s="27">
        <f>IF('Student Record'!J44="","",'Student Record'!J44)</f>
        <v>40102</v>
      </c>
      <c r="J46" s="25" t="str">
        <f>IF('Student Record'!O44="","",'Student Record'!O44)</f>
        <v>GEN</v>
      </c>
      <c r="K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" s="25" t="str">
        <f>IF(Table1[[#This Row],[नाम विद्यार्थी]]="","",IF(AND(Table1[[#This Row],[कक्षा]]&gt;8,Table1[[#This Row],[कक्षा]]&lt;11),50,""))</f>
        <v/>
      </c>
      <c r="M46" s="28" t="str">
        <f>IF(Table1[[#This Row],[नाम विद्यार्थी]]="","",IF(AND(Table1[[#This Row],[कक्षा]]&gt;=11,'School Fees'!$L$3="Yes"),100,""))</f>
        <v/>
      </c>
      <c r="N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" s="25" t="str">
        <f>IF(Table1[[#This Row],[नाम विद्यार्थी]]="","",IF(Table1[[#This Row],[कक्षा]]&gt;8,5,""))</f>
        <v/>
      </c>
      <c r="P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" s="21"/>
      <c r="R46" s="21"/>
      <c r="S46" s="28" t="str">
        <f>IF(SUM(Table1[[#This Row],[छात्र निधि]:[टी.सी.शुल्क]])=0,"",SUM(Table1[[#This Row],[छात्र निधि]:[टी.सी.शुल्क]]))</f>
        <v/>
      </c>
      <c r="T46" s="33"/>
      <c r="U46" s="33"/>
      <c r="V46" s="22"/>
    </row>
    <row r="47" spans="2:22" ht="15">
      <c r="B47" s="25">
        <f>IF(C47="","",ROWS($A$4:A47))</f>
        <v>44</v>
      </c>
      <c r="C47" s="25">
        <f>IF('Student Record'!A45="","",'Student Record'!A45)</f>
        <v>7</v>
      </c>
      <c r="D47" s="25" t="str">
        <f>IF('Student Record'!B45="","",'Student Record'!B45)</f>
        <v>A</v>
      </c>
      <c r="E47" s="25">
        <f>IF('Student Record'!C45="","",'Student Record'!C45)</f>
        <v>239</v>
      </c>
      <c r="F47" s="26" t="str">
        <f>IF('Student Record'!E45="","",'Student Record'!E45)</f>
        <v>GUTIYA</v>
      </c>
      <c r="G47" s="26" t="str">
        <f>IF('Student Record'!G45="","",'Student Record'!G45)</f>
        <v>MOOLARAM</v>
      </c>
      <c r="H47" s="25" t="str">
        <f>IF('Student Record'!I45="","",'Student Record'!I45)</f>
        <v>F</v>
      </c>
      <c r="I47" s="27">
        <f>IF('Student Record'!J45="","",'Student Record'!J45)</f>
        <v>40304</v>
      </c>
      <c r="J47" s="25" t="str">
        <f>IF('Student Record'!O45="","",'Student Record'!O45)</f>
        <v>SC</v>
      </c>
      <c r="K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" s="25" t="str">
        <f>IF(Table1[[#This Row],[नाम विद्यार्थी]]="","",IF(AND(Table1[[#This Row],[कक्षा]]&gt;8,Table1[[#This Row],[कक्षा]]&lt;11),50,""))</f>
        <v/>
      </c>
      <c r="M47" s="28" t="str">
        <f>IF(Table1[[#This Row],[नाम विद्यार्थी]]="","",IF(AND(Table1[[#This Row],[कक्षा]]&gt;=11,'School Fees'!$L$3="Yes"),100,""))</f>
        <v/>
      </c>
      <c r="N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" s="25" t="str">
        <f>IF(Table1[[#This Row],[नाम विद्यार्थी]]="","",IF(Table1[[#This Row],[कक्षा]]&gt;8,5,""))</f>
        <v/>
      </c>
      <c r="P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" s="21"/>
      <c r="R47" s="21"/>
      <c r="S47" s="28" t="str">
        <f>IF(SUM(Table1[[#This Row],[छात्र निधि]:[टी.सी.शुल्क]])=0,"",SUM(Table1[[#This Row],[छात्र निधि]:[टी.सी.शुल्क]]))</f>
        <v/>
      </c>
      <c r="T47" s="33"/>
      <c r="U47" s="33"/>
      <c r="V47" s="22"/>
    </row>
    <row r="48" spans="2:22" ht="15">
      <c r="B48" s="25">
        <f>IF(C48="","",ROWS($A$4:A48))</f>
        <v>45</v>
      </c>
      <c r="C48" s="25">
        <f>IF('Student Record'!A46="","",'Student Record'!A46)</f>
        <v>7</v>
      </c>
      <c r="D48" s="25" t="str">
        <f>IF('Student Record'!B46="","",'Student Record'!B46)</f>
        <v>A</v>
      </c>
      <c r="E48" s="25">
        <f>IF('Student Record'!C46="","",'Student Record'!C46)</f>
        <v>237</v>
      </c>
      <c r="F48" s="26" t="str">
        <f>IF('Student Record'!E46="","",'Student Record'!E46)</f>
        <v>HANSRAJ SWAMI</v>
      </c>
      <c r="G48" s="26" t="str">
        <f>IF('Student Record'!G46="","",'Student Record'!G46)</f>
        <v>MAHAVEER SWAMI</v>
      </c>
      <c r="H48" s="25" t="str">
        <f>IF('Student Record'!I46="","",'Student Record'!I46)</f>
        <v>M</v>
      </c>
      <c r="I48" s="27">
        <f>IF('Student Record'!J46="","",'Student Record'!J46)</f>
        <v>40431</v>
      </c>
      <c r="J48" s="25" t="str">
        <f>IF('Student Record'!O46="","",'Student Record'!O46)</f>
        <v>OBC</v>
      </c>
      <c r="K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" s="25" t="str">
        <f>IF(Table1[[#This Row],[नाम विद्यार्थी]]="","",IF(AND(Table1[[#This Row],[कक्षा]]&gt;8,Table1[[#This Row],[कक्षा]]&lt;11),50,""))</f>
        <v/>
      </c>
      <c r="M48" s="28" t="str">
        <f>IF(Table1[[#This Row],[नाम विद्यार्थी]]="","",IF(AND(Table1[[#This Row],[कक्षा]]&gt;=11,'School Fees'!$L$3="Yes"),100,""))</f>
        <v/>
      </c>
      <c r="N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" s="25" t="str">
        <f>IF(Table1[[#This Row],[नाम विद्यार्थी]]="","",IF(Table1[[#This Row],[कक्षा]]&gt;8,5,""))</f>
        <v/>
      </c>
      <c r="P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" s="21"/>
      <c r="R48" s="21"/>
      <c r="S48" s="28" t="str">
        <f>IF(SUM(Table1[[#This Row],[छात्र निधि]:[टी.सी.शुल्क]])=0,"",SUM(Table1[[#This Row],[छात्र निधि]:[टी.सी.शुल्क]]))</f>
        <v/>
      </c>
      <c r="T48" s="33"/>
      <c r="U48" s="33"/>
      <c r="V48" s="22"/>
    </row>
    <row r="49" spans="2:22" ht="15">
      <c r="B49" s="25">
        <f>IF(C49="","",ROWS($A$4:A49))</f>
        <v>46</v>
      </c>
      <c r="C49" s="25">
        <f>IF('Student Record'!A47="","",'Student Record'!A47)</f>
        <v>7</v>
      </c>
      <c r="D49" s="25" t="str">
        <f>IF('Student Record'!B47="","",'Student Record'!B47)</f>
        <v>A</v>
      </c>
      <c r="E49" s="25">
        <f>IF('Student Record'!C47="","",'Student Record'!C47)</f>
        <v>233</v>
      </c>
      <c r="F49" s="26" t="str">
        <f>IF('Student Record'!E47="","",'Student Record'!E47)</f>
        <v>JITENDRA MEGHWAL</v>
      </c>
      <c r="G49" s="26" t="str">
        <f>IF('Student Record'!G47="","",'Student Record'!G47)</f>
        <v>PRABHU RAM</v>
      </c>
      <c r="H49" s="25" t="str">
        <f>IF('Student Record'!I47="","",'Student Record'!I47)</f>
        <v>M</v>
      </c>
      <c r="I49" s="27">
        <f>IF('Student Record'!J47="","",'Student Record'!J47)</f>
        <v>40048</v>
      </c>
      <c r="J49" s="25" t="str">
        <f>IF('Student Record'!O47="","",'Student Record'!O47)</f>
        <v>SC</v>
      </c>
      <c r="K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" s="25" t="str">
        <f>IF(Table1[[#This Row],[नाम विद्यार्थी]]="","",IF(AND(Table1[[#This Row],[कक्षा]]&gt;8,Table1[[#This Row],[कक्षा]]&lt;11),50,""))</f>
        <v/>
      </c>
      <c r="M49" s="28" t="str">
        <f>IF(Table1[[#This Row],[नाम विद्यार्थी]]="","",IF(AND(Table1[[#This Row],[कक्षा]]&gt;=11,'School Fees'!$L$3="Yes"),100,""))</f>
        <v/>
      </c>
      <c r="N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" s="25" t="str">
        <f>IF(Table1[[#This Row],[नाम विद्यार्थी]]="","",IF(Table1[[#This Row],[कक्षा]]&gt;8,5,""))</f>
        <v/>
      </c>
      <c r="P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" s="21"/>
      <c r="R49" s="21"/>
      <c r="S49" s="28" t="str">
        <f>IF(SUM(Table1[[#This Row],[छात्र निधि]:[टी.सी.शुल्क]])=0,"",SUM(Table1[[#This Row],[छात्र निधि]:[टी.सी.शुल्क]]))</f>
        <v/>
      </c>
      <c r="T49" s="33"/>
      <c r="U49" s="33"/>
      <c r="V49" s="22"/>
    </row>
    <row r="50" spans="2:22" ht="15">
      <c r="B50" s="25">
        <f>IF(C50="","",ROWS($A$4:A50))</f>
        <v>47</v>
      </c>
      <c r="C50" s="25">
        <f>IF('Student Record'!A48="","",'Student Record'!A48)</f>
        <v>7</v>
      </c>
      <c r="D50" s="25" t="str">
        <f>IF('Student Record'!B48="","",'Student Record'!B48)</f>
        <v>A</v>
      </c>
      <c r="E50" s="25">
        <f>IF('Student Record'!C48="","",'Student Record'!C48)</f>
        <v>347</v>
      </c>
      <c r="F50" s="26" t="str">
        <f>IF('Student Record'!E48="","",'Student Record'!E48)</f>
        <v>KOMAL KANWAR</v>
      </c>
      <c r="G50" s="26" t="str">
        <f>IF('Student Record'!G48="","",'Student Record'!G48)</f>
        <v>RAJENDRA SINGH</v>
      </c>
      <c r="H50" s="25" t="str">
        <f>IF('Student Record'!I48="","",'Student Record'!I48)</f>
        <v>F</v>
      </c>
      <c r="I50" s="27">
        <f>IF('Student Record'!J48="","",'Student Record'!J48)</f>
        <v>39818</v>
      </c>
      <c r="J50" s="25" t="str">
        <f>IF('Student Record'!O48="","",'Student Record'!O48)</f>
        <v>GEN</v>
      </c>
      <c r="K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" s="25" t="str">
        <f>IF(Table1[[#This Row],[नाम विद्यार्थी]]="","",IF(AND(Table1[[#This Row],[कक्षा]]&gt;8,Table1[[#This Row],[कक्षा]]&lt;11),50,""))</f>
        <v/>
      </c>
      <c r="M50" s="28" t="str">
        <f>IF(Table1[[#This Row],[नाम विद्यार्थी]]="","",IF(AND(Table1[[#This Row],[कक्षा]]&gt;=11,'School Fees'!$L$3="Yes"),100,""))</f>
        <v/>
      </c>
      <c r="N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" s="25" t="str">
        <f>IF(Table1[[#This Row],[नाम विद्यार्थी]]="","",IF(Table1[[#This Row],[कक्षा]]&gt;8,5,""))</f>
        <v/>
      </c>
      <c r="P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" s="21"/>
      <c r="R50" s="21"/>
      <c r="S50" s="28" t="str">
        <f>IF(SUM(Table1[[#This Row],[छात्र निधि]:[टी.सी.शुल्क]])=0,"",SUM(Table1[[#This Row],[छात्र निधि]:[टी.सी.शुल्क]]))</f>
        <v/>
      </c>
      <c r="T50" s="33"/>
      <c r="U50" s="33"/>
      <c r="V50" s="22"/>
    </row>
    <row r="51" spans="2:22" ht="15">
      <c r="B51" s="25">
        <f>IF(C51="","",ROWS($A$4:A51))</f>
        <v>48</v>
      </c>
      <c r="C51" s="25">
        <f>IF('Student Record'!A49="","",'Student Record'!A49)</f>
        <v>7</v>
      </c>
      <c r="D51" s="25" t="str">
        <f>IF('Student Record'!B49="","",'Student Record'!B49)</f>
        <v>A</v>
      </c>
      <c r="E51" s="25">
        <f>IF('Student Record'!C49="","",'Student Record'!C49)</f>
        <v>236</v>
      </c>
      <c r="F51" s="26" t="str">
        <f>IF('Student Record'!E49="","",'Student Record'!E49)</f>
        <v>KRISHAN KUMAR</v>
      </c>
      <c r="G51" s="26" t="str">
        <f>IF('Student Record'!G49="","",'Student Record'!G49)</f>
        <v>SHRAWAN KUMAR</v>
      </c>
      <c r="H51" s="25" t="str">
        <f>IF('Student Record'!I49="","",'Student Record'!I49)</f>
        <v>M</v>
      </c>
      <c r="I51" s="27">
        <f>IF('Student Record'!J49="","",'Student Record'!J49)</f>
        <v>39969</v>
      </c>
      <c r="J51" s="25" t="str">
        <f>IF('Student Record'!O49="","",'Student Record'!O49)</f>
        <v>SC</v>
      </c>
      <c r="K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" s="25" t="str">
        <f>IF(Table1[[#This Row],[नाम विद्यार्थी]]="","",IF(AND(Table1[[#This Row],[कक्षा]]&gt;8,Table1[[#This Row],[कक्षा]]&lt;11),50,""))</f>
        <v/>
      </c>
      <c r="M51" s="28" t="str">
        <f>IF(Table1[[#This Row],[नाम विद्यार्थी]]="","",IF(AND(Table1[[#This Row],[कक्षा]]&gt;=11,'School Fees'!$L$3="Yes"),100,""))</f>
        <v/>
      </c>
      <c r="N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" s="25" t="str">
        <f>IF(Table1[[#This Row],[नाम विद्यार्थी]]="","",IF(Table1[[#This Row],[कक्षा]]&gt;8,5,""))</f>
        <v/>
      </c>
      <c r="P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" s="21"/>
      <c r="R51" s="21"/>
      <c r="S51" s="28" t="str">
        <f>IF(SUM(Table1[[#This Row],[छात्र निधि]:[टी.सी.शुल्क]])=0,"",SUM(Table1[[#This Row],[छात्र निधि]:[टी.सी.शुल्क]]))</f>
        <v/>
      </c>
      <c r="T51" s="33"/>
      <c r="U51" s="33"/>
      <c r="V51" s="22"/>
    </row>
    <row r="52" spans="2:22" ht="15">
      <c r="B52" s="25">
        <f>IF(C52="","",ROWS($A$4:A52))</f>
        <v>49</v>
      </c>
      <c r="C52" s="25">
        <f>IF('Student Record'!A50="","",'Student Record'!A50)</f>
        <v>7</v>
      </c>
      <c r="D52" s="25" t="str">
        <f>IF('Student Record'!B50="","",'Student Record'!B50)</f>
        <v>A</v>
      </c>
      <c r="E52" s="25">
        <f>IF('Student Record'!C50="","",'Student Record'!C50)</f>
        <v>238</v>
      </c>
      <c r="F52" s="26" t="str">
        <f>IF('Student Record'!E50="","",'Student Record'!E50)</f>
        <v>LOKPAL SINGH</v>
      </c>
      <c r="G52" s="26" t="str">
        <f>IF('Student Record'!G50="","",'Student Record'!G50)</f>
        <v>SURENDRA SINGH</v>
      </c>
      <c r="H52" s="25" t="str">
        <f>IF('Student Record'!I50="","",'Student Record'!I50)</f>
        <v>M</v>
      </c>
      <c r="I52" s="27">
        <f>IF('Student Record'!J50="","",'Student Record'!J50)</f>
        <v>40456</v>
      </c>
      <c r="J52" s="25" t="str">
        <f>IF('Student Record'!O50="","",'Student Record'!O50)</f>
        <v>GEN</v>
      </c>
      <c r="K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" s="25" t="str">
        <f>IF(Table1[[#This Row],[नाम विद्यार्थी]]="","",IF(AND(Table1[[#This Row],[कक्षा]]&gt;8,Table1[[#This Row],[कक्षा]]&lt;11),50,""))</f>
        <v/>
      </c>
      <c r="M52" s="28" t="str">
        <f>IF(Table1[[#This Row],[नाम विद्यार्थी]]="","",IF(AND(Table1[[#This Row],[कक्षा]]&gt;=11,'School Fees'!$L$3="Yes"),100,""))</f>
        <v/>
      </c>
      <c r="N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" s="25" t="str">
        <f>IF(Table1[[#This Row],[नाम विद्यार्थी]]="","",IF(Table1[[#This Row],[कक्षा]]&gt;8,5,""))</f>
        <v/>
      </c>
      <c r="P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" s="21"/>
      <c r="R52" s="21"/>
      <c r="S52" s="28" t="str">
        <f>IF(SUM(Table1[[#This Row],[छात्र निधि]:[टी.सी.शुल्क]])=0,"",SUM(Table1[[#This Row],[छात्र निधि]:[टी.सी.शुल्क]]))</f>
        <v/>
      </c>
      <c r="T52" s="33"/>
      <c r="U52" s="33"/>
      <c r="V52" s="22"/>
    </row>
    <row r="53" spans="2:22" ht="15">
      <c r="B53" s="25">
        <f>IF(C53="","",ROWS($A$4:A53))</f>
        <v>50</v>
      </c>
      <c r="C53" s="25">
        <f>IF('Student Record'!A51="","",'Student Record'!A51)</f>
        <v>7</v>
      </c>
      <c r="D53" s="25" t="str">
        <f>IF('Student Record'!B51="","",'Student Record'!B51)</f>
        <v>A</v>
      </c>
      <c r="E53" s="25">
        <f>IF('Student Record'!C51="","",'Student Record'!C51)</f>
        <v>232</v>
      </c>
      <c r="F53" s="26" t="str">
        <f>IF('Student Record'!E51="","",'Student Record'!E51)</f>
        <v>ROSHAN MEGHWAL</v>
      </c>
      <c r="G53" s="26" t="str">
        <f>IF('Student Record'!G51="","",'Student Record'!G51)</f>
        <v>NAWAL KISHORE</v>
      </c>
      <c r="H53" s="25" t="str">
        <f>IF('Student Record'!I51="","",'Student Record'!I51)</f>
        <v>F</v>
      </c>
      <c r="I53" s="27">
        <f>IF('Student Record'!J51="","",'Student Record'!J51)</f>
        <v>40309</v>
      </c>
      <c r="J53" s="25" t="str">
        <f>IF('Student Record'!O51="","",'Student Record'!O51)</f>
        <v>SC</v>
      </c>
      <c r="K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" s="25" t="str">
        <f>IF(Table1[[#This Row],[नाम विद्यार्थी]]="","",IF(AND(Table1[[#This Row],[कक्षा]]&gt;8,Table1[[#This Row],[कक्षा]]&lt;11),50,""))</f>
        <v/>
      </c>
      <c r="M53" s="28" t="str">
        <f>IF(Table1[[#This Row],[नाम विद्यार्थी]]="","",IF(AND(Table1[[#This Row],[कक्षा]]&gt;=11,'School Fees'!$L$3="Yes"),100,""))</f>
        <v/>
      </c>
      <c r="N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" s="25" t="str">
        <f>IF(Table1[[#This Row],[नाम विद्यार्थी]]="","",IF(Table1[[#This Row],[कक्षा]]&gt;8,5,""))</f>
        <v/>
      </c>
      <c r="P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" s="21"/>
      <c r="R53" s="21"/>
      <c r="S53" s="28" t="str">
        <f>IF(SUM(Table1[[#This Row],[छात्र निधि]:[टी.सी.शुल्क]])=0,"",SUM(Table1[[#This Row],[छात्र निधि]:[टी.सी.शुल्क]]))</f>
        <v/>
      </c>
      <c r="T53" s="33"/>
      <c r="U53" s="33"/>
      <c r="V53" s="22"/>
    </row>
    <row r="54" spans="2:22" ht="15">
      <c r="B54" s="25">
        <f>IF(C54="","",ROWS($A$4:A54))</f>
        <v>51</v>
      </c>
      <c r="C54" s="25">
        <f>IF('Student Record'!A52="","",'Student Record'!A52)</f>
        <v>7</v>
      </c>
      <c r="D54" s="25" t="str">
        <f>IF('Student Record'!B52="","",'Student Record'!B52)</f>
        <v>A</v>
      </c>
      <c r="E54" s="25">
        <f>IF('Student Record'!C52="","",'Student Record'!C52)</f>
        <v>517</v>
      </c>
      <c r="F54" s="26" t="str">
        <f>IF('Student Record'!E52="","",'Student Record'!E52)</f>
        <v>SHELENDRA SINGH</v>
      </c>
      <c r="G54" s="26" t="str">
        <f>IF('Student Record'!G52="","",'Student Record'!G52)</f>
        <v>RAJU SINGH</v>
      </c>
      <c r="H54" s="25" t="str">
        <f>IF('Student Record'!I52="","",'Student Record'!I52)</f>
        <v>M</v>
      </c>
      <c r="I54" s="27">
        <f>IF('Student Record'!J52="","",'Student Record'!J52)</f>
        <v>40410</v>
      </c>
      <c r="J54" s="25" t="str">
        <f>IF('Student Record'!O52="","",'Student Record'!O52)</f>
        <v>GEN</v>
      </c>
      <c r="K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" s="25" t="str">
        <f>IF(Table1[[#This Row],[नाम विद्यार्थी]]="","",IF(AND(Table1[[#This Row],[कक्षा]]&gt;8,Table1[[#This Row],[कक्षा]]&lt;11),50,""))</f>
        <v/>
      </c>
      <c r="M54" s="28" t="str">
        <f>IF(Table1[[#This Row],[नाम विद्यार्थी]]="","",IF(AND(Table1[[#This Row],[कक्षा]]&gt;=11,'School Fees'!$L$3="Yes"),100,""))</f>
        <v/>
      </c>
      <c r="N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" s="25" t="str">
        <f>IF(Table1[[#This Row],[नाम विद्यार्थी]]="","",IF(Table1[[#This Row],[कक्षा]]&gt;8,5,""))</f>
        <v/>
      </c>
      <c r="P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" s="21"/>
      <c r="R54" s="21"/>
      <c r="S54" s="28" t="str">
        <f>IF(SUM(Table1[[#This Row],[छात्र निधि]:[टी.सी.शुल्क]])=0,"",SUM(Table1[[#This Row],[छात्र निधि]:[टी.सी.शुल्क]]))</f>
        <v/>
      </c>
      <c r="T54" s="33"/>
      <c r="U54" s="33"/>
      <c r="V54" s="22"/>
    </row>
    <row r="55" spans="2:22" ht="15">
      <c r="B55" s="25">
        <f>IF(C55="","",ROWS($A$4:A55))</f>
        <v>52</v>
      </c>
      <c r="C55" s="25">
        <f>IF('Student Record'!A53="","",'Student Record'!A53)</f>
        <v>7</v>
      </c>
      <c r="D55" s="25" t="str">
        <f>IF('Student Record'!B53="","",'Student Record'!B53)</f>
        <v>A</v>
      </c>
      <c r="E55" s="25">
        <f>IF('Student Record'!C53="","",'Student Record'!C53)</f>
        <v>235</v>
      </c>
      <c r="F55" s="26" t="str">
        <f>IF('Student Record'!E53="","",'Student Record'!E53)</f>
        <v>SONU KUMARI</v>
      </c>
      <c r="G55" s="26" t="str">
        <f>IF('Student Record'!G53="","",'Student Record'!G53)</f>
        <v>BHOMA RAM</v>
      </c>
      <c r="H55" s="25" t="str">
        <f>IF('Student Record'!I53="","",'Student Record'!I53)</f>
        <v>F</v>
      </c>
      <c r="I55" s="27">
        <f>IF('Student Record'!J53="","",'Student Record'!J53)</f>
        <v>39941</v>
      </c>
      <c r="J55" s="25" t="str">
        <f>IF('Student Record'!O53="","",'Student Record'!O53)</f>
        <v>SC</v>
      </c>
      <c r="K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" s="25" t="str">
        <f>IF(Table1[[#This Row],[नाम विद्यार्थी]]="","",IF(AND(Table1[[#This Row],[कक्षा]]&gt;8,Table1[[#This Row],[कक्षा]]&lt;11),50,""))</f>
        <v/>
      </c>
      <c r="M55" s="28" t="str">
        <f>IF(Table1[[#This Row],[नाम विद्यार्थी]]="","",IF(AND(Table1[[#This Row],[कक्षा]]&gt;=11,'School Fees'!$L$3="Yes"),100,""))</f>
        <v/>
      </c>
      <c r="N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" s="25" t="str">
        <f>IF(Table1[[#This Row],[नाम विद्यार्थी]]="","",IF(Table1[[#This Row],[कक्षा]]&gt;8,5,""))</f>
        <v/>
      </c>
      <c r="P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" s="21"/>
      <c r="R55" s="21"/>
      <c r="S55" s="28" t="str">
        <f>IF(SUM(Table1[[#This Row],[छात्र निधि]:[टी.सी.शुल्क]])=0,"",SUM(Table1[[#This Row],[छात्र निधि]:[टी.सी.शुल्क]]))</f>
        <v/>
      </c>
      <c r="T55" s="33"/>
      <c r="U55" s="33"/>
      <c r="V55" s="22"/>
    </row>
    <row r="56" spans="2:22" ht="15">
      <c r="B56" s="25">
        <f>IF(C56="","",ROWS($A$4:A56))</f>
        <v>53</v>
      </c>
      <c r="C56" s="25">
        <f>IF('Student Record'!A54="","",'Student Record'!A54)</f>
        <v>7</v>
      </c>
      <c r="D56" s="25" t="str">
        <f>IF('Student Record'!B54="","",'Student Record'!B54)</f>
        <v>A</v>
      </c>
      <c r="E56" s="25">
        <f>IF('Student Record'!C54="","",'Student Record'!C54)</f>
        <v>330</v>
      </c>
      <c r="F56" s="26" t="str">
        <f>IF('Student Record'!E54="","",'Student Record'!E54)</f>
        <v>SUNIL KUMAR</v>
      </c>
      <c r="G56" s="26" t="str">
        <f>IF('Student Record'!G54="","",'Student Record'!G54)</f>
        <v>DHANNA RAM</v>
      </c>
      <c r="H56" s="25" t="str">
        <f>IF('Student Record'!I54="","",'Student Record'!I54)</f>
        <v>M</v>
      </c>
      <c r="I56" s="27">
        <f>IF('Student Record'!J54="","",'Student Record'!J54)</f>
        <v>39309</v>
      </c>
      <c r="J56" s="25" t="str">
        <f>IF('Student Record'!O54="","",'Student Record'!O54)</f>
        <v>SC</v>
      </c>
      <c r="K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" s="25" t="str">
        <f>IF(Table1[[#This Row],[नाम विद्यार्थी]]="","",IF(AND(Table1[[#This Row],[कक्षा]]&gt;8,Table1[[#This Row],[कक्षा]]&lt;11),50,""))</f>
        <v/>
      </c>
      <c r="M56" s="28" t="str">
        <f>IF(Table1[[#This Row],[नाम विद्यार्थी]]="","",IF(AND(Table1[[#This Row],[कक्षा]]&gt;=11,'School Fees'!$L$3="Yes"),100,""))</f>
        <v/>
      </c>
      <c r="N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" s="25" t="str">
        <f>IF(Table1[[#This Row],[नाम विद्यार्थी]]="","",IF(Table1[[#This Row],[कक्षा]]&gt;8,5,""))</f>
        <v/>
      </c>
      <c r="P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" s="21"/>
      <c r="R56" s="21"/>
      <c r="S56" s="28" t="str">
        <f>IF(SUM(Table1[[#This Row],[छात्र निधि]:[टी.सी.शुल्क]])=0,"",SUM(Table1[[#This Row],[छात्र निधि]:[टी.सी.शुल्क]]))</f>
        <v/>
      </c>
      <c r="T56" s="33"/>
      <c r="U56" s="33"/>
      <c r="V56" s="22"/>
    </row>
    <row r="57" spans="2:22" ht="15">
      <c r="B57" s="25">
        <f>IF(C57="","",ROWS($A$4:A57))</f>
        <v>54</v>
      </c>
      <c r="C57" s="25">
        <f>IF('Student Record'!A55="","",'Student Record'!A55)</f>
        <v>8</v>
      </c>
      <c r="D57" s="25" t="str">
        <f>IF('Student Record'!B55="","",'Student Record'!B55)</f>
        <v>A</v>
      </c>
      <c r="E57" s="25">
        <f>IF('Student Record'!C55="","",'Student Record'!C55)</f>
        <v>360</v>
      </c>
      <c r="F57" s="26" t="str">
        <f>IF('Student Record'!E55="","",'Student Record'!E55)</f>
        <v>AJAY PRATAP SINGH</v>
      </c>
      <c r="G57" s="26" t="str">
        <f>IF('Student Record'!G55="","",'Student Record'!G55)</f>
        <v>UMMED SINGH</v>
      </c>
      <c r="H57" s="25" t="str">
        <f>IF('Student Record'!I55="","",'Student Record'!I55)</f>
        <v>M</v>
      </c>
      <c r="I57" s="27">
        <f>IF('Student Record'!J55="","",'Student Record'!J55)</f>
        <v>40040</v>
      </c>
      <c r="J57" s="25" t="str">
        <f>IF('Student Record'!O55="","",'Student Record'!O55)</f>
        <v>GEN</v>
      </c>
      <c r="K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" s="25" t="str">
        <f>IF(Table1[[#This Row],[नाम विद्यार्थी]]="","",IF(AND(Table1[[#This Row],[कक्षा]]&gt;8,Table1[[#This Row],[कक्षा]]&lt;11),50,""))</f>
        <v/>
      </c>
      <c r="M57" s="28" t="str">
        <f>IF(Table1[[#This Row],[नाम विद्यार्थी]]="","",IF(AND(Table1[[#This Row],[कक्षा]]&gt;=11,'School Fees'!$L$3="Yes"),100,""))</f>
        <v/>
      </c>
      <c r="N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" s="25" t="str">
        <f>IF(Table1[[#This Row],[नाम विद्यार्थी]]="","",IF(Table1[[#This Row],[कक्षा]]&gt;8,5,""))</f>
        <v/>
      </c>
      <c r="P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" s="21"/>
      <c r="R57" s="21"/>
      <c r="S57" s="28" t="str">
        <f>IF(SUM(Table1[[#This Row],[छात्र निधि]:[टी.सी.शुल्क]])=0,"",SUM(Table1[[#This Row],[छात्र निधि]:[टी.सी.शुल्क]]))</f>
        <v/>
      </c>
      <c r="T57" s="33"/>
      <c r="U57" s="33"/>
      <c r="V57" s="22"/>
    </row>
    <row r="58" spans="2:22" ht="15">
      <c r="B58" s="25">
        <f>IF(C58="","",ROWS($A$4:A58))</f>
        <v>55</v>
      </c>
      <c r="C58" s="25">
        <f>IF('Student Record'!A56="","",'Student Record'!A56)</f>
        <v>8</v>
      </c>
      <c r="D58" s="25" t="str">
        <f>IF('Student Record'!B56="","",'Student Record'!B56)</f>
        <v>A</v>
      </c>
      <c r="E58" s="25">
        <f>IF('Student Record'!C56="","",'Student Record'!C56)</f>
        <v>242</v>
      </c>
      <c r="F58" s="26" t="str">
        <f>IF('Student Record'!E56="","",'Student Record'!E56)</f>
        <v>BIPASHA</v>
      </c>
      <c r="G58" s="26" t="str">
        <f>IF('Student Record'!G56="","",'Student Record'!G56)</f>
        <v>SURESH KUMAR</v>
      </c>
      <c r="H58" s="25" t="str">
        <f>IF('Student Record'!I56="","",'Student Record'!I56)</f>
        <v>F</v>
      </c>
      <c r="I58" s="27">
        <f>IF('Student Record'!J56="","",'Student Record'!J56)</f>
        <v>39648</v>
      </c>
      <c r="J58" s="25" t="str">
        <f>IF('Student Record'!O56="","",'Student Record'!O56)</f>
        <v>SC</v>
      </c>
      <c r="K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" s="25" t="str">
        <f>IF(Table1[[#This Row],[नाम विद्यार्थी]]="","",IF(AND(Table1[[#This Row],[कक्षा]]&gt;8,Table1[[#This Row],[कक्षा]]&lt;11),50,""))</f>
        <v/>
      </c>
      <c r="M58" s="28" t="str">
        <f>IF(Table1[[#This Row],[नाम विद्यार्थी]]="","",IF(AND(Table1[[#This Row],[कक्षा]]&gt;=11,'School Fees'!$L$3="Yes"),100,""))</f>
        <v/>
      </c>
      <c r="N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" s="25" t="str">
        <f>IF(Table1[[#This Row],[नाम विद्यार्थी]]="","",IF(Table1[[#This Row],[कक्षा]]&gt;8,5,""))</f>
        <v/>
      </c>
      <c r="P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" s="21"/>
      <c r="R58" s="21"/>
      <c r="S58" s="28" t="str">
        <f>IF(SUM(Table1[[#This Row],[छात्र निधि]:[टी.सी.शुल्क]])=0,"",SUM(Table1[[#This Row],[छात्र निधि]:[टी.सी.शुल्क]]))</f>
        <v/>
      </c>
      <c r="T58" s="33"/>
      <c r="U58" s="33"/>
      <c r="V58" s="22"/>
    </row>
    <row r="59" spans="2:22" ht="15">
      <c r="B59" s="25">
        <f>IF(C59="","",ROWS($A$4:A59))</f>
        <v>56</v>
      </c>
      <c r="C59" s="25">
        <f>IF('Student Record'!A57="","",'Student Record'!A57)</f>
        <v>8</v>
      </c>
      <c r="D59" s="25" t="str">
        <f>IF('Student Record'!B57="","",'Student Record'!B57)</f>
        <v>A</v>
      </c>
      <c r="E59" s="25">
        <f>IF('Student Record'!C57="","",'Student Record'!C57)</f>
        <v>319</v>
      </c>
      <c r="F59" s="26" t="str">
        <f>IF('Student Record'!E57="","",'Student Record'!E57)</f>
        <v>HANSRAJ MEGHWAL</v>
      </c>
      <c r="G59" s="26" t="str">
        <f>IF('Student Record'!G57="","",'Student Record'!G57)</f>
        <v>MOTI RAM</v>
      </c>
      <c r="H59" s="25" t="str">
        <f>IF('Student Record'!I57="","",'Student Record'!I57)</f>
        <v>M</v>
      </c>
      <c r="I59" s="27">
        <f>IF('Student Record'!J57="","",'Student Record'!J57)</f>
        <v>39489</v>
      </c>
      <c r="J59" s="25" t="str">
        <f>IF('Student Record'!O57="","",'Student Record'!O57)</f>
        <v>SC</v>
      </c>
      <c r="K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" s="25" t="str">
        <f>IF(Table1[[#This Row],[नाम विद्यार्थी]]="","",IF(AND(Table1[[#This Row],[कक्षा]]&gt;8,Table1[[#This Row],[कक्षा]]&lt;11),50,""))</f>
        <v/>
      </c>
      <c r="M59" s="28" t="str">
        <f>IF(Table1[[#This Row],[नाम विद्यार्थी]]="","",IF(AND(Table1[[#This Row],[कक्षा]]&gt;=11,'School Fees'!$L$3="Yes"),100,""))</f>
        <v/>
      </c>
      <c r="N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" s="25" t="str">
        <f>IF(Table1[[#This Row],[नाम विद्यार्थी]]="","",IF(Table1[[#This Row],[कक्षा]]&gt;8,5,""))</f>
        <v/>
      </c>
      <c r="P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" s="21"/>
      <c r="R59" s="21"/>
      <c r="S59" s="28" t="str">
        <f>IF(SUM(Table1[[#This Row],[छात्र निधि]:[टी.सी.शुल्क]])=0,"",SUM(Table1[[#This Row],[छात्र निधि]:[टी.सी.शुल्क]]))</f>
        <v/>
      </c>
      <c r="T59" s="33"/>
      <c r="U59" s="33"/>
      <c r="V59" s="22"/>
    </row>
    <row r="60" spans="2:22" ht="15">
      <c r="B60" s="25">
        <f>IF(C60="","",ROWS($A$4:A60))</f>
        <v>57</v>
      </c>
      <c r="C60" s="25">
        <f>IF('Student Record'!A58="","",'Student Record'!A58)</f>
        <v>8</v>
      </c>
      <c r="D60" s="25" t="str">
        <f>IF('Student Record'!B58="","",'Student Record'!B58)</f>
        <v>A</v>
      </c>
      <c r="E60" s="25">
        <f>IF('Student Record'!C58="","",'Student Record'!C58)</f>
        <v>243</v>
      </c>
      <c r="F60" s="26" t="str">
        <f>IF('Student Record'!E58="","",'Student Record'!E58)</f>
        <v>JITENDRA</v>
      </c>
      <c r="G60" s="26" t="str">
        <f>IF('Student Record'!G58="","",'Student Record'!G58)</f>
        <v>SHRAWAN RAM MEGHWAL</v>
      </c>
      <c r="H60" s="25" t="str">
        <f>IF('Student Record'!I58="","",'Student Record'!I58)</f>
        <v>M</v>
      </c>
      <c r="I60" s="27">
        <f>IF('Student Record'!J58="","",'Student Record'!J58)</f>
        <v>39417</v>
      </c>
      <c r="J60" s="25" t="str">
        <f>IF('Student Record'!O58="","",'Student Record'!O58)</f>
        <v>SC</v>
      </c>
      <c r="K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" s="25" t="str">
        <f>IF(Table1[[#This Row],[नाम विद्यार्थी]]="","",IF(AND(Table1[[#This Row],[कक्षा]]&gt;8,Table1[[#This Row],[कक्षा]]&lt;11),50,""))</f>
        <v/>
      </c>
      <c r="M60" s="28" t="str">
        <f>IF(Table1[[#This Row],[नाम विद्यार्थी]]="","",IF(AND(Table1[[#This Row],[कक्षा]]&gt;=11,'School Fees'!$L$3="Yes"),100,""))</f>
        <v/>
      </c>
      <c r="N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" s="25" t="str">
        <f>IF(Table1[[#This Row],[नाम विद्यार्थी]]="","",IF(Table1[[#This Row],[कक्षा]]&gt;8,5,""))</f>
        <v/>
      </c>
      <c r="P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" s="21"/>
      <c r="R60" s="21"/>
      <c r="S60" s="28" t="str">
        <f>IF(SUM(Table1[[#This Row],[छात्र निधि]:[टी.सी.शुल्क]])=0,"",SUM(Table1[[#This Row],[छात्र निधि]:[टी.सी.शुल्क]]))</f>
        <v/>
      </c>
      <c r="T60" s="33"/>
      <c r="U60" s="33"/>
      <c r="V60" s="22"/>
    </row>
    <row r="61" spans="2:22" ht="15">
      <c r="B61" s="25">
        <f>IF(C61="","",ROWS($A$4:A61))</f>
        <v>58</v>
      </c>
      <c r="C61" s="25">
        <f>IF('Student Record'!A59="","",'Student Record'!A59)</f>
        <v>8</v>
      </c>
      <c r="D61" s="25" t="str">
        <f>IF('Student Record'!B59="","",'Student Record'!B59)</f>
        <v>A</v>
      </c>
      <c r="E61" s="25">
        <f>IF('Student Record'!C59="","",'Student Record'!C59)</f>
        <v>421</v>
      </c>
      <c r="F61" s="26" t="str">
        <f>IF('Student Record'!E59="","",'Student Record'!E59)</f>
        <v>KHUSHI JANGID</v>
      </c>
      <c r="G61" s="26" t="str">
        <f>IF('Student Record'!G59="","",'Student Record'!G59)</f>
        <v>SHYAM SUNDAR</v>
      </c>
      <c r="H61" s="25" t="str">
        <f>IF('Student Record'!I59="","",'Student Record'!I59)</f>
        <v>F</v>
      </c>
      <c r="I61" s="27">
        <f>IF('Student Record'!J59="","",'Student Record'!J59)</f>
        <v>38886</v>
      </c>
      <c r="J61" s="25" t="str">
        <f>IF('Student Record'!O59="","",'Student Record'!O59)</f>
        <v>OBC</v>
      </c>
      <c r="K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" s="25" t="str">
        <f>IF(Table1[[#This Row],[नाम विद्यार्थी]]="","",IF(AND(Table1[[#This Row],[कक्षा]]&gt;8,Table1[[#This Row],[कक्षा]]&lt;11),50,""))</f>
        <v/>
      </c>
      <c r="M61" s="28" t="str">
        <f>IF(Table1[[#This Row],[नाम विद्यार्थी]]="","",IF(AND(Table1[[#This Row],[कक्षा]]&gt;=11,'School Fees'!$L$3="Yes"),100,""))</f>
        <v/>
      </c>
      <c r="N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" s="25" t="str">
        <f>IF(Table1[[#This Row],[नाम विद्यार्थी]]="","",IF(Table1[[#This Row],[कक्षा]]&gt;8,5,""))</f>
        <v/>
      </c>
      <c r="P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" s="21"/>
      <c r="R61" s="21"/>
      <c r="S61" s="28" t="str">
        <f>IF(SUM(Table1[[#This Row],[छात्र निधि]:[टी.सी.शुल्क]])=0,"",SUM(Table1[[#This Row],[छात्र निधि]:[टी.सी.शुल्क]]))</f>
        <v/>
      </c>
      <c r="T61" s="33"/>
      <c r="U61" s="33"/>
      <c r="V61" s="22"/>
    </row>
    <row r="62" spans="2:22" ht="15">
      <c r="B62" s="25">
        <f>IF(C62="","",ROWS($A$4:A62))</f>
        <v>59</v>
      </c>
      <c r="C62" s="25">
        <f>IF('Student Record'!A60="","",'Student Record'!A60)</f>
        <v>8</v>
      </c>
      <c r="D62" s="25" t="str">
        <f>IF('Student Record'!B60="","",'Student Record'!B60)</f>
        <v>A</v>
      </c>
      <c r="E62" s="25">
        <f>IF('Student Record'!C60="","",'Student Record'!C60)</f>
        <v>240</v>
      </c>
      <c r="F62" s="26" t="str">
        <f>IF('Student Record'!E60="","",'Student Record'!E60)</f>
        <v>KOMAL KANWAR</v>
      </c>
      <c r="G62" s="26" t="str">
        <f>IF('Student Record'!G60="","",'Student Record'!G60)</f>
        <v>BAL SINGH</v>
      </c>
      <c r="H62" s="25" t="str">
        <f>IF('Student Record'!I60="","",'Student Record'!I60)</f>
        <v>F</v>
      </c>
      <c r="I62" s="27">
        <f>IF('Student Record'!J60="","",'Student Record'!J60)</f>
        <v>39963</v>
      </c>
      <c r="J62" s="25" t="str">
        <f>IF('Student Record'!O60="","",'Student Record'!O60)</f>
        <v>GEN</v>
      </c>
      <c r="K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" s="25" t="str">
        <f>IF(Table1[[#This Row],[नाम विद्यार्थी]]="","",IF(AND(Table1[[#This Row],[कक्षा]]&gt;8,Table1[[#This Row],[कक्षा]]&lt;11),50,""))</f>
        <v/>
      </c>
      <c r="M62" s="28" t="str">
        <f>IF(Table1[[#This Row],[नाम विद्यार्थी]]="","",IF(AND(Table1[[#This Row],[कक्षा]]&gt;=11,'School Fees'!$L$3="Yes"),100,""))</f>
        <v/>
      </c>
      <c r="N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" s="25" t="str">
        <f>IF(Table1[[#This Row],[नाम विद्यार्थी]]="","",IF(Table1[[#This Row],[कक्षा]]&gt;8,5,""))</f>
        <v/>
      </c>
      <c r="P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" s="21"/>
      <c r="R62" s="21"/>
      <c r="S62" s="28" t="str">
        <f>IF(SUM(Table1[[#This Row],[छात्र निधि]:[टी.सी.शुल्क]])=0,"",SUM(Table1[[#This Row],[छात्र निधि]:[टी.सी.शुल्क]]))</f>
        <v/>
      </c>
      <c r="T62" s="33"/>
      <c r="U62" s="33"/>
      <c r="V62" s="22"/>
    </row>
    <row r="63" spans="2:22" ht="15">
      <c r="B63" s="25">
        <f>IF(C63="","",ROWS($A$4:A63))</f>
        <v>60</v>
      </c>
      <c r="C63" s="25">
        <f>IF('Student Record'!A61="","",'Student Record'!A61)</f>
        <v>8</v>
      </c>
      <c r="D63" s="25" t="str">
        <f>IF('Student Record'!B61="","",'Student Record'!B61)</f>
        <v>A</v>
      </c>
      <c r="E63" s="25">
        <f>IF('Student Record'!C61="","",'Student Record'!C61)</f>
        <v>380</v>
      </c>
      <c r="F63" s="26" t="str">
        <f>IF('Student Record'!E61="","",'Student Record'!E61)</f>
        <v>MANJEET SINGH</v>
      </c>
      <c r="G63" s="26" t="str">
        <f>IF('Student Record'!G61="","",'Student Record'!G61)</f>
        <v>BABU SINGH</v>
      </c>
      <c r="H63" s="25" t="str">
        <f>IF('Student Record'!I61="","",'Student Record'!I61)</f>
        <v>M</v>
      </c>
      <c r="I63" s="27">
        <f>IF('Student Record'!J61="","",'Student Record'!J61)</f>
        <v>39758</v>
      </c>
      <c r="J63" s="25" t="str">
        <f>IF('Student Record'!O61="","",'Student Record'!O61)</f>
        <v>GEN</v>
      </c>
      <c r="K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" s="25" t="str">
        <f>IF(Table1[[#This Row],[नाम विद्यार्थी]]="","",IF(AND(Table1[[#This Row],[कक्षा]]&gt;8,Table1[[#This Row],[कक्षा]]&lt;11),50,""))</f>
        <v/>
      </c>
      <c r="M63" s="28" t="str">
        <f>IF(Table1[[#This Row],[नाम विद्यार्थी]]="","",IF(AND(Table1[[#This Row],[कक्षा]]&gt;=11,'School Fees'!$L$3="Yes"),100,""))</f>
        <v/>
      </c>
      <c r="N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" s="25" t="str">
        <f>IF(Table1[[#This Row],[नाम विद्यार्थी]]="","",IF(Table1[[#This Row],[कक्षा]]&gt;8,5,""))</f>
        <v/>
      </c>
      <c r="P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" s="21"/>
      <c r="R63" s="21"/>
      <c r="S63" s="28" t="str">
        <f>IF(SUM(Table1[[#This Row],[छात्र निधि]:[टी.सी.शुल्क]])=0,"",SUM(Table1[[#This Row],[छात्र निधि]:[टी.सी.शुल्क]]))</f>
        <v/>
      </c>
      <c r="T63" s="33"/>
      <c r="U63" s="33"/>
      <c r="V63" s="22"/>
    </row>
    <row r="64" spans="2:22" ht="15">
      <c r="B64" s="25">
        <f>IF(C64="","",ROWS($A$4:A64))</f>
        <v>61</v>
      </c>
      <c r="C64" s="25">
        <f>IF('Student Record'!A62="","",'Student Record'!A62)</f>
        <v>8</v>
      </c>
      <c r="D64" s="25" t="str">
        <f>IF('Student Record'!B62="","",'Student Record'!B62)</f>
        <v>A</v>
      </c>
      <c r="E64" s="25">
        <f>IF('Student Record'!C62="","",'Student Record'!C62)</f>
        <v>245</v>
      </c>
      <c r="F64" s="26" t="str">
        <f>IF('Student Record'!E62="","",'Student Record'!E62)</f>
        <v>NIKITA MEGHWAL</v>
      </c>
      <c r="G64" s="26" t="str">
        <f>IF('Student Record'!G62="","",'Student Record'!G62)</f>
        <v>MOOLA RAM</v>
      </c>
      <c r="H64" s="25" t="str">
        <f>IF('Student Record'!I62="","",'Student Record'!I62)</f>
        <v>F</v>
      </c>
      <c r="I64" s="27">
        <f>IF('Student Record'!J62="","",'Student Record'!J62)</f>
        <v>39296</v>
      </c>
      <c r="J64" s="25" t="str">
        <f>IF('Student Record'!O62="","",'Student Record'!O62)</f>
        <v>SC</v>
      </c>
      <c r="K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" s="25" t="str">
        <f>IF(Table1[[#This Row],[नाम विद्यार्थी]]="","",IF(AND(Table1[[#This Row],[कक्षा]]&gt;8,Table1[[#This Row],[कक्षा]]&lt;11),50,""))</f>
        <v/>
      </c>
      <c r="M64" s="28" t="str">
        <f>IF(Table1[[#This Row],[नाम विद्यार्थी]]="","",IF(AND(Table1[[#This Row],[कक्षा]]&gt;=11,'School Fees'!$L$3="Yes"),100,""))</f>
        <v/>
      </c>
      <c r="N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" s="25" t="str">
        <f>IF(Table1[[#This Row],[नाम विद्यार्थी]]="","",IF(Table1[[#This Row],[कक्षा]]&gt;8,5,""))</f>
        <v/>
      </c>
      <c r="P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" s="21"/>
      <c r="R64" s="21"/>
      <c r="S64" s="28" t="str">
        <f>IF(SUM(Table1[[#This Row],[छात्र निधि]:[टी.सी.शुल्क]])=0,"",SUM(Table1[[#This Row],[छात्र निधि]:[टी.सी.शुल्क]]))</f>
        <v/>
      </c>
      <c r="T64" s="33"/>
      <c r="U64" s="33"/>
      <c r="V64" s="22"/>
    </row>
    <row r="65" spans="2:22" ht="15">
      <c r="B65" s="25">
        <f>IF(C65="","",ROWS($A$4:A65))</f>
        <v>62</v>
      </c>
      <c r="C65" s="25">
        <f>IF('Student Record'!A63="","",'Student Record'!A63)</f>
        <v>8</v>
      </c>
      <c r="D65" s="25" t="str">
        <f>IF('Student Record'!B63="","",'Student Record'!B63)</f>
        <v>A</v>
      </c>
      <c r="E65" s="25">
        <f>IF('Student Record'!C63="","",'Student Record'!C63)</f>
        <v>314</v>
      </c>
      <c r="F65" s="26" t="str">
        <f>IF('Student Record'!E63="","",'Student Record'!E63)</f>
        <v>PALAK KANWAR</v>
      </c>
      <c r="G65" s="26" t="str">
        <f>IF('Student Record'!G63="","",'Student Record'!G63)</f>
        <v>MANOHAR SINGH</v>
      </c>
      <c r="H65" s="25" t="str">
        <f>IF('Student Record'!I63="","",'Student Record'!I63)</f>
        <v>F</v>
      </c>
      <c r="I65" s="27">
        <f>IF('Student Record'!J63="","",'Student Record'!J63)</f>
        <v>38763</v>
      </c>
      <c r="J65" s="25" t="str">
        <f>IF('Student Record'!O63="","",'Student Record'!O63)</f>
        <v>GEN</v>
      </c>
      <c r="K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" s="25" t="str">
        <f>IF(Table1[[#This Row],[नाम विद्यार्थी]]="","",IF(AND(Table1[[#This Row],[कक्षा]]&gt;8,Table1[[#This Row],[कक्षा]]&lt;11),50,""))</f>
        <v/>
      </c>
      <c r="M65" s="28" t="str">
        <f>IF(Table1[[#This Row],[नाम विद्यार्थी]]="","",IF(AND(Table1[[#This Row],[कक्षा]]&gt;=11,'School Fees'!$L$3="Yes"),100,""))</f>
        <v/>
      </c>
      <c r="N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" s="25" t="str">
        <f>IF(Table1[[#This Row],[नाम विद्यार्थी]]="","",IF(Table1[[#This Row],[कक्षा]]&gt;8,5,""))</f>
        <v/>
      </c>
      <c r="P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" s="21"/>
      <c r="R65" s="21"/>
      <c r="S65" s="28" t="str">
        <f>IF(SUM(Table1[[#This Row],[छात्र निधि]:[टी.सी.शुल्क]])=0,"",SUM(Table1[[#This Row],[छात्र निधि]:[टी.सी.शुल्क]]))</f>
        <v/>
      </c>
      <c r="T65" s="33"/>
      <c r="U65" s="33"/>
      <c r="V65" s="22"/>
    </row>
    <row r="66" spans="2:22" ht="15">
      <c r="B66" s="25">
        <f>IF(C66="","",ROWS($A$4:A66))</f>
        <v>63</v>
      </c>
      <c r="C66" s="25">
        <f>IF('Student Record'!A64="","",'Student Record'!A64)</f>
        <v>8</v>
      </c>
      <c r="D66" s="25" t="str">
        <f>IF('Student Record'!B64="","",'Student Record'!B64)</f>
        <v>A</v>
      </c>
      <c r="E66" s="25">
        <f>IF('Student Record'!C64="","",'Student Record'!C64)</f>
        <v>222</v>
      </c>
      <c r="F66" s="26" t="str">
        <f>IF('Student Record'!E64="","",'Student Record'!E64)</f>
        <v>PARMENDRA SINGH</v>
      </c>
      <c r="G66" s="26" t="str">
        <f>IF('Student Record'!G64="","",'Student Record'!G64)</f>
        <v>NARPAT SINGH</v>
      </c>
      <c r="H66" s="25" t="str">
        <f>IF('Student Record'!I64="","",'Student Record'!I64)</f>
        <v>M</v>
      </c>
      <c r="I66" s="27">
        <f>IF('Student Record'!J64="","",'Student Record'!J64)</f>
        <v>39421</v>
      </c>
      <c r="J66" s="25" t="str">
        <f>IF('Student Record'!O64="","",'Student Record'!O64)</f>
        <v>GEN</v>
      </c>
      <c r="K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" s="25" t="str">
        <f>IF(Table1[[#This Row],[नाम विद्यार्थी]]="","",IF(AND(Table1[[#This Row],[कक्षा]]&gt;8,Table1[[#This Row],[कक्षा]]&lt;11),50,""))</f>
        <v/>
      </c>
      <c r="M66" s="28" t="str">
        <f>IF(Table1[[#This Row],[नाम विद्यार्थी]]="","",IF(AND(Table1[[#This Row],[कक्षा]]&gt;=11,'School Fees'!$L$3="Yes"),100,""))</f>
        <v/>
      </c>
      <c r="N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" s="25" t="str">
        <f>IF(Table1[[#This Row],[नाम विद्यार्थी]]="","",IF(Table1[[#This Row],[कक्षा]]&gt;8,5,""))</f>
        <v/>
      </c>
      <c r="P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" s="21"/>
      <c r="R66" s="21"/>
      <c r="S66" s="28" t="str">
        <f>IF(SUM(Table1[[#This Row],[छात्र निधि]:[टी.सी.शुल्क]])=0,"",SUM(Table1[[#This Row],[छात्र निधि]:[टी.सी.शुल्क]]))</f>
        <v/>
      </c>
      <c r="T66" s="33"/>
      <c r="U66" s="33"/>
      <c r="V66" s="22"/>
    </row>
    <row r="67" spans="2:22" ht="15">
      <c r="B67" s="25">
        <f>IF(C67="","",ROWS($A$4:A67))</f>
        <v>64</v>
      </c>
      <c r="C67" s="25">
        <f>IF('Student Record'!A65="","",'Student Record'!A65)</f>
        <v>8</v>
      </c>
      <c r="D67" s="25" t="str">
        <f>IF('Student Record'!B65="","",'Student Record'!B65)</f>
        <v>A</v>
      </c>
      <c r="E67" s="25">
        <f>IF('Student Record'!C65="","",'Student Record'!C65)</f>
        <v>400</v>
      </c>
      <c r="F67" s="26" t="str">
        <f>IF('Student Record'!E65="","",'Student Record'!E65)</f>
        <v>PRIYA KANWAR RATHORE</v>
      </c>
      <c r="G67" s="26" t="str">
        <f>IF('Student Record'!G65="","",'Student Record'!G65)</f>
        <v>MAHENDRA SINGH</v>
      </c>
      <c r="H67" s="25" t="str">
        <f>IF('Student Record'!I65="","",'Student Record'!I65)</f>
        <v>F</v>
      </c>
      <c r="I67" s="27">
        <f>IF('Student Record'!J65="","",'Student Record'!J65)</f>
        <v>39941</v>
      </c>
      <c r="J67" s="25" t="str">
        <f>IF('Student Record'!O65="","",'Student Record'!O65)</f>
        <v>GEN</v>
      </c>
      <c r="K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" s="25" t="str">
        <f>IF(Table1[[#This Row],[नाम विद्यार्थी]]="","",IF(AND(Table1[[#This Row],[कक्षा]]&gt;8,Table1[[#This Row],[कक्षा]]&lt;11),50,""))</f>
        <v/>
      </c>
      <c r="M67" s="28" t="str">
        <f>IF(Table1[[#This Row],[नाम विद्यार्थी]]="","",IF(AND(Table1[[#This Row],[कक्षा]]&gt;=11,'School Fees'!$L$3="Yes"),100,""))</f>
        <v/>
      </c>
      <c r="N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" s="25" t="str">
        <f>IF(Table1[[#This Row],[नाम विद्यार्थी]]="","",IF(Table1[[#This Row],[कक्षा]]&gt;8,5,""))</f>
        <v/>
      </c>
      <c r="P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" s="21"/>
      <c r="R67" s="21"/>
      <c r="S67" s="28" t="str">
        <f>IF(SUM(Table1[[#This Row],[छात्र निधि]:[टी.सी.शुल्क]])=0,"",SUM(Table1[[#This Row],[छात्र निधि]:[टी.सी.शुल्क]]))</f>
        <v/>
      </c>
      <c r="T67" s="33"/>
      <c r="U67" s="33"/>
      <c r="V67" s="22"/>
    </row>
    <row r="68" spans="2:22" ht="15">
      <c r="B68" s="25">
        <f>IF(C68="","",ROWS($A$4:A68))</f>
        <v>65</v>
      </c>
      <c r="C68" s="25">
        <f>IF('Student Record'!A66="","",'Student Record'!A66)</f>
        <v>8</v>
      </c>
      <c r="D68" s="25" t="str">
        <f>IF('Student Record'!B66="","",'Student Record'!B66)</f>
        <v>A</v>
      </c>
      <c r="E68" s="25">
        <f>IF('Student Record'!C66="","",'Student Record'!C66)</f>
        <v>214</v>
      </c>
      <c r="F68" s="26" t="str">
        <f>IF('Student Record'!E66="","",'Student Record'!E66)</f>
        <v>RAHUL KANWAR</v>
      </c>
      <c r="G68" s="26" t="str">
        <f>IF('Student Record'!G66="","",'Student Record'!G66)</f>
        <v>SAJJAN SINGH</v>
      </c>
      <c r="H68" s="25" t="str">
        <f>IF('Student Record'!I66="","",'Student Record'!I66)</f>
        <v>F</v>
      </c>
      <c r="I68" s="27">
        <f>IF('Student Record'!J66="","",'Student Record'!J66)</f>
        <v>39636</v>
      </c>
      <c r="J68" s="25" t="str">
        <f>IF('Student Record'!O66="","",'Student Record'!O66)</f>
        <v>GEN</v>
      </c>
      <c r="K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" s="25" t="str">
        <f>IF(Table1[[#This Row],[नाम विद्यार्थी]]="","",IF(AND(Table1[[#This Row],[कक्षा]]&gt;8,Table1[[#This Row],[कक्षा]]&lt;11),50,""))</f>
        <v/>
      </c>
      <c r="M68" s="28" t="str">
        <f>IF(Table1[[#This Row],[नाम विद्यार्थी]]="","",IF(AND(Table1[[#This Row],[कक्षा]]&gt;=11,'School Fees'!$L$3="Yes"),100,""))</f>
        <v/>
      </c>
      <c r="N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" s="25" t="str">
        <f>IF(Table1[[#This Row],[नाम विद्यार्थी]]="","",IF(Table1[[#This Row],[कक्षा]]&gt;8,5,""))</f>
        <v/>
      </c>
      <c r="P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" s="21"/>
      <c r="R68" s="21"/>
      <c r="S68" s="28" t="str">
        <f>IF(SUM(Table1[[#This Row],[छात्र निधि]:[टी.सी.शुल्क]])=0,"",SUM(Table1[[#This Row],[छात्र निधि]:[टी.सी.शुल्क]]))</f>
        <v/>
      </c>
      <c r="T68" s="33"/>
      <c r="U68" s="33"/>
      <c r="V68" s="22"/>
    </row>
    <row r="69" spans="2:22" ht="15">
      <c r="B69" s="25">
        <f>IF(C69="","",ROWS($A$4:A69))</f>
        <v>66</v>
      </c>
      <c r="C69" s="25">
        <f>IF('Student Record'!A67="","",'Student Record'!A67)</f>
        <v>8</v>
      </c>
      <c r="D69" s="25" t="str">
        <f>IF('Student Record'!B67="","",'Student Record'!B67)</f>
        <v>A</v>
      </c>
      <c r="E69" s="25">
        <f>IF('Student Record'!C67="","",'Student Record'!C67)</f>
        <v>247</v>
      </c>
      <c r="F69" s="26" t="str">
        <f>IF('Student Record'!E67="","",'Student Record'!E67)</f>
        <v>RASHMI SWAMI</v>
      </c>
      <c r="G69" s="26" t="str">
        <f>IF('Student Record'!G67="","",'Student Record'!G67)</f>
        <v>MAHAVEER SWAMI</v>
      </c>
      <c r="H69" s="25" t="str">
        <f>IF('Student Record'!I67="","",'Student Record'!I67)</f>
        <v>F</v>
      </c>
      <c r="I69" s="27">
        <f>IF('Student Record'!J67="","",'Student Record'!J67)</f>
        <v>39698</v>
      </c>
      <c r="J69" s="25" t="str">
        <f>IF('Student Record'!O67="","",'Student Record'!O67)</f>
        <v>OBC</v>
      </c>
      <c r="K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" s="25" t="str">
        <f>IF(Table1[[#This Row],[नाम विद्यार्थी]]="","",IF(AND(Table1[[#This Row],[कक्षा]]&gt;8,Table1[[#This Row],[कक्षा]]&lt;11),50,""))</f>
        <v/>
      </c>
      <c r="M69" s="28" t="str">
        <f>IF(Table1[[#This Row],[नाम विद्यार्थी]]="","",IF(AND(Table1[[#This Row],[कक्षा]]&gt;=11,'School Fees'!$L$3="Yes"),100,""))</f>
        <v/>
      </c>
      <c r="N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" s="25" t="str">
        <f>IF(Table1[[#This Row],[नाम विद्यार्थी]]="","",IF(Table1[[#This Row],[कक्षा]]&gt;8,5,""))</f>
        <v/>
      </c>
      <c r="P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" s="21"/>
      <c r="R69" s="21"/>
      <c r="S69" s="28" t="str">
        <f>IF(SUM(Table1[[#This Row],[छात्र निधि]:[टी.सी.शुल्क]])=0,"",SUM(Table1[[#This Row],[छात्र निधि]:[टी.सी.शुल्क]]))</f>
        <v/>
      </c>
      <c r="T69" s="33"/>
      <c r="U69" s="33"/>
      <c r="V69" s="22"/>
    </row>
    <row r="70" spans="2:22" ht="15">
      <c r="B70" s="25">
        <f>IF(C70="","",ROWS($A$4:A70))</f>
        <v>67</v>
      </c>
      <c r="C70" s="25">
        <f>IF('Student Record'!A68="","",'Student Record'!A68)</f>
        <v>8</v>
      </c>
      <c r="D70" s="25" t="str">
        <f>IF('Student Record'!B68="","",'Student Record'!B68)</f>
        <v>A</v>
      </c>
      <c r="E70" s="25">
        <f>IF('Student Record'!C68="","",'Student Record'!C68)</f>
        <v>498</v>
      </c>
      <c r="F70" s="26" t="str">
        <f>IF('Student Record'!E68="","",'Student Record'!E68)</f>
        <v>SUNIL POUD</v>
      </c>
      <c r="G70" s="26" t="str">
        <f>IF('Student Record'!G68="","",'Student Record'!G68)</f>
        <v>BHINVA RAM POUD</v>
      </c>
      <c r="H70" s="25" t="str">
        <f>IF('Student Record'!I68="","",'Student Record'!I68)</f>
        <v>M</v>
      </c>
      <c r="I70" s="27">
        <f>IF('Student Record'!J68="","",'Student Record'!J68)</f>
        <v>39553</v>
      </c>
      <c r="J70" s="25" t="str">
        <f>IF('Student Record'!O68="","",'Student Record'!O68)</f>
        <v>OBC</v>
      </c>
      <c r="K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" s="25" t="str">
        <f>IF(Table1[[#This Row],[नाम विद्यार्थी]]="","",IF(AND(Table1[[#This Row],[कक्षा]]&gt;8,Table1[[#This Row],[कक्षा]]&lt;11),50,""))</f>
        <v/>
      </c>
      <c r="M70" s="28" t="str">
        <f>IF(Table1[[#This Row],[नाम विद्यार्थी]]="","",IF(AND(Table1[[#This Row],[कक्षा]]&gt;=11,'School Fees'!$L$3="Yes"),100,""))</f>
        <v/>
      </c>
      <c r="N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" s="25" t="str">
        <f>IF(Table1[[#This Row],[नाम विद्यार्थी]]="","",IF(Table1[[#This Row],[कक्षा]]&gt;8,5,""))</f>
        <v/>
      </c>
      <c r="P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" s="21"/>
      <c r="R70" s="21"/>
      <c r="S70" s="28" t="str">
        <f>IF(SUM(Table1[[#This Row],[छात्र निधि]:[टी.सी.शुल्क]])=0,"",SUM(Table1[[#This Row],[छात्र निधि]:[टी.सी.शुल्क]]))</f>
        <v/>
      </c>
      <c r="T70" s="33"/>
      <c r="U70" s="33"/>
      <c r="V70" s="22"/>
    </row>
    <row r="71" spans="2:22" ht="15">
      <c r="B71" s="25">
        <f>IF(C71="","",ROWS($A$4:A71))</f>
        <v>68</v>
      </c>
      <c r="C71" s="25">
        <f>IF('Student Record'!A69="","",'Student Record'!A69)</f>
        <v>8</v>
      </c>
      <c r="D71" s="25" t="str">
        <f>IF('Student Record'!B69="","",'Student Record'!B69)</f>
        <v>A</v>
      </c>
      <c r="E71" s="25">
        <f>IF('Student Record'!C69="","",'Student Record'!C69)</f>
        <v>241</v>
      </c>
      <c r="F71" s="26" t="str">
        <f>IF('Student Record'!E69="","",'Student Record'!E69)</f>
        <v>YASHODA KANWAR</v>
      </c>
      <c r="G71" s="26" t="str">
        <f>IF('Student Record'!G69="","",'Student Record'!G69)</f>
        <v>SURENDRA SINGH</v>
      </c>
      <c r="H71" s="25" t="str">
        <f>IF('Student Record'!I69="","",'Student Record'!I69)</f>
        <v>F</v>
      </c>
      <c r="I71" s="27">
        <f>IF('Student Record'!J69="","",'Student Record'!J69)</f>
        <v>39562</v>
      </c>
      <c r="J71" s="25" t="str">
        <f>IF('Student Record'!O69="","",'Student Record'!O69)</f>
        <v>GEN</v>
      </c>
      <c r="K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" s="25" t="str">
        <f>IF(Table1[[#This Row],[नाम विद्यार्थी]]="","",IF(AND(Table1[[#This Row],[कक्षा]]&gt;8,Table1[[#This Row],[कक्षा]]&lt;11),50,""))</f>
        <v/>
      </c>
      <c r="M71" s="28" t="str">
        <f>IF(Table1[[#This Row],[नाम विद्यार्थी]]="","",IF(AND(Table1[[#This Row],[कक्षा]]&gt;=11,'School Fees'!$L$3="Yes"),100,""))</f>
        <v/>
      </c>
      <c r="N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" s="25" t="str">
        <f>IF(Table1[[#This Row],[नाम विद्यार्थी]]="","",IF(Table1[[#This Row],[कक्षा]]&gt;8,5,""))</f>
        <v/>
      </c>
      <c r="P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" s="21"/>
      <c r="R71" s="21"/>
      <c r="S71" s="28" t="str">
        <f>IF(SUM(Table1[[#This Row],[छात्र निधि]:[टी.सी.शुल्क]])=0,"",SUM(Table1[[#This Row],[छात्र निधि]:[टी.सी.शुल्क]]))</f>
        <v/>
      </c>
      <c r="T71" s="33"/>
      <c r="U71" s="33"/>
      <c r="V71" s="22"/>
    </row>
    <row r="72" spans="2:22" ht="15">
      <c r="B72" s="25">
        <f>IF(C72="","",ROWS($A$4:A72))</f>
        <v>69</v>
      </c>
      <c r="C72" s="25">
        <f>IF('Student Record'!A70="","",'Student Record'!A70)</f>
        <v>8</v>
      </c>
      <c r="D72" s="25" t="str">
        <f>IF('Student Record'!B70="","",'Student Record'!B70)</f>
        <v>A</v>
      </c>
      <c r="E72" s="25">
        <f>IF('Student Record'!C70="","",'Student Record'!C70)</f>
        <v>244</v>
      </c>
      <c r="F72" s="26" t="str">
        <f>IF('Student Record'!E70="","",'Student Record'!E70)</f>
        <v>YOGIRAJ SINGH</v>
      </c>
      <c r="G72" s="26" t="str">
        <f>IF('Student Record'!G70="","",'Student Record'!G70)</f>
        <v>LAXMAN SINGH</v>
      </c>
      <c r="H72" s="25" t="str">
        <f>IF('Student Record'!I70="","",'Student Record'!I70)</f>
        <v>M</v>
      </c>
      <c r="I72" s="27">
        <f>IF('Student Record'!J70="","",'Student Record'!J70)</f>
        <v>39817</v>
      </c>
      <c r="J72" s="25" t="str">
        <f>IF('Student Record'!O70="","",'Student Record'!O70)</f>
        <v>GEN</v>
      </c>
      <c r="K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" s="25" t="str">
        <f>IF(Table1[[#This Row],[नाम विद्यार्थी]]="","",IF(AND(Table1[[#This Row],[कक्षा]]&gt;8,Table1[[#This Row],[कक्षा]]&lt;11),50,""))</f>
        <v/>
      </c>
      <c r="M72" s="28" t="str">
        <f>IF(Table1[[#This Row],[नाम विद्यार्थी]]="","",IF(AND(Table1[[#This Row],[कक्षा]]&gt;=11,'School Fees'!$L$3="Yes"),100,""))</f>
        <v/>
      </c>
      <c r="N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" s="25" t="str">
        <f>IF(Table1[[#This Row],[नाम विद्यार्थी]]="","",IF(Table1[[#This Row],[कक्षा]]&gt;8,5,""))</f>
        <v/>
      </c>
      <c r="P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" s="21"/>
      <c r="R72" s="21"/>
      <c r="S72" s="28" t="str">
        <f>IF(SUM(Table1[[#This Row],[छात्र निधि]:[टी.सी.शुल्क]])=0,"",SUM(Table1[[#This Row],[छात्र निधि]:[टी.सी.शुल्क]]))</f>
        <v/>
      </c>
      <c r="T72" s="33"/>
      <c r="U72" s="33"/>
      <c r="V72" s="22"/>
    </row>
    <row r="73" spans="2:22" ht="15">
      <c r="B73" s="25">
        <f>IF(C73="","",ROWS($A$4:A73))</f>
        <v>70</v>
      </c>
      <c r="C73" s="25">
        <f>IF('Student Record'!A71="","",'Student Record'!A71)</f>
        <v>9</v>
      </c>
      <c r="D73" s="25" t="str">
        <f>IF('Student Record'!B71="","",'Student Record'!B71)</f>
        <v>A</v>
      </c>
      <c r="E73" s="25">
        <f>IF('Student Record'!C71="","",'Student Record'!C71)</f>
        <v>252</v>
      </c>
      <c r="F73" s="26" t="str">
        <f>IF('Student Record'!E71="","",'Student Record'!E71)</f>
        <v>ANITA KANWAR</v>
      </c>
      <c r="G73" s="26" t="str">
        <f>IF('Student Record'!G71="","",'Student Record'!G71)</f>
        <v>DILIP SINGH</v>
      </c>
      <c r="H73" s="25" t="str">
        <f>IF('Student Record'!I71="","",'Student Record'!I71)</f>
        <v>F</v>
      </c>
      <c r="I73" s="27">
        <f>IF('Student Record'!J71="","",'Student Record'!J71)</f>
        <v>39268</v>
      </c>
      <c r="J73" s="25" t="str">
        <f>IF('Student Record'!O71="","",'Student Record'!O71)</f>
        <v>OBC</v>
      </c>
      <c r="K7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73" s="25">
        <f>IF(Table1[[#This Row],[नाम विद्यार्थी]]="","",IF(AND(Table1[[#This Row],[कक्षा]]&gt;8,Table1[[#This Row],[कक्षा]]&lt;11),50,""))</f>
        <v>50</v>
      </c>
      <c r="M73" s="28" t="str">
        <f>IF(Table1[[#This Row],[नाम विद्यार्थी]]="","",IF(AND(Table1[[#This Row],[कक्षा]]&gt;=11,'School Fees'!$L$3="Yes"),100,""))</f>
        <v/>
      </c>
      <c r="N73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73" s="25">
        <f>IF(Table1[[#This Row],[नाम विद्यार्थी]]="","",IF(Table1[[#This Row],[कक्षा]]&gt;8,5,""))</f>
        <v>5</v>
      </c>
      <c r="P7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73" s="21"/>
      <c r="R73" s="21"/>
      <c r="S73" s="28">
        <f>IF(SUM(Table1[[#This Row],[छात्र निधि]:[टी.सी.शुल्क]])=0,"",SUM(Table1[[#This Row],[छात्र निधि]:[टी.सी.शुल्क]]))</f>
        <v>260</v>
      </c>
      <c r="T73" s="33"/>
      <c r="U73" s="33"/>
      <c r="V73" s="22"/>
    </row>
    <row r="74" spans="2:22" ht="15">
      <c r="B74" s="25">
        <f>IF(C74="","",ROWS($A$4:A74))</f>
        <v>71</v>
      </c>
      <c r="C74" s="25">
        <f>IF('Student Record'!A72="","",'Student Record'!A72)</f>
        <v>9</v>
      </c>
      <c r="D74" s="25" t="str">
        <f>IF('Student Record'!B72="","",'Student Record'!B72)</f>
        <v>A</v>
      </c>
      <c r="E74" s="25">
        <f>IF('Student Record'!C72="","",'Student Record'!C72)</f>
        <v>256</v>
      </c>
      <c r="F74" s="26" t="str">
        <f>IF('Student Record'!E72="","",'Student Record'!E72)</f>
        <v>BITTU MEGHWAL</v>
      </c>
      <c r="G74" s="26" t="str">
        <f>IF('Student Record'!G72="","",'Student Record'!G72)</f>
        <v>MOOLA RAM</v>
      </c>
      <c r="H74" s="25" t="str">
        <f>IF('Student Record'!I72="","",'Student Record'!I72)</f>
        <v>F</v>
      </c>
      <c r="I74" s="27">
        <f>IF('Student Record'!J72="","",'Student Record'!J72)</f>
        <v>38852</v>
      </c>
      <c r="J74" s="25" t="str">
        <f>IF('Student Record'!O72="","",'Student Record'!O72)</f>
        <v>SC</v>
      </c>
      <c r="K7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74" s="25">
        <f>IF(Table1[[#This Row],[नाम विद्यार्थी]]="","",IF(AND(Table1[[#This Row],[कक्षा]]&gt;8,Table1[[#This Row],[कक्षा]]&lt;11),50,""))</f>
        <v>50</v>
      </c>
      <c r="M74" s="28" t="str">
        <f>IF(Table1[[#This Row],[नाम विद्यार्थी]]="","",IF(AND(Table1[[#This Row],[कक्षा]]&gt;=11,'School Fees'!$L$3="Yes"),100,""))</f>
        <v/>
      </c>
      <c r="N74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74" s="25">
        <f>IF(Table1[[#This Row],[नाम विद्यार्थी]]="","",IF(Table1[[#This Row],[कक्षा]]&gt;8,5,""))</f>
        <v>5</v>
      </c>
      <c r="P7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74" s="21"/>
      <c r="R74" s="21"/>
      <c r="S74" s="28">
        <f>IF(SUM(Table1[[#This Row],[छात्र निधि]:[टी.सी.शुल्क]])=0,"",SUM(Table1[[#This Row],[छात्र निधि]:[टी.सी.शुल्क]]))</f>
        <v>260</v>
      </c>
      <c r="T74" s="33"/>
      <c r="U74" s="33"/>
      <c r="V74" s="22"/>
    </row>
    <row r="75" spans="2:22" ht="15">
      <c r="B75" s="25">
        <f>IF(C75="","",ROWS($A$4:A75))</f>
        <v>72</v>
      </c>
      <c r="C75" s="25">
        <f>IF('Student Record'!A73="","",'Student Record'!A73)</f>
        <v>9</v>
      </c>
      <c r="D75" s="25" t="str">
        <f>IF('Student Record'!B73="","",'Student Record'!B73)</f>
        <v>A</v>
      </c>
      <c r="E75" s="25">
        <f>IF('Student Record'!C73="","",'Student Record'!C73)</f>
        <v>250</v>
      </c>
      <c r="F75" s="26" t="str">
        <f>IF('Student Record'!E73="","",'Student Record'!E73)</f>
        <v>DIPIKA RATHORE</v>
      </c>
      <c r="G75" s="26" t="str">
        <f>IF('Student Record'!G73="","",'Student Record'!G73)</f>
        <v>LAXMAN SINGH</v>
      </c>
      <c r="H75" s="25" t="str">
        <f>IF('Student Record'!I73="","",'Student Record'!I73)</f>
        <v>F</v>
      </c>
      <c r="I75" s="27">
        <f>IF('Student Record'!J73="","",'Student Record'!J73)</f>
        <v>38992</v>
      </c>
      <c r="J75" s="25" t="str">
        <f>IF('Student Record'!O73="","",'Student Record'!O73)</f>
        <v>GEN</v>
      </c>
      <c r="K7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75" s="25">
        <f>IF(Table1[[#This Row],[नाम विद्यार्थी]]="","",IF(AND(Table1[[#This Row],[कक्षा]]&gt;8,Table1[[#This Row],[कक्षा]]&lt;11),50,""))</f>
        <v>50</v>
      </c>
      <c r="M75" s="28" t="str">
        <f>IF(Table1[[#This Row],[नाम विद्यार्थी]]="","",IF(AND(Table1[[#This Row],[कक्षा]]&gt;=11,'School Fees'!$L$3="Yes"),100,""))</f>
        <v/>
      </c>
      <c r="N75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75" s="25">
        <f>IF(Table1[[#This Row],[नाम विद्यार्थी]]="","",IF(Table1[[#This Row],[कक्षा]]&gt;8,5,""))</f>
        <v>5</v>
      </c>
      <c r="P7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75" s="21"/>
      <c r="R75" s="21"/>
      <c r="S75" s="28">
        <f>IF(SUM(Table1[[#This Row],[छात्र निधि]:[टी.सी.शुल्क]])=0,"",SUM(Table1[[#This Row],[छात्र निधि]:[टी.सी.शुल्क]]))</f>
        <v>360</v>
      </c>
      <c r="T75" s="33"/>
      <c r="U75" s="33"/>
      <c r="V75" s="22"/>
    </row>
    <row r="76" spans="2:22" ht="15">
      <c r="B76" s="25">
        <f>IF(C76="","",ROWS($A$4:A76))</f>
        <v>73</v>
      </c>
      <c r="C76" s="25">
        <f>IF('Student Record'!A74="","",'Student Record'!A74)</f>
        <v>9</v>
      </c>
      <c r="D76" s="25" t="str">
        <f>IF('Student Record'!B74="","",'Student Record'!B74)</f>
        <v>A</v>
      </c>
      <c r="E76" s="25">
        <f>IF('Student Record'!C74="","",'Student Record'!C74)</f>
        <v>407</v>
      </c>
      <c r="F76" s="26" t="str">
        <f>IF('Student Record'!E74="","",'Student Record'!E74)</f>
        <v>DIVYA RATHORE</v>
      </c>
      <c r="G76" s="26" t="str">
        <f>IF('Student Record'!G74="","",'Student Record'!G74)</f>
        <v>JAYVEER SINGH</v>
      </c>
      <c r="H76" s="25" t="str">
        <f>IF('Student Record'!I74="","",'Student Record'!I74)</f>
        <v>F</v>
      </c>
      <c r="I76" s="27">
        <f>IF('Student Record'!J74="","",'Student Record'!J74)</f>
        <v>38944</v>
      </c>
      <c r="J76" s="25" t="str">
        <f>IF('Student Record'!O74="","",'Student Record'!O74)</f>
        <v>GEN</v>
      </c>
      <c r="K7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76" s="25">
        <f>IF(Table1[[#This Row],[नाम विद्यार्थी]]="","",IF(AND(Table1[[#This Row],[कक्षा]]&gt;8,Table1[[#This Row],[कक्षा]]&lt;11),50,""))</f>
        <v>50</v>
      </c>
      <c r="M76" s="28" t="str">
        <f>IF(Table1[[#This Row],[नाम विद्यार्थी]]="","",IF(AND(Table1[[#This Row],[कक्षा]]&gt;=11,'School Fees'!$L$3="Yes"),100,""))</f>
        <v/>
      </c>
      <c r="N76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76" s="25">
        <f>IF(Table1[[#This Row],[नाम विद्यार्थी]]="","",IF(Table1[[#This Row],[कक्षा]]&gt;8,5,""))</f>
        <v>5</v>
      </c>
      <c r="P7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76" s="21"/>
      <c r="R76" s="21"/>
      <c r="S76" s="28">
        <f>IF(SUM(Table1[[#This Row],[छात्र निधि]:[टी.सी.शुल्क]])=0,"",SUM(Table1[[#This Row],[छात्र निधि]:[टी.सी.शुल्क]]))</f>
        <v>360</v>
      </c>
      <c r="T76" s="33"/>
      <c r="U76" s="33"/>
      <c r="V76" s="22"/>
    </row>
    <row r="77" spans="2:22" ht="15">
      <c r="B77" s="25">
        <f>IF(C77="","",ROWS($A$4:A77))</f>
        <v>74</v>
      </c>
      <c r="C77" s="25">
        <f>IF('Student Record'!A75="","",'Student Record'!A75)</f>
        <v>9</v>
      </c>
      <c r="D77" s="25" t="str">
        <f>IF('Student Record'!B75="","",'Student Record'!B75)</f>
        <v>A</v>
      </c>
      <c r="E77" s="25">
        <f>IF('Student Record'!C75="","",'Student Record'!C75)</f>
        <v>229</v>
      </c>
      <c r="F77" s="26" t="str">
        <f>IF('Student Record'!E75="","",'Student Record'!E75)</f>
        <v>LALITA KANWAR</v>
      </c>
      <c r="G77" s="26" t="str">
        <f>IF('Student Record'!G75="","",'Student Record'!G75)</f>
        <v>MADAN SINGH</v>
      </c>
      <c r="H77" s="25" t="str">
        <f>IF('Student Record'!I75="","",'Student Record'!I75)</f>
        <v>F</v>
      </c>
      <c r="I77" s="27">
        <f>IF('Student Record'!J75="","",'Student Record'!J75)</f>
        <v>39449</v>
      </c>
      <c r="J77" s="25" t="str">
        <f>IF('Student Record'!O75="","",'Student Record'!O75)</f>
        <v>GEN</v>
      </c>
      <c r="K7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77" s="25">
        <f>IF(Table1[[#This Row],[नाम विद्यार्थी]]="","",IF(AND(Table1[[#This Row],[कक्षा]]&gt;8,Table1[[#This Row],[कक्षा]]&lt;11),50,""))</f>
        <v>50</v>
      </c>
      <c r="M77" s="28" t="str">
        <f>IF(Table1[[#This Row],[नाम विद्यार्थी]]="","",IF(AND(Table1[[#This Row],[कक्षा]]&gt;=11,'School Fees'!$L$3="Yes"),100,""))</f>
        <v/>
      </c>
      <c r="N77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77" s="25">
        <f>IF(Table1[[#This Row],[नाम विद्यार्थी]]="","",IF(Table1[[#This Row],[कक्षा]]&gt;8,5,""))</f>
        <v>5</v>
      </c>
      <c r="P7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77" s="21"/>
      <c r="R77" s="21"/>
      <c r="S77" s="28">
        <f>IF(SUM(Table1[[#This Row],[छात्र निधि]:[टी.सी.शुल्क]])=0,"",SUM(Table1[[#This Row],[छात्र निधि]:[टी.सी.शुल्क]]))</f>
        <v>360</v>
      </c>
      <c r="T77" s="33"/>
      <c r="U77" s="33"/>
      <c r="V77" s="22"/>
    </row>
    <row r="78" spans="2:22" ht="15">
      <c r="B78" s="25">
        <f>IF(C78="","",ROWS($A$4:A78))</f>
        <v>75</v>
      </c>
      <c r="C78" s="25">
        <f>IF('Student Record'!A76="","",'Student Record'!A76)</f>
        <v>9</v>
      </c>
      <c r="D78" s="25" t="str">
        <f>IF('Student Record'!B76="","",'Student Record'!B76)</f>
        <v>A</v>
      </c>
      <c r="E78" s="25">
        <f>IF('Student Record'!C76="","",'Student Record'!C76)</f>
        <v>249</v>
      </c>
      <c r="F78" s="26" t="str">
        <f>IF('Student Record'!E76="","",'Student Record'!E76)</f>
        <v>MUMAL</v>
      </c>
      <c r="G78" s="26" t="str">
        <f>IF('Student Record'!G76="","",'Student Record'!G76)</f>
        <v>DILIP SINGH</v>
      </c>
      <c r="H78" s="25" t="str">
        <f>IF('Student Record'!I76="","",'Student Record'!I76)</f>
        <v>F</v>
      </c>
      <c r="I78" s="27">
        <f>IF('Student Record'!J76="","",'Student Record'!J76)</f>
        <v>39958</v>
      </c>
      <c r="J78" s="25" t="str">
        <f>IF('Student Record'!O76="","",'Student Record'!O76)</f>
        <v>GEN</v>
      </c>
      <c r="K7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78" s="25">
        <f>IF(Table1[[#This Row],[नाम विद्यार्थी]]="","",IF(AND(Table1[[#This Row],[कक्षा]]&gt;8,Table1[[#This Row],[कक्षा]]&lt;11),50,""))</f>
        <v>50</v>
      </c>
      <c r="M78" s="28" t="str">
        <f>IF(Table1[[#This Row],[नाम विद्यार्थी]]="","",IF(AND(Table1[[#This Row],[कक्षा]]&gt;=11,'School Fees'!$L$3="Yes"),100,""))</f>
        <v/>
      </c>
      <c r="N78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78" s="25">
        <f>IF(Table1[[#This Row],[नाम विद्यार्थी]]="","",IF(Table1[[#This Row],[कक्षा]]&gt;8,5,""))</f>
        <v>5</v>
      </c>
      <c r="P7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78" s="21"/>
      <c r="R78" s="21"/>
      <c r="S78" s="28">
        <f>IF(SUM(Table1[[#This Row],[छात्र निधि]:[टी.सी.शुल्क]])=0,"",SUM(Table1[[#This Row],[छात्र निधि]:[टी.सी.शुल्क]]))</f>
        <v>360</v>
      </c>
      <c r="T78" s="33"/>
      <c r="U78" s="33"/>
      <c r="V78" s="22"/>
    </row>
    <row r="79" spans="2:22" ht="15">
      <c r="B79" s="25">
        <f>IF(C79="","",ROWS($A$4:A79))</f>
        <v>76</v>
      </c>
      <c r="C79" s="25">
        <f>IF('Student Record'!A77="","",'Student Record'!A77)</f>
        <v>9</v>
      </c>
      <c r="D79" s="25" t="str">
        <f>IF('Student Record'!B77="","",'Student Record'!B77)</f>
        <v>A</v>
      </c>
      <c r="E79" s="25">
        <f>IF('Student Record'!C77="","",'Student Record'!C77)</f>
        <v>254</v>
      </c>
      <c r="F79" s="26" t="str">
        <f>IF('Student Record'!E77="","",'Student Record'!E77)</f>
        <v>NIKITA SWAMI</v>
      </c>
      <c r="G79" s="26" t="str">
        <f>IF('Student Record'!G77="","",'Student Record'!G77)</f>
        <v>MAHAVEER SWAMI</v>
      </c>
      <c r="H79" s="25" t="str">
        <f>IF('Student Record'!I77="","",'Student Record'!I77)</f>
        <v>F</v>
      </c>
      <c r="I79" s="27">
        <f>IF('Student Record'!J77="","",'Student Record'!J77)</f>
        <v>39206</v>
      </c>
      <c r="J79" s="25" t="str">
        <f>IF('Student Record'!O77="","",'Student Record'!O77)</f>
        <v>OBC</v>
      </c>
      <c r="K7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79" s="25">
        <f>IF(Table1[[#This Row],[नाम विद्यार्थी]]="","",IF(AND(Table1[[#This Row],[कक्षा]]&gt;8,Table1[[#This Row],[कक्षा]]&lt;11),50,""))</f>
        <v>50</v>
      </c>
      <c r="M79" s="28" t="str">
        <f>IF(Table1[[#This Row],[नाम विद्यार्थी]]="","",IF(AND(Table1[[#This Row],[कक्षा]]&gt;=11,'School Fees'!$L$3="Yes"),100,""))</f>
        <v/>
      </c>
      <c r="N79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79" s="25">
        <f>IF(Table1[[#This Row],[नाम विद्यार्थी]]="","",IF(Table1[[#This Row],[कक्षा]]&gt;8,5,""))</f>
        <v>5</v>
      </c>
      <c r="P7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79" s="21"/>
      <c r="R79" s="21"/>
      <c r="S79" s="28">
        <f>IF(SUM(Table1[[#This Row],[छात्र निधि]:[टी.सी.शुल्क]])=0,"",SUM(Table1[[#This Row],[छात्र निधि]:[टी.सी.शुल्क]]))</f>
        <v>260</v>
      </c>
      <c r="T79" s="33"/>
      <c r="U79" s="33"/>
      <c r="V79" s="22"/>
    </row>
    <row r="80" spans="2:22" ht="15">
      <c r="B80" s="25">
        <f>IF(C80="","",ROWS($A$4:A80))</f>
        <v>77</v>
      </c>
      <c r="C80" s="25">
        <f>IF('Student Record'!A78="","",'Student Record'!A78)</f>
        <v>9</v>
      </c>
      <c r="D80" s="25" t="str">
        <f>IF('Student Record'!B78="","",'Student Record'!B78)</f>
        <v>A</v>
      </c>
      <c r="E80" s="25">
        <f>IF('Student Record'!C78="","",'Student Record'!C78)</f>
        <v>541</v>
      </c>
      <c r="F80" s="26" t="str">
        <f>IF('Student Record'!E78="","",'Student Record'!E78)</f>
        <v>Nirama Kanwar</v>
      </c>
      <c r="G80" s="26" t="str">
        <f>IF('Student Record'!G78="","",'Student Record'!G78)</f>
        <v>Hanuman Singh</v>
      </c>
      <c r="H80" s="25" t="str">
        <f>IF('Student Record'!I78="","",'Student Record'!I78)</f>
        <v>F</v>
      </c>
      <c r="I80" s="27">
        <f>IF('Student Record'!J78="","",'Student Record'!J78)</f>
        <v>38625</v>
      </c>
      <c r="J80" s="25" t="str">
        <f>IF('Student Record'!O78="","",'Student Record'!O78)</f>
        <v>GEN</v>
      </c>
      <c r="K8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80" s="25">
        <f>IF(Table1[[#This Row],[नाम विद्यार्थी]]="","",IF(AND(Table1[[#This Row],[कक्षा]]&gt;8,Table1[[#This Row],[कक्षा]]&lt;11),50,""))</f>
        <v>50</v>
      </c>
      <c r="M80" s="28" t="str">
        <f>IF(Table1[[#This Row],[नाम विद्यार्थी]]="","",IF(AND(Table1[[#This Row],[कक्षा]]&gt;=11,'School Fees'!$L$3="Yes"),100,""))</f>
        <v/>
      </c>
      <c r="N80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80" s="25">
        <f>IF(Table1[[#This Row],[नाम विद्यार्थी]]="","",IF(Table1[[#This Row],[कक्षा]]&gt;8,5,""))</f>
        <v>5</v>
      </c>
      <c r="P8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0" s="21"/>
      <c r="R80" s="21"/>
      <c r="S80" s="28">
        <f>IF(SUM(Table1[[#This Row],[छात्र निधि]:[टी.सी.शुल्क]])=0,"",SUM(Table1[[#This Row],[छात्र निधि]:[टी.सी.शुल्क]]))</f>
        <v>360</v>
      </c>
      <c r="T80" s="33"/>
      <c r="U80" s="33"/>
      <c r="V80" s="22"/>
    </row>
    <row r="81" spans="2:22" ht="15">
      <c r="B81" s="25">
        <f>IF(C81="","",ROWS($A$4:A81))</f>
        <v>78</v>
      </c>
      <c r="C81" s="25">
        <f>IF('Student Record'!A79="","",'Student Record'!A79)</f>
        <v>9</v>
      </c>
      <c r="D81" s="25" t="str">
        <f>IF('Student Record'!B79="","",'Student Record'!B79)</f>
        <v>A</v>
      </c>
      <c r="E81" s="25">
        <f>IF('Student Record'!C79="","",'Student Record'!C79)</f>
        <v>253</v>
      </c>
      <c r="F81" s="26" t="str">
        <f>IF('Student Record'!E79="","",'Student Record'!E79)</f>
        <v>POONAM KANWAR</v>
      </c>
      <c r="G81" s="26" t="str">
        <f>IF('Student Record'!G79="","",'Student Record'!G79)</f>
        <v>PRABHU SINGH</v>
      </c>
      <c r="H81" s="25" t="str">
        <f>IF('Student Record'!I79="","",'Student Record'!I79)</f>
        <v>F</v>
      </c>
      <c r="I81" s="27">
        <f>IF('Student Record'!J79="","",'Student Record'!J79)</f>
        <v>39174</v>
      </c>
      <c r="J81" s="25" t="str">
        <f>IF('Student Record'!O79="","",'Student Record'!O79)</f>
        <v>GEN</v>
      </c>
      <c r="K8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81" s="25">
        <f>IF(Table1[[#This Row],[नाम विद्यार्थी]]="","",IF(AND(Table1[[#This Row],[कक्षा]]&gt;8,Table1[[#This Row],[कक्षा]]&lt;11),50,""))</f>
        <v>50</v>
      </c>
      <c r="M81" s="28" t="str">
        <f>IF(Table1[[#This Row],[नाम विद्यार्थी]]="","",IF(AND(Table1[[#This Row],[कक्षा]]&gt;=11,'School Fees'!$L$3="Yes"),100,""))</f>
        <v/>
      </c>
      <c r="N81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81" s="25">
        <f>IF(Table1[[#This Row],[नाम विद्यार्थी]]="","",IF(Table1[[#This Row],[कक्षा]]&gt;8,5,""))</f>
        <v>5</v>
      </c>
      <c r="P8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1" s="21"/>
      <c r="R81" s="21"/>
      <c r="S81" s="28">
        <f>IF(SUM(Table1[[#This Row],[छात्र निधि]:[टी.सी.शुल्क]])=0,"",SUM(Table1[[#This Row],[छात्र निधि]:[टी.सी.शुल्क]]))</f>
        <v>360</v>
      </c>
      <c r="T81" s="33"/>
      <c r="U81" s="33"/>
      <c r="V81" s="22"/>
    </row>
    <row r="82" spans="2:22" ht="15">
      <c r="B82" s="25">
        <f>IF(C82="","",ROWS($A$4:A82))</f>
        <v>79</v>
      </c>
      <c r="C82" s="25">
        <f>IF('Student Record'!A80="","",'Student Record'!A80)</f>
        <v>9</v>
      </c>
      <c r="D82" s="25" t="str">
        <f>IF('Student Record'!B80="","",'Student Record'!B80)</f>
        <v>A</v>
      </c>
      <c r="E82" s="25">
        <f>IF('Student Record'!C80="","",'Student Record'!C80)</f>
        <v>286</v>
      </c>
      <c r="F82" s="26" t="str">
        <f>IF('Student Record'!E80="","",'Student Record'!E80)</f>
        <v>PRAMOD NATH</v>
      </c>
      <c r="G82" s="26" t="str">
        <f>IF('Student Record'!G80="","",'Student Record'!G80)</f>
        <v>MAHENDRA NATH</v>
      </c>
      <c r="H82" s="25" t="str">
        <f>IF('Student Record'!I80="","",'Student Record'!I80)</f>
        <v>M</v>
      </c>
      <c r="I82" s="27">
        <f>IF('Student Record'!J80="","",'Student Record'!J80)</f>
        <v>39270</v>
      </c>
      <c r="J82" s="25" t="str">
        <f>IF('Student Record'!O80="","",'Student Record'!O80)</f>
        <v>OBC</v>
      </c>
      <c r="K8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82" s="25">
        <f>IF(Table1[[#This Row],[नाम विद्यार्थी]]="","",IF(AND(Table1[[#This Row],[कक्षा]]&gt;8,Table1[[#This Row],[कक्षा]]&lt;11),50,""))</f>
        <v>50</v>
      </c>
      <c r="M82" s="28" t="str">
        <f>IF(Table1[[#This Row],[नाम विद्यार्थी]]="","",IF(AND(Table1[[#This Row],[कक्षा]]&gt;=11,'School Fees'!$L$3="Yes"),100,""))</f>
        <v/>
      </c>
      <c r="N82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82" s="25">
        <f>IF(Table1[[#This Row],[नाम विद्यार्थी]]="","",IF(Table1[[#This Row],[कक्षा]]&gt;8,5,""))</f>
        <v>5</v>
      </c>
      <c r="P8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2" s="21"/>
      <c r="R82" s="21"/>
      <c r="S82" s="28">
        <f>IF(SUM(Table1[[#This Row],[छात्र निधि]:[टी.सी.शुल्क]])=0,"",SUM(Table1[[#This Row],[छात्र निधि]:[टी.सी.शुल्क]]))</f>
        <v>265</v>
      </c>
      <c r="T82" s="33"/>
      <c r="U82" s="33"/>
      <c r="V82" s="22"/>
    </row>
    <row r="83" spans="2:22" ht="15">
      <c r="B83" s="25">
        <f>IF(C83="","",ROWS($A$4:A83))</f>
        <v>80</v>
      </c>
      <c r="C83" s="25">
        <f>IF('Student Record'!A81="","",'Student Record'!A81)</f>
        <v>9</v>
      </c>
      <c r="D83" s="25" t="str">
        <f>IF('Student Record'!B81="","",'Student Record'!B81)</f>
        <v>A</v>
      </c>
      <c r="E83" s="25">
        <f>IF('Student Record'!C81="","",'Student Record'!C81)</f>
        <v>257</v>
      </c>
      <c r="F83" s="26" t="str">
        <f>IF('Student Record'!E81="","",'Student Record'!E81)</f>
        <v>PRATIBHA RATHORE</v>
      </c>
      <c r="G83" s="26" t="str">
        <f>IF('Student Record'!G81="","",'Student Record'!G81)</f>
        <v>GULAB SINGH</v>
      </c>
      <c r="H83" s="25" t="str">
        <f>IF('Student Record'!I81="","",'Student Record'!I81)</f>
        <v>F</v>
      </c>
      <c r="I83" s="27">
        <f>IF('Student Record'!J81="","",'Student Record'!J81)</f>
        <v>39211</v>
      </c>
      <c r="J83" s="25" t="str">
        <f>IF('Student Record'!O81="","",'Student Record'!O81)</f>
        <v>GEN</v>
      </c>
      <c r="K8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83" s="25">
        <f>IF(Table1[[#This Row],[नाम विद्यार्थी]]="","",IF(AND(Table1[[#This Row],[कक्षा]]&gt;8,Table1[[#This Row],[कक्षा]]&lt;11),50,""))</f>
        <v>50</v>
      </c>
      <c r="M83" s="28" t="str">
        <f>IF(Table1[[#This Row],[नाम विद्यार्थी]]="","",IF(AND(Table1[[#This Row],[कक्षा]]&gt;=11,'School Fees'!$L$3="Yes"),100,""))</f>
        <v/>
      </c>
      <c r="N83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83" s="25">
        <f>IF(Table1[[#This Row],[नाम विद्यार्थी]]="","",IF(Table1[[#This Row],[कक्षा]]&gt;8,5,""))</f>
        <v>5</v>
      </c>
      <c r="P8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3" s="21"/>
      <c r="R83" s="21"/>
      <c r="S83" s="28">
        <f>IF(SUM(Table1[[#This Row],[छात्र निधि]:[टी.सी.शुल्क]])=0,"",SUM(Table1[[#This Row],[छात्र निधि]:[टी.सी.शुल्क]]))</f>
        <v>360</v>
      </c>
      <c r="T83" s="33"/>
      <c r="U83" s="33"/>
      <c r="V83" s="22"/>
    </row>
    <row r="84" spans="2:22" ht="15">
      <c r="B84" s="25">
        <f>IF(C84="","",ROWS($A$4:A84))</f>
        <v>81</v>
      </c>
      <c r="C84" s="25">
        <f>IF('Student Record'!A82="","",'Student Record'!A82)</f>
        <v>9</v>
      </c>
      <c r="D84" s="25" t="str">
        <f>IF('Student Record'!B82="","",'Student Record'!B82)</f>
        <v>A</v>
      </c>
      <c r="E84" s="25">
        <f>IF('Student Record'!C82="","",'Student Record'!C82)</f>
        <v>381</v>
      </c>
      <c r="F84" s="26" t="str">
        <f>IF('Student Record'!E82="","",'Student Record'!E82)</f>
        <v>RAHUL</v>
      </c>
      <c r="G84" s="26" t="str">
        <f>IF('Student Record'!G82="","",'Student Record'!G82)</f>
        <v>MOTIRAM</v>
      </c>
      <c r="H84" s="25" t="str">
        <f>IF('Student Record'!I82="","",'Student Record'!I82)</f>
        <v>M</v>
      </c>
      <c r="I84" s="27">
        <f>IF('Student Record'!J82="","",'Student Record'!J82)</f>
        <v>38754</v>
      </c>
      <c r="J84" s="25" t="str">
        <f>IF('Student Record'!O82="","",'Student Record'!O82)</f>
        <v>SC</v>
      </c>
      <c r="K8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84" s="25">
        <f>IF(Table1[[#This Row],[नाम विद्यार्थी]]="","",IF(AND(Table1[[#This Row],[कक्षा]]&gt;8,Table1[[#This Row],[कक्षा]]&lt;11),50,""))</f>
        <v>50</v>
      </c>
      <c r="M84" s="28" t="str">
        <f>IF(Table1[[#This Row],[नाम विद्यार्थी]]="","",IF(AND(Table1[[#This Row],[कक्षा]]&gt;=11,'School Fees'!$L$3="Yes"),100,""))</f>
        <v/>
      </c>
      <c r="N84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84" s="25">
        <f>IF(Table1[[#This Row],[नाम विद्यार्थी]]="","",IF(Table1[[#This Row],[कक्षा]]&gt;8,5,""))</f>
        <v>5</v>
      </c>
      <c r="P8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4" s="21"/>
      <c r="R84" s="21"/>
      <c r="S84" s="28">
        <f>IF(SUM(Table1[[#This Row],[छात्र निधि]:[टी.सी.शुल्क]])=0,"",SUM(Table1[[#This Row],[छात्र निधि]:[टी.सी.शुल्क]]))</f>
        <v>265</v>
      </c>
      <c r="T84" s="33"/>
      <c r="U84" s="33"/>
      <c r="V84" s="22"/>
    </row>
    <row r="85" spans="2:22" ht="15">
      <c r="B85" s="25">
        <f>IF(C85="","",ROWS($A$4:A85))</f>
        <v>82</v>
      </c>
      <c r="C85" s="25">
        <f>IF('Student Record'!A83="","",'Student Record'!A83)</f>
        <v>9</v>
      </c>
      <c r="D85" s="25" t="str">
        <f>IF('Student Record'!B83="","",'Student Record'!B83)</f>
        <v>A</v>
      </c>
      <c r="E85" s="25">
        <f>IF('Student Record'!C83="","",'Student Record'!C83)</f>
        <v>255</v>
      </c>
      <c r="F85" s="26" t="str">
        <f>IF('Student Record'!E83="","",'Student Record'!E83)</f>
        <v>SUBHAM SINGH</v>
      </c>
      <c r="G85" s="26" t="str">
        <f>IF('Student Record'!G83="","",'Student Record'!G83)</f>
        <v>BAJRANG SINGH</v>
      </c>
      <c r="H85" s="25" t="str">
        <f>IF('Student Record'!I83="","",'Student Record'!I83)</f>
        <v>M</v>
      </c>
      <c r="I85" s="27">
        <f>IF('Student Record'!J83="","",'Student Record'!J83)</f>
        <v>39092</v>
      </c>
      <c r="J85" s="25" t="str">
        <f>IF('Student Record'!O83="","",'Student Record'!O83)</f>
        <v>OBC</v>
      </c>
      <c r="K8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85" s="25">
        <f>IF(Table1[[#This Row],[नाम विद्यार्थी]]="","",IF(AND(Table1[[#This Row],[कक्षा]]&gt;8,Table1[[#This Row],[कक्षा]]&lt;11),50,""))</f>
        <v>50</v>
      </c>
      <c r="M85" s="28" t="str">
        <f>IF(Table1[[#This Row],[नाम विद्यार्थी]]="","",IF(AND(Table1[[#This Row],[कक्षा]]&gt;=11,'School Fees'!$L$3="Yes"),100,""))</f>
        <v/>
      </c>
      <c r="N85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85" s="25">
        <f>IF(Table1[[#This Row],[नाम विद्यार्थी]]="","",IF(Table1[[#This Row],[कक्षा]]&gt;8,5,""))</f>
        <v>5</v>
      </c>
      <c r="P8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5" s="21"/>
      <c r="R85" s="21"/>
      <c r="S85" s="28">
        <f>IF(SUM(Table1[[#This Row],[छात्र निधि]:[टी.सी.शुल्क]])=0,"",SUM(Table1[[#This Row],[छात्र निधि]:[टी.सी.शुल्क]]))</f>
        <v>265</v>
      </c>
      <c r="T85" s="33"/>
      <c r="U85" s="33"/>
      <c r="V85" s="22"/>
    </row>
    <row r="86" spans="2:22" ht="15">
      <c r="B86" s="25">
        <f>IF(C86="","",ROWS($A$4:A86))</f>
        <v>83</v>
      </c>
      <c r="C86" s="25">
        <f>IF('Student Record'!A84="","",'Student Record'!A84)</f>
        <v>9</v>
      </c>
      <c r="D86" s="25" t="str">
        <f>IF('Student Record'!B84="","",'Student Record'!B84)</f>
        <v>A</v>
      </c>
      <c r="E86" s="25">
        <f>IF('Student Record'!C84="","",'Student Record'!C84)</f>
        <v>526</v>
      </c>
      <c r="F86" s="26" t="str">
        <f>IF('Student Record'!E84="","",'Student Record'!E84)</f>
        <v>SUMAN DEVI</v>
      </c>
      <c r="G86" s="26" t="str">
        <f>IF('Student Record'!G84="","",'Student Record'!G84)</f>
        <v>HUKMA RAM</v>
      </c>
      <c r="H86" s="25" t="str">
        <f>IF('Student Record'!I84="","",'Student Record'!I84)</f>
        <v>F</v>
      </c>
      <c r="I86" s="27">
        <f>IF('Student Record'!J84="","",'Student Record'!J84)</f>
        <v>39061</v>
      </c>
      <c r="J86" s="25" t="str">
        <f>IF('Student Record'!O84="","",'Student Record'!O84)</f>
        <v>OBC</v>
      </c>
      <c r="K8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86" s="25">
        <f>IF(Table1[[#This Row],[नाम विद्यार्थी]]="","",IF(AND(Table1[[#This Row],[कक्षा]]&gt;8,Table1[[#This Row],[कक्षा]]&lt;11),50,""))</f>
        <v>50</v>
      </c>
      <c r="M86" s="28" t="str">
        <f>IF(Table1[[#This Row],[नाम विद्यार्थी]]="","",IF(AND(Table1[[#This Row],[कक्षा]]&gt;=11,'School Fees'!$L$3="Yes"),100,""))</f>
        <v/>
      </c>
      <c r="N86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86" s="25">
        <f>IF(Table1[[#This Row],[नाम विद्यार्थी]]="","",IF(Table1[[#This Row],[कक्षा]]&gt;8,5,""))</f>
        <v>5</v>
      </c>
      <c r="P8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6" s="21"/>
      <c r="R86" s="21"/>
      <c r="S86" s="28">
        <f>IF(SUM(Table1[[#This Row],[छात्र निधि]:[टी.सी.शुल्क]])=0,"",SUM(Table1[[#This Row],[छात्र निधि]:[टी.सी.शुल्क]]))</f>
        <v>260</v>
      </c>
      <c r="T86" s="33"/>
      <c r="U86" s="33"/>
      <c r="V86" s="22"/>
    </row>
    <row r="87" spans="2:22" ht="15">
      <c r="B87" s="25">
        <f>IF(C87="","",ROWS($A$4:A87))</f>
        <v>84</v>
      </c>
      <c r="C87" s="25">
        <f>IF('Student Record'!A85="","",'Student Record'!A85)</f>
        <v>9</v>
      </c>
      <c r="D87" s="25" t="str">
        <f>IF('Student Record'!B85="","",'Student Record'!B85)</f>
        <v>A</v>
      </c>
      <c r="E87" s="25">
        <f>IF('Student Record'!C85="","",'Student Record'!C85)</f>
        <v>251</v>
      </c>
      <c r="F87" s="26" t="str">
        <f>IF('Student Record'!E85="","",'Student Record'!E85)</f>
        <v>TANU</v>
      </c>
      <c r="G87" s="26" t="str">
        <f>IF('Student Record'!G85="","",'Student Record'!G85)</f>
        <v>NAWAL KISHORE</v>
      </c>
      <c r="H87" s="25" t="str">
        <f>IF('Student Record'!I85="","",'Student Record'!I85)</f>
        <v>F</v>
      </c>
      <c r="I87" s="27">
        <f>IF('Student Record'!J85="","",'Student Record'!J85)</f>
        <v>39353</v>
      </c>
      <c r="J87" s="25" t="str">
        <f>IF('Student Record'!O85="","",'Student Record'!O85)</f>
        <v>SC</v>
      </c>
      <c r="K8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87" s="25">
        <f>IF(Table1[[#This Row],[नाम विद्यार्थी]]="","",IF(AND(Table1[[#This Row],[कक्षा]]&gt;8,Table1[[#This Row],[कक्षा]]&lt;11),50,""))</f>
        <v>50</v>
      </c>
      <c r="M87" s="28" t="str">
        <f>IF(Table1[[#This Row],[नाम विद्यार्थी]]="","",IF(AND(Table1[[#This Row],[कक्षा]]&gt;=11,'School Fees'!$L$3="Yes"),100,""))</f>
        <v/>
      </c>
      <c r="N87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87" s="25">
        <f>IF(Table1[[#This Row],[नाम विद्यार्थी]]="","",IF(Table1[[#This Row],[कक्षा]]&gt;8,5,""))</f>
        <v>5</v>
      </c>
      <c r="P8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7" s="21"/>
      <c r="R87" s="21"/>
      <c r="S87" s="28">
        <f>IF(SUM(Table1[[#This Row],[छात्र निधि]:[टी.सी.शुल्क]])=0,"",SUM(Table1[[#This Row],[छात्र निधि]:[टी.सी.शुल्क]]))</f>
        <v>260</v>
      </c>
      <c r="T87" s="33"/>
      <c r="U87" s="33"/>
      <c r="V87" s="22"/>
    </row>
    <row r="88" spans="2:22" ht="15">
      <c r="B88" s="25">
        <f>IF(C88="","",ROWS($A$4:A88))</f>
        <v>85</v>
      </c>
      <c r="C88" s="25">
        <f>IF('Student Record'!A86="","",'Student Record'!A86)</f>
        <v>10</v>
      </c>
      <c r="D88" s="25" t="str">
        <f>IF('Student Record'!B86="","",'Student Record'!B86)</f>
        <v>A</v>
      </c>
      <c r="E88" s="25">
        <f>IF('Student Record'!C86="","",'Student Record'!C86)</f>
        <v>532</v>
      </c>
      <c r="F88" s="26" t="str">
        <f>IF('Student Record'!E86="","",'Student Record'!E86)</f>
        <v>AMARCHAND</v>
      </c>
      <c r="G88" s="26" t="str">
        <f>IF('Student Record'!G86="","",'Student Record'!G86)</f>
        <v>KISHANA RAM KUMAWAT</v>
      </c>
      <c r="H88" s="25" t="str">
        <f>IF('Student Record'!I86="","",'Student Record'!I86)</f>
        <v>M</v>
      </c>
      <c r="I88" s="27">
        <f>IF('Student Record'!J86="","",'Student Record'!J86)</f>
        <v>38485</v>
      </c>
      <c r="J88" s="25" t="str">
        <f>IF('Student Record'!O86="","",'Student Record'!O86)</f>
        <v>OBC</v>
      </c>
      <c r="K8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88" s="25">
        <f>IF(Table1[[#This Row],[नाम विद्यार्थी]]="","",IF(AND(Table1[[#This Row],[कक्षा]]&gt;8,Table1[[#This Row],[कक्षा]]&lt;11),50,""))</f>
        <v>50</v>
      </c>
      <c r="M88" s="28" t="str">
        <f>IF(Table1[[#This Row],[नाम विद्यार्थी]]="","",IF(AND(Table1[[#This Row],[कक्षा]]&gt;=11,'School Fees'!$L$3="Yes"),100,""))</f>
        <v/>
      </c>
      <c r="N88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88" s="25">
        <f>IF(Table1[[#This Row],[नाम विद्यार्थी]]="","",IF(Table1[[#This Row],[कक्षा]]&gt;8,5,""))</f>
        <v>5</v>
      </c>
      <c r="P8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8" s="21"/>
      <c r="R88" s="21"/>
      <c r="S88" s="28">
        <f>IF(SUM(Table1[[#This Row],[छात्र निधि]:[टी.सी.शुल्क]])=0,"",SUM(Table1[[#This Row],[छात्र निधि]:[टी.सी.शुल्क]]))</f>
        <v>265</v>
      </c>
      <c r="T88" s="33"/>
      <c r="U88" s="33"/>
      <c r="V88" s="22"/>
    </row>
    <row r="89" spans="2:22" ht="15">
      <c r="B89" s="25">
        <f>IF(C89="","",ROWS($A$4:A89))</f>
        <v>86</v>
      </c>
      <c r="C89" s="25">
        <f>IF('Student Record'!A87="","",'Student Record'!A87)</f>
        <v>10</v>
      </c>
      <c r="D89" s="25" t="str">
        <f>IF('Student Record'!B87="","",'Student Record'!B87)</f>
        <v>A</v>
      </c>
      <c r="E89" s="25">
        <f>IF('Student Record'!C87="","",'Student Record'!C87)</f>
        <v>529</v>
      </c>
      <c r="F89" s="26" t="str">
        <f>IF('Student Record'!E87="","",'Student Record'!E87)</f>
        <v>ANTIMA</v>
      </c>
      <c r="G89" s="26" t="str">
        <f>IF('Student Record'!G87="","",'Student Record'!G87)</f>
        <v>NANU RAM</v>
      </c>
      <c r="H89" s="25" t="str">
        <f>IF('Student Record'!I87="","",'Student Record'!I87)</f>
        <v>F</v>
      </c>
      <c r="I89" s="27">
        <f>IF('Student Record'!J87="","",'Student Record'!J87)</f>
        <v>38901</v>
      </c>
      <c r="J89" s="25" t="str">
        <f>IF('Student Record'!O87="","",'Student Record'!O87)</f>
        <v>OBC</v>
      </c>
      <c r="K8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89" s="25">
        <f>IF(Table1[[#This Row],[नाम विद्यार्थी]]="","",IF(AND(Table1[[#This Row],[कक्षा]]&gt;8,Table1[[#This Row],[कक्षा]]&lt;11),50,""))</f>
        <v>50</v>
      </c>
      <c r="M89" s="28" t="str">
        <f>IF(Table1[[#This Row],[नाम विद्यार्थी]]="","",IF(AND(Table1[[#This Row],[कक्षा]]&gt;=11,'School Fees'!$L$3="Yes"),100,""))</f>
        <v/>
      </c>
      <c r="N89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89" s="25">
        <f>IF(Table1[[#This Row],[नाम विद्यार्थी]]="","",IF(Table1[[#This Row],[कक्षा]]&gt;8,5,""))</f>
        <v>5</v>
      </c>
      <c r="P8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89" s="21"/>
      <c r="R89" s="21"/>
      <c r="S89" s="28">
        <f>IF(SUM(Table1[[#This Row],[छात्र निधि]:[टी.सी.शुल्क]])=0,"",SUM(Table1[[#This Row],[छात्र निधि]:[टी.सी.शुल्क]]))</f>
        <v>260</v>
      </c>
      <c r="T89" s="33"/>
      <c r="U89" s="33"/>
      <c r="V89" s="22"/>
    </row>
    <row r="90" spans="2:22" ht="15">
      <c r="B90" s="25">
        <f>IF(C90="","",ROWS($A$4:A90))</f>
        <v>87</v>
      </c>
      <c r="C90" s="25">
        <f>IF('Student Record'!A88="","",'Student Record'!A88)</f>
        <v>10</v>
      </c>
      <c r="D90" s="25" t="str">
        <f>IF('Student Record'!B88="","",'Student Record'!B88)</f>
        <v>A</v>
      </c>
      <c r="E90" s="25">
        <f>IF('Student Record'!C88="","",'Student Record'!C88)</f>
        <v>187</v>
      </c>
      <c r="F90" s="26" t="str">
        <f>IF('Student Record'!E88="","",'Student Record'!E88)</f>
        <v>ARUN SINGH</v>
      </c>
      <c r="G90" s="26" t="str">
        <f>IF('Student Record'!G88="","",'Student Record'!G88)</f>
        <v>BAJRANG SINGH</v>
      </c>
      <c r="H90" s="25" t="str">
        <f>IF('Student Record'!I88="","",'Student Record'!I88)</f>
        <v>M</v>
      </c>
      <c r="I90" s="27">
        <f>IF('Student Record'!J88="","",'Student Record'!J88)</f>
        <v>38538</v>
      </c>
      <c r="J90" s="25" t="str">
        <f>IF('Student Record'!O88="","",'Student Record'!O88)</f>
        <v>OBC</v>
      </c>
      <c r="K9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90" s="25">
        <f>IF(Table1[[#This Row],[नाम विद्यार्थी]]="","",IF(AND(Table1[[#This Row],[कक्षा]]&gt;8,Table1[[#This Row],[कक्षा]]&lt;11),50,""))</f>
        <v>50</v>
      </c>
      <c r="M90" s="28" t="str">
        <f>IF(Table1[[#This Row],[नाम विद्यार्थी]]="","",IF(AND(Table1[[#This Row],[कक्षा]]&gt;=11,'School Fees'!$L$3="Yes"),100,""))</f>
        <v/>
      </c>
      <c r="N90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0" s="25">
        <f>IF(Table1[[#This Row],[नाम विद्यार्थी]]="","",IF(Table1[[#This Row],[कक्षा]]&gt;8,5,""))</f>
        <v>5</v>
      </c>
      <c r="P9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0" s="21"/>
      <c r="R90" s="21"/>
      <c r="S90" s="28">
        <f>IF(SUM(Table1[[#This Row],[छात्र निधि]:[टी.सी.शुल्क]])=0,"",SUM(Table1[[#This Row],[छात्र निधि]:[टी.सी.शुल्क]]))</f>
        <v>265</v>
      </c>
      <c r="T90" s="33"/>
      <c r="U90" s="33"/>
      <c r="V90" s="22"/>
    </row>
    <row r="91" spans="2:22" ht="15">
      <c r="B91" s="25">
        <f>IF(C91="","",ROWS($A$4:A91))</f>
        <v>88</v>
      </c>
      <c r="C91" s="25">
        <f>IF('Student Record'!A89="","",'Student Record'!A89)</f>
        <v>10</v>
      </c>
      <c r="D91" s="25" t="str">
        <f>IF('Student Record'!B89="","",'Student Record'!B89)</f>
        <v>A</v>
      </c>
      <c r="E91" s="25">
        <f>IF('Student Record'!C89="","",'Student Record'!C89)</f>
        <v>530</v>
      </c>
      <c r="F91" s="26" t="str">
        <f>IF('Student Record'!E89="","",'Student Record'!E89)</f>
        <v>ASHOK MEGHWAL</v>
      </c>
      <c r="G91" s="26" t="str">
        <f>IF('Student Record'!G89="","",'Student Record'!G89)</f>
        <v>OMPRAKASH MEGHWAL</v>
      </c>
      <c r="H91" s="25" t="str">
        <f>IF('Student Record'!I89="","",'Student Record'!I89)</f>
        <v>M</v>
      </c>
      <c r="I91" s="27">
        <f>IF('Student Record'!J89="","",'Student Record'!J89)</f>
        <v>38806</v>
      </c>
      <c r="J91" s="25" t="str">
        <f>IF('Student Record'!O89="","",'Student Record'!O89)</f>
        <v>SC</v>
      </c>
      <c r="K9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91" s="25">
        <f>IF(Table1[[#This Row],[नाम विद्यार्थी]]="","",IF(AND(Table1[[#This Row],[कक्षा]]&gt;8,Table1[[#This Row],[कक्षा]]&lt;11),50,""))</f>
        <v>50</v>
      </c>
      <c r="M91" s="28" t="str">
        <f>IF(Table1[[#This Row],[नाम विद्यार्थी]]="","",IF(AND(Table1[[#This Row],[कक्षा]]&gt;=11,'School Fees'!$L$3="Yes"),100,""))</f>
        <v/>
      </c>
      <c r="N91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1" s="25">
        <f>IF(Table1[[#This Row],[नाम विद्यार्थी]]="","",IF(Table1[[#This Row],[कक्षा]]&gt;8,5,""))</f>
        <v>5</v>
      </c>
      <c r="P9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1" s="21"/>
      <c r="R91" s="21"/>
      <c r="S91" s="28">
        <f>IF(SUM(Table1[[#This Row],[छात्र निधि]:[टी.सी.शुल्क]])=0,"",SUM(Table1[[#This Row],[छात्र निधि]:[टी.सी.शुल्क]]))</f>
        <v>265</v>
      </c>
      <c r="T91" s="33"/>
      <c r="U91" s="33"/>
      <c r="V91" s="22"/>
    </row>
    <row r="92" spans="2:22" ht="15">
      <c r="B92" s="25">
        <f>IF(C92="","",ROWS($A$4:A92))</f>
        <v>89</v>
      </c>
      <c r="C92" s="25">
        <f>IF('Student Record'!A90="","",'Student Record'!A90)</f>
        <v>10</v>
      </c>
      <c r="D92" s="25" t="str">
        <f>IF('Student Record'!B90="","",'Student Record'!B90)</f>
        <v>A</v>
      </c>
      <c r="E92" s="25">
        <f>IF('Student Record'!C90="","",'Student Record'!C90)</f>
        <v>261</v>
      </c>
      <c r="F92" s="26" t="str">
        <f>IF('Student Record'!E90="","",'Student Record'!E90)</f>
        <v>BALVEER MEGHWAL</v>
      </c>
      <c r="G92" s="26" t="str">
        <f>IF('Student Record'!G90="","",'Student Record'!G90)</f>
        <v>PRABHU RAM</v>
      </c>
      <c r="H92" s="25" t="str">
        <f>IF('Student Record'!I90="","",'Student Record'!I90)</f>
        <v>M</v>
      </c>
      <c r="I92" s="27">
        <f>IF('Student Record'!J90="","",'Student Record'!J90)</f>
        <v>38913</v>
      </c>
      <c r="J92" s="25" t="str">
        <f>IF('Student Record'!O90="","",'Student Record'!O90)</f>
        <v>SC</v>
      </c>
      <c r="K9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92" s="25">
        <f>IF(Table1[[#This Row],[नाम विद्यार्थी]]="","",IF(AND(Table1[[#This Row],[कक्षा]]&gt;8,Table1[[#This Row],[कक्षा]]&lt;11),50,""))</f>
        <v>50</v>
      </c>
      <c r="M92" s="28" t="str">
        <f>IF(Table1[[#This Row],[नाम विद्यार्थी]]="","",IF(AND(Table1[[#This Row],[कक्षा]]&gt;=11,'School Fees'!$L$3="Yes"),100,""))</f>
        <v/>
      </c>
      <c r="N92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2" s="25">
        <f>IF(Table1[[#This Row],[नाम विद्यार्थी]]="","",IF(Table1[[#This Row],[कक्षा]]&gt;8,5,""))</f>
        <v>5</v>
      </c>
      <c r="P9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2" s="21"/>
      <c r="R92" s="21"/>
      <c r="S92" s="28">
        <f>IF(SUM(Table1[[#This Row],[छात्र निधि]:[टी.सी.शुल्क]])=0,"",SUM(Table1[[#This Row],[छात्र निधि]:[टी.सी.शुल्क]]))</f>
        <v>265</v>
      </c>
      <c r="T92" s="33"/>
      <c r="U92" s="33"/>
      <c r="V92" s="22"/>
    </row>
    <row r="93" spans="2:22" ht="15">
      <c r="B93" s="25">
        <f>IF(C93="","",ROWS($A$4:A93))</f>
        <v>90</v>
      </c>
      <c r="C93" s="25">
        <f>IF('Student Record'!A91="","",'Student Record'!A91)</f>
        <v>10</v>
      </c>
      <c r="D93" s="25" t="str">
        <f>IF('Student Record'!B91="","",'Student Record'!B91)</f>
        <v>A</v>
      </c>
      <c r="E93" s="25">
        <f>IF('Student Record'!C91="","",'Student Record'!C91)</f>
        <v>262</v>
      </c>
      <c r="F93" s="26" t="str">
        <f>IF('Student Record'!E91="","",'Student Record'!E91)</f>
        <v>DASHRATH SINGH</v>
      </c>
      <c r="G93" s="26" t="str">
        <f>IF('Student Record'!G91="","",'Student Record'!G91)</f>
        <v>HANUMAN SINGH</v>
      </c>
      <c r="H93" s="25" t="str">
        <f>IF('Student Record'!I91="","",'Student Record'!I91)</f>
        <v>M</v>
      </c>
      <c r="I93" s="27">
        <f>IF('Student Record'!J91="","",'Student Record'!J91)</f>
        <v>38804</v>
      </c>
      <c r="J93" s="25" t="str">
        <f>IF('Student Record'!O91="","",'Student Record'!O91)</f>
        <v>GEN</v>
      </c>
      <c r="K9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93" s="25">
        <f>IF(Table1[[#This Row],[नाम विद्यार्थी]]="","",IF(AND(Table1[[#This Row],[कक्षा]]&gt;8,Table1[[#This Row],[कक्षा]]&lt;11),50,""))</f>
        <v>50</v>
      </c>
      <c r="M93" s="28" t="str">
        <f>IF(Table1[[#This Row],[नाम विद्यार्थी]]="","",IF(AND(Table1[[#This Row],[कक्षा]]&gt;=11,'School Fees'!$L$3="Yes"),100,""))</f>
        <v/>
      </c>
      <c r="N93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3" s="25">
        <f>IF(Table1[[#This Row],[नाम विद्यार्थी]]="","",IF(Table1[[#This Row],[कक्षा]]&gt;8,5,""))</f>
        <v>5</v>
      </c>
      <c r="P9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3" s="21"/>
      <c r="R93" s="21"/>
      <c r="S93" s="28">
        <f>IF(SUM(Table1[[#This Row],[छात्र निधि]:[टी.सी.शुल्क]])=0,"",SUM(Table1[[#This Row],[छात्र निधि]:[टी.सी.शुल्क]]))</f>
        <v>365</v>
      </c>
      <c r="T93" s="33"/>
      <c r="U93" s="33"/>
      <c r="V93" s="22"/>
    </row>
    <row r="94" spans="2:22" ht="15">
      <c r="B94" s="25">
        <f>IF(C94="","",ROWS($A$4:A94))</f>
        <v>91</v>
      </c>
      <c r="C94" s="25">
        <f>IF('Student Record'!A92="","",'Student Record'!A92)</f>
        <v>10</v>
      </c>
      <c r="D94" s="25" t="str">
        <f>IF('Student Record'!B92="","",'Student Record'!B92)</f>
        <v>A</v>
      </c>
      <c r="E94" s="25">
        <f>IF('Student Record'!C92="","",'Student Record'!C92)</f>
        <v>291</v>
      </c>
      <c r="F94" s="26" t="str">
        <f>IF('Student Record'!E92="","",'Student Record'!E92)</f>
        <v>JITENDRA SINGH</v>
      </c>
      <c r="G94" s="26" t="str">
        <f>IF('Student Record'!G92="","",'Student Record'!G92)</f>
        <v>PRABHU SINGH</v>
      </c>
      <c r="H94" s="25" t="str">
        <f>IF('Student Record'!I92="","",'Student Record'!I92)</f>
        <v>M</v>
      </c>
      <c r="I94" s="27">
        <f>IF('Student Record'!J92="","",'Student Record'!J92)</f>
        <v>38177</v>
      </c>
      <c r="J94" s="25" t="str">
        <f>IF('Student Record'!O92="","",'Student Record'!O92)</f>
        <v>GEN</v>
      </c>
      <c r="K9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94" s="25">
        <f>IF(Table1[[#This Row],[नाम विद्यार्थी]]="","",IF(AND(Table1[[#This Row],[कक्षा]]&gt;8,Table1[[#This Row],[कक्षा]]&lt;11),50,""))</f>
        <v>50</v>
      </c>
      <c r="M94" s="28" t="str">
        <f>IF(Table1[[#This Row],[नाम विद्यार्थी]]="","",IF(AND(Table1[[#This Row],[कक्षा]]&gt;=11,'School Fees'!$L$3="Yes"),100,""))</f>
        <v/>
      </c>
      <c r="N94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4" s="25">
        <f>IF(Table1[[#This Row],[नाम विद्यार्थी]]="","",IF(Table1[[#This Row],[कक्षा]]&gt;8,5,""))</f>
        <v>5</v>
      </c>
      <c r="P9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4" s="21"/>
      <c r="R94" s="21"/>
      <c r="S94" s="28">
        <f>IF(SUM(Table1[[#This Row],[छात्र निधि]:[टी.सी.शुल्क]])=0,"",SUM(Table1[[#This Row],[छात्र निधि]:[टी.सी.शुल्क]]))</f>
        <v>365</v>
      </c>
      <c r="T94" s="33"/>
      <c r="U94" s="33"/>
      <c r="V94" s="22"/>
    </row>
    <row r="95" spans="2:22" ht="15">
      <c r="B95" s="25">
        <f>IF(C95="","",ROWS($A$4:A95))</f>
        <v>92</v>
      </c>
      <c r="C95" s="25">
        <f>IF('Student Record'!A93="","",'Student Record'!A93)</f>
        <v>10</v>
      </c>
      <c r="D95" s="25" t="str">
        <f>IF('Student Record'!B93="","",'Student Record'!B93)</f>
        <v>A</v>
      </c>
      <c r="E95" s="25">
        <f>IF('Student Record'!C93="","",'Student Record'!C93)</f>
        <v>531</v>
      </c>
      <c r="F95" s="26" t="str">
        <f>IF('Student Record'!E93="","",'Student Record'!E93)</f>
        <v>JITENDRA SINGH</v>
      </c>
      <c r="G95" s="26" t="str">
        <f>IF('Student Record'!G93="","",'Student Record'!G93)</f>
        <v>MAN SINGH</v>
      </c>
      <c r="H95" s="25" t="str">
        <f>IF('Student Record'!I93="","",'Student Record'!I93)</f>
        <v>M</v>
      </c>
      <c r="I95" s="27">
        <f>IF('Student Record'!J93="","",'Student Record'!J93)</f>
        <v>38189</v>
      </c>
      <c r="J95" s="25" t="str">
        <f>IF('Student Record'!O93="","",'Student Record'!O93)</f>
        <v>GEN</v>
      </c>
      <c r="K9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95" s="25">
        <f>IF(Table1[[#This Row],[नाम विद्यार्थी]]="","",IF(AND(Table1[[#This Row],[कक्षा]]&gt;8,Table1[[#This Row],[कक्षा]]&lt;11),50,""))</f>
        <v>50</v>
      </c>
      <c r="M95" s="28" t="str">
        <f>IF(Table1[[#This Row],[नाम विद्यार्थी]]="","",IF(AND(Table1[[#This Row],[कक्षा]]&gt;=11,'School Fees'!$L$3="Yes"),100,""))</f>
        <v/>
      </c>
      <c r="N95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5" s="25">
        <f>IF(Table1[[#This Row],[नाम विद्यार्थी]]="","",IF(Table1[[#This Row],[कक्षा]]&gt;8,5,""))</f>
        <v>5</v>
      </c>
      <c r="P9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5" s="21"/>
      <c r="R95" s="21"/>
      <c r="S95" s="28">
        <f>IF(SUM(Table1[[#This Row],[छात्र निधि]:[टी.सी.शुल्क]])=0,"",SUM(Table1[[#This Row],[छात्र निधि]:[टी.सी.शुल्क]]))</f>
        <v>365</v>
      </c>
      <c r="T95" s="33"/>
      <c r="U95" s="33"/>
      <c r="V95" s="22"/>
    </row>
    <row r="96" spans="2:22" ht="15">
      <c r="B96" s="25">
        <f>IF(C96="","",ROWS($A$4:A96))</f>
        <v>93</v>
      </c>
      <c r="C96" s="25">
        <f>IF('Student Record'!A94="","",'Student Record'!A94)</f>
        <v>10</v>
      </c>
      <c r="D96" s="25" t="str">
        <f>IF('Student Record'!B94="","",'Student Record'!B94)</f>
        <v>A</v>
      </c>
      <c r="E96" s="25">
        <f>IF('Student Record'!C94="","",'Student Record'!C94)</f>
        <v>518</v>
      </c>
      <c r="F96" s="26" t="str">
        <f>IF('Student Record'!E94="","",'Student Record'!E94)</f>
        <v>KARINA JANGID</v>
      </c>
      <c r="G96" s="26" t="str">
        <f>IF('Student Record'!G94="","",'Student Record'!G94)</f>
        <v>RAJENDRA JANGID</v>
      </c>
      <c r="H96" s="25" t="str">
        <f>IF('Student Record'!I94="","",'Student Record'!I94)</f>
        <v>F</v>
      </c>
      <c r="I96" s="27">
        <f>IF('Student Record'!J94="","",'Student Record'!J94)</f>
        <v>38519</v>
      </c>
      <c r="J96" s="25" t="str">
        <f>IF('Student Record'!O94="","",'Student Record'!O94)</f>
        <v>OBC</v>
      </c>
      <c r="K9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96" s="25">
        <f>IF(Table1[[#This Row],[नाम विद्यार्थी]]="","",IF(AND(Table1[[#This Row],[कक्षा]]&gt;8,Table1[[#This Row],[कक्षा]]&lt;11),50,""))</f>
        <v>50</v>
      </c>
      <c r="M96" s="28" t="str">
        <f>IF(Table1[[#This Row],[नाम विद्यार्थी]]="","",IF(AND(Table1[[#This Row],[कक्षा]]&gt;=11,'School Fees'!$L$3="Yes"),100,""))</f>
        <v/>
      </c>
      <c r="N96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96" s="25">
        <f>IF(Table1[[#This Row],[नाम विद्यार्थी]]="","",IF(Table1[[#This Row],[कक्षा]]&gt;8,5,""))</f>
        <v>5</v>
      </c>
      <c r="P9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6" s="21"/>
      <c r="R96" s="21"/>
      <c r="S96" s="28">
        <f>IF(SUM(Table1[[#This Row],[छात्र निधि]:[टी.सी.शुल्क]])=0,"",SUM(Table1[[#This Row],[छात्र निधि]:[टी.सी.शुल्क]]))</f>
        <v>260</v>
      </c>
      <c r="T96" s="33"/>
      <c r="U96" s="33"/>
      <c r="V96" s="22"/>
    </row>
    <row r="97" spans="2:22" ht="15">
      <c r="B97" s="25">
        <f>IF(C97="","",ROWS($A$4:A97))</f>
        <v>94</v>
      </c>
      <c r="C97" s="25">
        <f>IF('Student Record'!A95="","",'Student Record'!A95)</f>
        <v>10</v>
      </c>
      <c r="D97" s="25" t="str">
        <f>IF('Student Record'!B95="","",'Student Record'!B95)</f>
        <v>A</v>
      </c>
      <c r="E97" s="25">
        <f>IF('Student Record'!C95="","",'Student Record'!C95)</f>
        <v>189</v>
      </c>
      <c r="F97" s="26" t="str">
        <f>IF('Student Record'!E95="","",'Student Record'!E95)</f>
        <v>MAHIPAL MEGHWAL</v>
      </c>
      <c r="G97" s="26" t="str">
        <f>IF('Student Record'!G95="","",'Student Record'!G95)</f>
        <v>JUGAL RAM</v>
      </c>
      <c r="H97" s="25" t="str">
        <f>IF('Student Record'!I95="","",'Student Record'!I95)</f>
        <v>M</v>
      </c>
      <c r="I97" s="27">
        <f>IF('Student Record'!J95="","",'Student Record'!J95)</f>
        <v>38176</v>
      </c>
      <c r="J97" s="25" t="str">
        <f>IF('Student Record'!O95="","",'Student Record'!O95)</f>
        <v>SC</v>
      </c>
      <c r="K9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97" s="25">
        <f>IF(Table1[[#This Row],[नाम विद्यार्थी]]="","",IF(AND(Table1[[#This Row],[कक्षा]]&gt;8,Table1[[#This Row],[कक्षा]]&lt;11),50,""))</f>
        <v>50</v>
      </c>
      <c r="M97" s="28" t="str">
        <f>IF(Table1[[#This Row],[नाम विद्यार्थी]]="","",IF(AND(Table1[[#This Row],[कक्षा]]&gt;=11,'School Fees'!$L$3="Yes"),100,""))</f>
        <v/>
      </c>
      <c r="N97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7" s="25">
        <f>IF(Table1[[#This Row],[नाम विद्यार्थी]]="","",IF(Table1[[#This Row],[कक्षा]]&gt;8,5,""))</f>
        <v>5</v>
      </c>
      <c r="P9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7" s="21"/>
      <c r="R97" s="21"/>
      <c r="S97" s="28">
        <f>IF(SUM(Table1[[#This Row],[छात्र निधि]:[टी.सी.शुल्क]])=0,"",SUM(Table1[[#This Row],[छात्र निधि]:[टी.सी.शुल्क]]))</f>
        <v>265</v>
      </c>
      <c r="T97" s="33"/>
      <c r="U97" s="33"/>
      <c r="V97" s="22"/>
    </row>
    <row r="98" spans="2:22" ht="15">
      <c r="B98" s="25">
        <f>IF(C98="","",ROWS($A$4:A98))</f>
        <v>95</v>
      </c>
      <c r="C98" s="25">
        <f>IF('Student Record'!A96="","",'Student Record'!A96)</f>
        <v>10</v>
      </c>
      <c r="D98" s="25" t="str">
        <f>IF('Student Record'!B96="","",'Student Record'!B96)</f>
        <v>A</v>
      </c>
      <c r="E98" s="25">
        <f>IF('Student Record'!C96="","",'Student Record'!C96)</f>
        <v>264</v>
      </c>
      <c r="F98" s="26" t="str">
        <f>IF('Student Record'!E96="","",'Student Record'!E96)</f>
        <v>MAMTA RATHORE</v>
      </c>
      <c r="G98" s="26" t="str">
        <f>IF('Student Record'!G96="","",'Student Record'!G96)</f>
        <v>MANOHAR SINGH</v>
      </c>
      <c r="H98" s="25" t="str">
        <f>IF('Student Record'!I96="","",'Student Record'!I96)</f>
        <v>F</v>
      </c>
      <c r="I98" s="27">
        <f>IF('Student Record'!J96="","",'Student Record'!J96)</f>
        <v>38344</v>
      </c>
      <c r="J98" s="25" t="str">
        <f>IF('Student Record'!O96="","",'Student Record'!O96)</f>
        <v>GEN</v>
      </c>
      <c r="K9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98" s="25">
        <f>IF(Table1[[#This Row],[नाम विद्यार्थी]]="","",IF(AND(Table1[[#This Row],[कक्षा]]&gt;8,Table1[[#This Row],[कक्षा]]&lt;11),50,""))</f>
        <v>50</v>
      </c>
      <c r="M98" s="28" t="str">
        <f>IF(Table1[[#This Row],[नाम विद्यार्थी]]="","",IF(AND(Table1[[#This Row],[कक्षा]]&gt;=11,'School Fees'!$L$3="Yes"),100,""))</f>
        <v/>
      </c>
      <c r="N98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98" s="25">
        <f>IF(Table1[[#This Row],[नाम विद्यार्थी]]="","",IF(Table1[[#This Row],[कक्षा]]&gt;8,5,""))</f>
        <v>5</v>
      </c>
      <c r="P9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8" s="21"/>
      <c r="R98" s="21"/>
      <c r="S98" s="28">
        <f>IF(SUM(Table1[[#This Row],[छात्र निधि]:[टी.सी.शुल्क]])=0,"",SUM(Table1[[#This Row],[छात्र निधि]:[टी.सी.शुल्क]]))</f>
        <v>360</v>
      </c>
      <c r="T98" s="33"/>
      <c r="U98" s="33"/>
      <c r="V98" s="22"/>
    </row>
    <row r="99" spans="2:22" ht="15">
      <c r="B99" s="25">
        <f>IF(C99="","",ROWS($A$4:A99))</f>
        <v>96</v>
      </c>
      <c r="C99" s="25">
        <f>IF('Student Record'!A97="","",'Student Record'!A97)</f>
        <v>10</v>
      </c>
      <c r="D99" s="25" t="str">
        <f>IF('Student Record'!B97="","",'Student Record'!B97)</f>
        <v>A</v>
      </c>
      <c r="E99" s="25">
        <f>IF('Student Record'!C97="","",'Student Record'!C97)</f>
        <v>527</v>
      </c>
      <c r="F99" s="26" t="str">
        <f>IF('Student Record'!E97="","",'Student Record'!E97)</f>
        <v>MANISH GURJAR</v>
      </c>
      <c r="G99" s="26" t="str">
        <f>IF('Student Record'!G97="","",'Student Record'!G97)</f>
        <v>KISHANA RAM</v>
      </c>
      <c r="H99" s="25" t="str">
        <f>IF('Student Record'!I97="","",'Student Record'!I97)</f>
        <v>M</v>
      </c>
      <c r="I99" s="27">
        <f>IF('Student Record'!J97="","",'Student Record'!J97)</f>
        <v>39642</v>
      </c>
      <c r="J99" s="25" t="str">
        <f>IF('Student Record'!O97="","",'Student Record'!O97)</f>
        <v>SBC</v>
      </c>
      <c r="K9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99" s="25">
        <f>IF(Table1[[#This Row],[नाम विद्यार्थी]]="","",IF(AND(Table1[[#This Row],[कक्षा]]&gt;8,Table1[[#This Row],[कक्षा]]&lt;11),50,""))</f>
        <v>50</v>
      </c>
      <c r="M99" s="28" t="str">
        <f>IF(Table1[[#This Row],[नाम विद्यार्थी]]="","",IF(AND(Table1[[#This Row],[कक्षा]]&gt;=11,'School Fees'!$L$3="Yes"),100,""))</f>
        <v/>
      </c>
      <c r="N99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99" s="25">
        <f>IF(Table1[[#This Row],[नाम विद्यार्थी]]="","",IF(Table1[[#This Row],[कक्षा]]&gt;8,5,""))</f>
        <v>5</v>
      </c>
      <c r="P9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99" s="21"/>
      <c r="R99" s="21"/>
      <c r="S99" s="28">
        <f>IF(SUM(Table1[[#This Row],[छात्र निधि]:[टी.सी.शुल्क]])=0,"",SUM(Table1[[#This Row],[छात्र निधि]:[टी.सी.शुल्क]]))</f>
        <v>265</v>
      </c>
      <c r="T99" s="33"/>
      <c r="U99" s="33"/>
      <c r="V99" s="22"/>
    </row>
    <row r="100" spans="2:22" ht="15">
      <c r="B100" s="25">
        <f>IF(C100="","",ROWS($A$4:A100))</f>
        <v>97</v>
      </c>
      <c r="C100" s="25">
        <f>IF('Student Record'!A98="","",'Student Record'!A98)</f>
        <v>10</v>
      </c>
      <c r="D100" s="25" t="str">
        <f>IF('Student Record'!B98="","",'Student Record'!B98)</f>
        <v>A</v>
      </c>
      <c r="E100" s="25">
        <f>IF('Student Record'!C98="","",'Student Record'!C98)</f>
        <v>493</v>
      </c>
      <c r="F100" s="26" t="str">
        <f>IF('Student Record'!E98="","",'Student Record'!E98)</f>
        <v>MOHAN LAL</v>
      </c>
      <c r="G100" s="26" t="str">
        <f>IF('Student Record'!G98="","",'Student Record'!G98)</f>
        <v>DURGA LAL SHARMA</v>
      </c>
      <c r="H100" s="25" t="str">
        <f>IF('Student Record'!I98="","",'Student Record'!I98)</f>
        <v>M</v>
      </c>
      <c r="I100" s="27">
        <f>IF('Student Record'!J98="","",'Student Record'!J98)</f>
        <v>37493</v>
      </c>
      <c r="J100" s="25" t="str">
        <f>IF('Student Record'!O98="","",'Student Record'!O98)</f>
        <v>GEN</v>
      </c>
      <c r="K10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00" s="25">
        <f>IF(Table1[[#This Row],[नाम विद्यार्थी]]="","",IF(AND(Table1[[#This Row],[कक्षा]]&gt;8,Table1[[#This Row],[कक्षा]]&lt;11),50,""))</f>
        <v>50</v>
      </c>
      <c r="M100" s="28" t="str">
        <f>IF(Table1[[#This Row],[नाम विद्यार्थी]]="","",IF(AND(Table1[[#This Row],[कक्षा]]&gt;=11,'School Fees'!$L$3="Yes"),100,""))</f>
        <v/>
      </c>
      <c r="N100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00" s="25">
        <f>IF(Table1[[#This Row],[नाम विद्यार्थी]]="","",IF(Table1[[#This Row],[कक्षा]]&gt;8,5,""))</f>
        <v>5</v>
      </c>
      <c r="P10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0" s="21"/>
      <c r="R100" s="21"/>
      <c r="S100" s="28">
        <f>IF(SUM(Table1[[#This Row],[छात्र निधि]:[टी.सी.शुल्क]])=0,"",SUM(Table1[[#This Row],[छात्र निधि]:[टी.सी.शुल्क]]))</f>
        <v>365</v>
      </c>
      <c r="T100" s="33"/>
      <c r="U100" s="33"/>
      <c r="V100" s="22"/>
    </row>
    <row r="101" spans="2:22" ht="15">
      <c r="B101" s="25">
        <f>IF(C101="","",ROWS($A$4:A101))</f>
        <v>98</v>
      </c>
      <c r="C101" s="25">
        <f>IF('Student Record'!A99="","",'Student Record'!A99)</f>
        <v>10</v>
      </c>
      <c r="D101" s="25" t="str">
        <f>IF('Student Record'!B99="","",'Student Record'!B99)</f>
        <v>A</v>
      </c>
      <c r="E101" s="25">
        <f>IF('Student Record'!C99="","",'Student Record'!C99)</f>
        <v>521</v>
      </c>
      <c r="F101" s="26" t="str">
        <f>IF('Student Record'!E99="","",'Student Record'!E99)</f>
        <v>Mohit Raj</v>
      </c>
      <c r="G101" s="26" t="str">
        <f>IF('Student Record'!G99="","",'Student Record'!G99)</f>
        <v>Aman Singh</v>
      </c>
      <c r="H101" s="25" t="str">
        <f>IF('Student Record'!I99="","",'Student Record'!I99)</f>
        <v>M</v>
      </c>
      <c r="I101" s="27">
        <f>IF('Student Record'!J99="","",'Student Record'!J99)</f>
        <v>38640</v>
      </c>
      <c r="J101" s="25" t="str">
        <f>IF('Student Record'!O99="","",'Student Record'!O99)</f>
        <v>GEN</v>
      </c>
      <c r="K10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01" s="25">
        <f>IF(Table1[[#This Row],[नाम विद्यार्थी]]="","",IF(AND(Table1[[#This Row],[कक्षा]]&gt;8,Table1[[#This Row],[कक्षा]]&lt;11),50,""))</f>
        <v>50</v>
      </c>
      <c r="M101" s="28" t="str">
        <f>IF(Table1[[#This Row],[नाम विद्यार्थी]]="","",IF(AND(Table1[[#This Row],[कक्षा]]&gt;=11,'School Fees'!$L$3="Yes"),100,""))</f>
        <v/>
      </c>
      <c r="N101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01" s="25">
        <f>IF(Table1[[#This Row],[नाम विद्यार्थी]]="","",IF(Table1[[#This Row],[कक्षा]]&gt;8,5,""))</f>
        <v>5</v>
      </c>
      <c r="P10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1" s="21"/>
      <c r="R101" s="21"/>
      <c r="S101" s="28">
        <f>IF(SUM(Table1[[#This Row],[छात्र निधि]:[टी.सी.शुल्क]])=0,"",SUM(Table1[[#This Row],[छात्र निधि]:[टी.सी.शुल्क]]))</f>
        <v>365</v>
      </c>
      <c r="T101" s="33"/>
      <c r="U101" s="33"/>
      <c r="V101" s="22"/>
    </row>
    <row r="102" spans="2:22" ht="15">
      <c r="B102" s="25">
        <f>IF(C102="","",ROWS($A$4:A102))</f>
        <v>99</v>
      </c>
      <c r="C102" s="25">
        <f>IF('Student Record'!A100="","",'Student Record'!A100)</f>
        <v>10</v>
      </c>
      <c r="D102" s="25" t="str">
        <f>IF('Student Record'!B100="","",'Student Record'!B100)</f>
        <v>A</v>
      </c>
      <c r="E102" s="25">
        <f>IF('Student Record'!C100="","",'Student Record'!C100)</f>
        <v>263</v>
      </c>
      <c r="F102" s="26" t="str">
        <f>IF('Student Record'!E100="","",'Student Record'!E100)</f>
        <v>NARENDRA SINGH</v>
      </c>
      <c r="G102" s="26" t="str">
        <f>IF('Student Record'!G100="","",'Student Record'!G100)</f>
        <v>GIRWAR SINGH</v>
      </c>
      <c r="H102" s="25" t="str">
        <f>IF('Student Record'!I100="","",'Student Record'!I100)</f>
        <v>M</v>
      </c>
      <c r="I102" s="27">
        <f>IF('Student Record'!J100="","",'Student Record'!J100)</f>
        <v>38723</v>
      </c>
      <c r="J102" s="25" t="str">
        <f>IF('Student Record'!O100="","",'Student Record'!O100)</f>
        <v>GEN</v>
      </c>
      <c r="K10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02" s="25">
        <f>IF(Table1[[#This Row],[नाम विद्यार्थी]]="","",IF(AND(Table1[[#This Row],[कक्षा]]&gt;8,Table1[[#This Row],[कक्षा]]&lt;11),50,""))</f>
        <v>50</v>
      </c>
      <c r="M102" s="28" t="str">
        <f>IF(Table1[[#This Row],[नाम विद्यार्थी]]="","",IF(AND(Table1[[#This Row],[कक्षा]]&gt;=11,'School Fees'!$L$3="Yes"),100,""))</f>
        <v/>
      </c>
      <c r="N102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02" s="25">
        <f>IF(Table1[[#This Row],[नाम विद्यार्थी]]="","",IF(Table1[[#This Row],[कक्षा]]&gt;8,5,""))</f>
        <v>5</v>
      </c>
      <c r="P10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2" s="21"/>
      <c r="R102" s="21"/>
      <c r="S102" s="28">
        <f>IF(SUM(Table1[[#This Row],[छात्र निधि]:[टी.सी.शुल्क]])=0,"",SUM(Table1[[#This Row],[छात्र निधि]:[टी.सी.शुल्क]]))</f>
        <v>365</v>
      </c>
      <c r="T102" s="33"/>
      <c r="U102" s="33"/>
      <c r="V102" s="22"/>
    </row>
    <row r="103" spans="2:22" ht="15">
      <c r="B103" s="25">
        <f>IF(C103="","",ROWS($A$4:A103))</f>
        <v>100</v>
      </c>
      <c r="C103" s="25">
        <f>IF('Student Record'!A101="","",'Student Record'!A101)</f>
        <v>10</v>
      </c>
      <c r="D103" s="25" t="str">
        <f>IF('Student Record'!B101="","",'Student Record'!B101)</f>
        <v>A</v>
      </c>
      <c r="E103" s="25">
        <f>IF('Student Record'!C101="","",'Student Record'!C101)</f>
        <v>430</v>
      </c>
      <c r="F103" s="26" t="str">
        <f>IF('Student Record'!E101="","",'Student Record'!E101)</f>
        <v>NARESH</v>
      </c>
      <c r="G103" s="26" t="str">
        <f>IF('Student Record'!G101="","",'Student Record'!G101)</f>
        <v>HANUMAN RAM</v>
      </c>
      <c r="H103" s="25" t="str">
        <f>IF('Student Record'!I101="","",'Student Record'!I101)</f>
        <v>M</v>
      </c>
      <c r="I103" s="27">
        <f>IF('Student Record'!J101="","",'Student Record'!J101)</f>
        <v>38769</v>
      </c>
      <c r="J103" s="25" t="str">
        <f>IF('Student Record'!O101="","",'Student Record'!O101)</f>
        <v>OBC</v>
      </c>
      <c r="K10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03" s="25">
        <f>IF(Table1[[#This Row],[नाम विद्यार्थी]]="","",IF(AND(Table1[[#This Row],[कक्षा]]&gt;8,Table1[[#This Row],[कक्षा]]&lt;11),50,""))</f>
        <v>50</v>
      </c>
      <c r="M103" s="28" t="str">
        <f>IF(Table1[[#This Row],[नाम विद्यार्थी]]="","",IF(AND(Table1[[#This Row],[कक्षा]]&gt;=11,'School Fees'!$L$3="Yes"),100,""))</f>
        <v/>
      </c>
      <c r="N103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03" s="25">
        <f>IF(Table1[[#This Row],[नाम विद्यार्थी]]="","",IF(Table1[[#This Row],[कक्षा]]&gt;8,5,""))</f>
        <v>5</v>
      </c>
      <c r="P10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3" s="21"/>
      <c r="R103" s="21"/>
      <c r="S103" s="28">
        <f>IF(SUM(Table1[[#This Row],[छात्र निधि]:[टी.सी.शुल्क]])=0,"",SUM(Table1[[#This Row],[छात्र निधि]:[टी.सी.शुल्क]]))</f>
        <v>265</v>
      </c>
      <c r="T103" s="33"/>
      <c r="U103" s="33"/>
      <c r="V103" s="22"/>
    </row>
    <row r="104" spans="2:22" ht="15">
      <c r="B104" s="25">
        <f>IF(C104="","",ROWS($A$4:A104))</f>
        <v>101</v>
      </c>
      <c r="C104" s="25">
        <f>IF('Student Record'!A102="","",'Student Record'!A102)</f>
        <v>10</v>
      </c>
      <c r="D104" s="25" t="str">
        <f>IF('Student Record'!B102="","",'Student Record'!B102)</f>
        <v>A</v>
      </c>
      <c r="E104" s="25">
        <f>IF('Student Record'!C102="","",'Student Record'!C102)</f>
        <v>259</v>
      </c>
      <c r="F104" s="26" t="str">
        <f>IF('Student Record'!E102="","",'Student Record'!E102)</f>
        <v>OMPRAKASH KUMAWAT</v>
      </c>
      <c r="G104" s="26" t="str">
        <f>IF('Student Record'!G102="","",'Student Record'!G102)</f>
        <v>HUKMA RAM</v>
      </c>
      <c r="H104" s="25" t="str">
        <f>IF('Student Record'!I102="","",'Student Record'!I102)</f>
        <v>M</v>
      </c>
      <c r="I104" s="27">
        <f>IF('Student Record'!J102="","",'Student Record'!J102)</f>
        <v>38175</v>
      </c>
      <c r="J104" s="25" t="str">
        <f>IF('Student Record'!O102="","",'Student Record'!O102)</f>
        <v>OBC</v>
      </c>
      <c r="K10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04" s="25">
        <f>IF(Table1[[#This Row],[नाम विद्यार्थी]]="","",IF(AND(Table1[[#This Row],[कक्षा]]&gt;8,Table1[[#This Row],[कक्षा]]&lt;11),50,""))</f>
        <v>50</v>
      </c>
      <c r="M104" s="28" t="str">
        <f>IF(Table1[[#This Row],[नाम विद्यार्थी]]="","",IF(AND(Table1[[#This Row],[कक्षा]]&gt;=11,'School Fees'!$L$3="Yes"),100,""))</f>
        <v/>
      </c>
      <c r="N104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04" s="25">
        <f>IF(Table1[[#This Row],[नाम विद्यार्थी]]="","",IF(Table1[[#This Row],[कक्षा]]&gt;8,5,""))</f>
        <v>5</v>
      </c>
      <c r="P10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4" s="21"/>
      <c r="R104" s="21"/>
      <c r="S104" s="28">
        <f>IF(SUM(Table1[[#This Row],[छात्र निधि]:[टी.सी.शुल्क]])=0,"",SUM(Table1[[#This Row],[छात्र निधि]:[टी.सी.शुल्क]]))</f>
        <v>265</v>
      </c>
      <c r="T104" s="33"/>
      <c r="U104" s="33"/>
      <c r="V104" s="22"/>
    </row>
    <row r="105" spans="2:22" ht="15">
      <c r="B105" s="25">
        <f>IF(C105="","",ROWS($A$4:A105))</f>
        <v>102</v>
      </c>
      <c r="C105" s="25">
        <f>IF('Student Record'!A103="","",'Student Record'!A103)</f>
        <v>10</v>
      </c>
      <c r="D105" s="25" t="str">
        <f>IF('Student Record'!B103="","",'Student Record'!B103)</f>
        <v>A</v>
      </c>
      <c r="E105" s="25">
        <f>IF('Student Record'!C103="","",'Student Record'!C103)</f>
        <v>260</v>
      </c>
      <c r="F105" s="26" t="str">
        <f>IF('Student Record'!E103="","",'Student Record'!E103)</f>
        <v>PALAK RATHORE</v>
      </c>
      <c r="G105" s="26" t="str">
        <f>IF('Student Record'!G103="","",'Student Record'!G103)</f>
        <v>RAM SINGH</v>
      </c>
      <c r="H105" s="25" t="str">
        <f>IF('Student Record'!I103="","",'Student Record'!I103)</f>
        <v>F</v>
      </c>
      <c r="I105" s="27">
        <f>IF('Student Record'!J103="","",'Student Record'!J103)</f>
        <v>38687</v>
      </c>
      <c r="J105" s="25" t="str">
        <f>IF('Student Record'!O103="","",'Student Record'!O103)</f>
        <v>GEN</v>
      </c>
      <c r="K10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05" s="25">
        <f>IF(Table1[[#This Row],[नाम विद्यार्थी]]="","",IF(AND(Table1[[#This Row],[कक्षा]]&gt;8,Table1[[#This Row],[कक्षा]]&lt;11),50,""))</f>
        <v>50</v>
      </c>
      <c r="M105" s="28" t="str">
        <f>IF(Table1[[#This Row],[नाम विद्यार्थी]]="","",IF(AND(Table1[[#This Row],[कक्षा]]&gt;=11,'School Fees'!$L$3="Yes"),100,""))</f>
        <v/>
      </c>
      <c r="N105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05" s="25">
        <f>IF(Table1[[#This Row],[नाम विद्यार्थी]]="","",IF(Table1[[#This Row],[कक्षा]]&gt;8,5,""))</f>
        <v>5</v>
      </c>
      <c r="P10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5" s="21"/>
      <c r="R105" s="21"/>
      <c r="S105" s="28">
        <f>IF(SUM(Table1[[#This Row],[छात्र निधि]:[टी.सी.शुल्क]])=0,"",SUM(Table1[[#This Row],[छात्र निधि]:[टी.सी.शुल्क]]))</f>
        <v>360</v>
      </c>
      <c r="T105" s="33"/>
      <c r="U105" s="33"/>
      <c r="V105" s="22"/>
    </row>
    <row r="106" spans="2:22" ht="15">
      <c r="B106" s="25">
        <f>IF(C106="","",ROWS($A$4:A106))</f>
        <v>103</v>
      </c>
      <c r="C106" s="25">
        <f>IF('Student Record'!A104="","",'Student Record'!A104)</f>
        <v>10</v>
      </c>
      <c r="D106" s="25" t="str">
        <f>IF('Student Record'!B104="","",'Student Record'!B104)</f>
        <v>A</v>
      </c>
      <c r="E106" s="25">
        <f>IF('Student Record'!C104="","",'Student Record'!C104)</f>
        <v>528</v>
      </c>
      <c r="F106" s="26" t="str">
        <f>IF('Student Record'!E104="","",'Student Record'!E104)</f>
        <v>PAWAN KUMAWAT</v>
      </c>
      <c r="G106" s="26" t="str">
        <f>IF('Student Record'!G104="","",'Student Record'!G104)</f>
        <v>HUKMA RAM</v>
      </c>
      <c r="H106" s="25" t="str">
        <f>IF('Student Record'!I104="","",'Student Record'!I104)</f>
        <v>M</v>
      </c>
      <c r="I106" s="27">
        <f>IF('Student Record'!J104="","",'Student Record'!J104)</f>
        <v>37953</v>
      </c>
      <c r="J106" s="25" t="str">
        <f>IF('Student Record'!O104="","",'Student Record'!O104)</f>
        <v>OBC</v>
      </c>
      <c r="K10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06" s="25">
        <f>IF(Table1[[#This Row],[नाम विद्यार्थी]]="","",IF(AND(Table1[[#This Row],[कक्षा]]&gt;8,Table1[[#This Row],[कक्षा]]&lt;11),50,""))</f>
        <v>50</v>
      </c>
      <c r="M106" s="28" t="str">
        <f>IF(Table1[[#This Row],[नाम विद्यार्थी]]="","",IF(AND(Table1[[#This Row],[कक्षा]]&gt;=11,'School Fees'!$L$3="Yes"),100,""))</f>
        <v/>
      </c>
      <c r="N106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06" s="25">
        <f>IF(Table1[[#This Row],[नाम विद्यार्थी]]="","",IF(Table1[[#This Row],[कक्षा]]&gt;8,5,""))</f>
        <v>5</v>
      </c>
      <c r="P10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6" s="21"/>
      <c r="R106" s="21"/>
      <c r="S106" s="28">
        <f>IF(SUM(Table1[[#This Row],[छात्र निधि]:[टी.सी.शुल्क]])=0,"",SUM(Table1[[#This Row],[छात्र निधि]:[टी.सी.शुल्क]]))</f>
        <v>265</v>
      </c>
      <c r="T106" s="33"/>
      <c r="U106" s="33"/>
      <c r="V106" s="22"/>
    </row>
    <row r="107" spans="2:22" ht="15">
      <c r="B107" s="25">
        <f>IF(C107="","",ROWS($A$4:A107))</f>
        <v>104</v>
      </c>
      <c r="C107" s="25">
        <f>IF('Student Record'!A105="","",'Student Record'!A105)</f>
        <v>10</v>
      </c>
      <c r="D107" s="25" t="str">
        <f>IF('Student Record'!B105="","",'Student Record'!B105)</f>
        <v>A</v>
      </c>
      <c r="E107" s="25">
        <f>IF('Student Record'!C105="","",'Student Record'!C105)</f>
        <v>492</v>
      </c>
      <c r="F107" s="26" t="str">
        <f>IF('Student Record'!E105="","",'Student Record'!E105)</f>
        <v>POOJA KANWAR</v>
      </c>
      <c r="G107" s="26" t="str">
        <f>IF('Student Record'!G105="","",'Student Record'!G105)</f>
        <v>BAJRANG SINGH</v>
      </c>
      <c r="H107" s="25" t="str">
        <f>IF('Student Record'!I105="","",'Student Record'!I105)</f>
        <v>F</v>
      </c>
      <c r="I107" s="27">
        <f>IF('Student Record'!J105="","",'Student Record'!J105)</f>
        <v>38243</v>
      </c>
      <c r="J107" s="25" t="str">
        <f>IF('Student Record'!O105="","",'Student Record'!O105)</f>
        <v>GEN</v>
      </c>
      <c r="K10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07" s="25">
        <f>IF(Table1[[#This Row],[नाम विद्यार्थी]]="","",IF(AND(Table1[[#This Row],[कक्षा]]&gt;8,Table1[[#This Row],[कक्षा]]&lt;11),50,""))</f>
        <v>50</v>
      </c>
      <c r="M107" s="28" t="str">
        <f>IF(Table1[[#This Row],[नाम विद्यार्थी]]="","",IF(AND(Table1[[#This Row],[कक्षा]]&gt;=11,'School Fees'!$L$3="Yes"),100,""))</f>
        <v/>
      </c>
      <c r="N107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07" s="25">
        <f>IF(Table1[[#This Row],[नाम विद्यार्थी]]="","",IF(Table1[[#This Row],[कक्षा]]&gt;8,5,""))</f>
        <v>5</v>
      </c>
      <c r="P10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7" s="21"/>
      <c r="R107" s="21"/>
      <c r="S107" s="28">
        <f>IF(SUM(Table1[[#This Row],[छात्र निधि]:[टी.सी.शुल्क]])=0,"",SUM(Table1[[#This Row],[छात्र निधि]:[टी.सी.शुल्क]]))</f>
        <v>360</v>
      </c>
      <c r="T107" s="33"/>
      <c r="U107" s="33"/>
      <c r="V107" s="22"/>
    </row>
    <row r="108" spans="2:22" ht="15">
      <c r="B108" s="25">
        <f>IF(C108="","",ROWS($A$4:A108))</f>
        <v>105</v>
      </c>
      <c r="C108" s="25">
        <f>IF('Student Record'!A106="","",'Student Record'!A106)</f>
        <v>10</v>
      </c>
      <c r="D108" s="25" t="str">
        <f>IF('Student Record'!B106="","",'Student Record'!B106)</f>
        <v>A</v>
      </c>
      <c r="E108" s="25">
        <f>IF('Student Record'!C106="","",'Student Record'!C106)</f>
        <v>75</v>
      </c>
      <c r="F108" s="26" t="str">
        <f>IF('Student Record'!E106="","",'Student Record'!E106)</f>
        <v>POOJA RATHORE</v>
      </c>
      <c r="G108" s="26" t="str">
        <f>IF('Student Record'!G106="","",'Student Record'!G106)</f>
        <v>HANUMAN SINGH</v>
      </c>
      <c r="H108" s="25" t="str">
        <f>IF('Student Record'!I106="","",'Student Record'!I106)</f>
        <v>F</v>
      </c>
      <c r="I108" s="27">
        <f>IF('Student Record'!J106="","",'Student Record'!J106)</f>
        <v>36374</v>
      </c>
      <c r="J108" s="25" t="str">
        <f>IF('Student Record'!O106="","",'Student Record'!O106)</f>
        <v>GEN</v>
      </c>
      <c r="K10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08" s="25">
        <f>IF(Table1[[#This Row],[नाम विद्यार्थी]]="","",IF(AND(Table1[[#This Row],[कक्षा]]&gt;8,Table1[[#This Row],[कक्षा]]&lt;11),50,""))</f>
        <v>50</v>
      </c>
      <c r="M108" s="28" t="str">
        <f>IF(Table1[[#This Row],[नाम विद्यार्थी]]="","",IF(AND(Table1[[#This Row],[कक्षा]]&gt;=11,'School Fees'!$L$3="Yes"),100,""))</f>
        <v/>
      </c>
      <c r="N108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08" s="25">
        <f>IF(Table1[[#This Row],[नाम विद्यार्थी]]="","",IF(Table1[[#This Row],[कक्षा]]&gt;8,5,""))</f>
        <v>5</v>
      </c>
      <c r="P10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8" s="21"/>
      <c r="R108" s="21"/>
      <c r="S108" s="28">
        <f>IF(SUM(Table1[[#This Row],[छात्र निधि]:[टी.सी.शुल्क]])=0,"",SUM(Table1[[#This Row],[छात्र निधि]:[टी.सी.शुल्क]]))</f>
        <v>360</v>
      </c>
      <c r="T108" s="33"/>
      <c r="U108" s="33"/>
      <c r="V108" s="22"/>
    </row>
    <row r="109" spans="2:22" ht="15">
      <c r="B109" s="25">
        <f>IF(C109="","",ROWS($A$4:A109))</f>
        <v>106</v>
      </c>
      <c r="C109" s="25">
        <f>IF('Student Record'!A107="","",'Student Record'!A107)</f>
        <v>10</v>
      </c>
      <c r="D109" s="25" t="str">
        <f>IF('Student Record'!B107="","",'Student Record'!B107)</f>
        <v>A</v>
      </c>
      <c r="E109" s="25">
        <f>IF('Student Record'!C107="","",'Student Record'!C107)</f>
        <v>154</v>
      </c>
      <c r="F109" s="26" t="str">
        <f>IF('Student Record'!E107="","",'Student Record'!E107)</f>
        <v>PRAVEEN SINGH</v>
      </c>
      <c r="G109" s="26" t="str">
        <f>IF('Student Record'!G107="","",'Student Record'!G107)</f>
        <v>MAHENDRA SINGH</v>
      </c>
      <c r="H109" s="25" t="str">
        <f>IF('Student Record'!I107="","",'Student Record'!I107)</f>
        <v>M</v>
      </c>
      <c r="I109" s="27">
        <f>IF('Student Record'!J107="","",'Student Record'!J107)</f>
        <v>38082</v>
      </c>
      <c r="J109" s="25" t="str">
        <f>IF('Student Record'!O107="","",'Student Record'!O107)</f>
        <v>GEN</v>
      </c>
      <c r="K10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09" s="25">
        <f>IF(Table1[[#This Row],[नाम विद्यार्थी]]="","",IF(AND(Table1[[#This Row],[कक्षा]]&gt;8,Table1[[#This Row],[कक्षा]]&lt;11),50,""))</f>
        <v>50</v>
      </c>
      <c r="M109" s="28" t="str">
        <f>IF(Table1[[#This Row],[नाम विद्यार्थी]]="","",IF(AND(Table1[[#This Row],[कक्षा]]&gt;=11,'School Fees'!$L$3="Yes"),100,""))</f>
        <v/>
      </c>
      <c r="N109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09" s="25">
        <f>IF(Table1[[#This Row],[नाम विद्यार्थी]]="","",IF(Table1[[#This Row],[कक्षा]]&gt;8,5,""))</f>
        <v>5</v>
      </c>
      <c r="P10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09" s="21"/>
      <c r="R109" s="21"/>
      <c r="S109" s="28">
        <f>IF(SUM(Table1[[#This Row],[छात्र निधि]:[टी.सी.शुल्क]])=0,"",SUM(Table1[[#This Row],[छात्र निधि]:[टी.सी.शुल्क]]))</f>
        <v>365</v>
      </c>
      <c r="T109" s="33"/>
      <c r="U109" s="33"/>
      <c r="V109" s="22"/>
    </row>
    <row r="110" spans="2:22" ht="15">
      <c r="B110" s="25">
        <f>IF(C110="","",ROWS($A$4:A110))</f>
        <v>107</v>
      </c>
      <c r="C110" s="25">
        <f>IF('Student Record'!A108="","",'Student Record'!A108)</f>
        <v>10</v>
      </c>
      <c r="D110" s="25" t="str">
        <f>IF('Student Record'!B108="","",'Student Record'!B108)</f>
        <v>A</v>
      </c>
      <c r="E110" s="25">
        <f>IF('Student Record'!C108="","",'Student Record'!C108)</f>
        <v>534</v>
      </c>
      <c r="F110" s="26" t="str">
        <f>IF('Student Record'!E108="","",'Student Record'!E108)</f>
        <v>RAJENDRA PANWAR</v>
      </c>
      <c r="G110" s="26" t="str">
        <f>IF('Student Record'!G108="","",'Student Record'!G108)</f>
        <v>OM PRAKASH PANWAR</v>
      </c>
      <c r="H110" s="25" t="str">
        <f>IF('Student Record'!I108="","",'Student Record'!I108)</f>
        <v>M</v>
      </c>
      <c r="I110" s="27">
        <f>IF('Student Record'!J108="","",'Student Record'!J108)</f>
        <v>38906</v>
      </c>
      <c r="J110" s="25" t="str">
        <f>IF('Student Record'!O108="","",'Student Record'!O108)</f>
        <v>SC</v>
      </c>
      <c r="K11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10" s="25">
        <f>IF(Table1[[#This Row],[नाम विद्यार्थी]]="","",IF(AND(Table1[[#This Row],[कक्षा]]&gt;8,Table1[[#This Row],[कक्षा]]&lt;11),50,""))</f>
        <v>50</v>
      </c>
      <c r="M110" s="28" t="str">
        <f>IF(Table1[[#This Row],[नाम विद्यार्थी]]="","",IF(AND(Table1[[#This Row],[कक्षा]]&gt;=11,'School Fees'!$L$3="Yes"),100,""))</f>
        <v/>
      </c>
      <c r="N110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0" s="25">
        <f>IF(Table1[[#This Row],[नाम विद्यार्थी]]="","",IF(Table1[[#This Row],[कक्षा]]&gt;8,5,""))</f>
        <v>5</v>
      </c>
      <c r="P11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0" s="21"/>
      <c r="R110" s="21"/>
      <c r="S110" s="28">
        <f>IF(SUM(Table1[[#This Row],[छात्र निधि]:[टी.सी.शुल्क]])=0,"",SUM(Table1[[#This Row],[छात्र निधि]:[टी.सी.शुल्क]]))</f>
        <v>265</v>
      </c>
      <c r="T110" s="33"/>
      <c r="U110" s="33"/>
      <c r="V110" s="22"/>
    </row>
    <row r="111" spans="2:22" ht="15">
      <c r="B111" s="25">
        <f>IF(C111="","",ROWS($A$4:A111))</f>
        <v>108</v>
      </c>
      <c r="C111" s="25">
        <f>IF('Student Record'!A109="","",'Student Record'!A109)</f>
        <v>10</v>
      </c>
      <c r="D111" s="25" t="str">
        <f>IF('Student Record'!B109="","",'Student Record'!B109)</f>
        <v>A</v>
      </c>
      <c r="E111" s="25">
        <f>IF('Student Record'!C109="","",'Student Record'!C109)</f>
        <v>207</v>
      </c>
      <c r="F111" s="26" t="str">
        <f>IF('Student Record'!E109="","",'Student Record'!E109)</f>
        <v>RAKESH YOGI</v>
      </c>
      <c r="G111" s="26" t="str">
        <f>IF('Student Record'!G109="","",'Student Record'!G109)</f>
        <v>MOOLA RAM</v>
      </c>
      <c r="H111" s="25" t="str">
        <f>IF('Student Record'!I109="","",'Student Record'!I109)</f>
        <v>M</v>
      </c>
      <c r="I111" s="27">
        <f>IF('Student Record'!J109="","",'Student Record'!J109)</f>
        <v>38935</v>
      </c>
      <c r="J111" s="25" t="str">
        <f>IF('Student Record'!O109="","",'Student Record'!O109)</f>
        <v>OBC</v>
      </c>
      <c r="K11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11" s="25">
        <f>IF(Table1[[#This Row],[नाम विद्यार्थी]]="","",IF(AND(Table1[[#This Row],[कक्षा]]&gt;8,Table1[[#This Row],[कक्षा]]&lt;11),50,""))</f>
        <v>50</v>
      </c>
      <c r="M111" s="28" t="str">
        <f>IF(Table1[[#This Row],[नाम विद्यार्थी]]="","",IF(AND(Table1[[#This Row],[कक्षा]]&gt;=11,'School Fees'!$L$3="Yes"),100,""))</f>
        <v/>
      </c>
      <c r="N111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1" s="25">
        <f>IF(Table1[[#This Row],[नाम विद्यार्थी]]="","",IF(Table1[[#This Row],[कक्षा]]&gt;8,5,""))</f>
        <v>5</v>
      </c>
      <c r="P11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1" s="21"/>
      <c r="R111" s="21"/>
      <c r="S111" s="28">
        <f>IF(SUM(Table1[[#This Row],[छात्र निधि]:[टी.सी.शुल्क]])=0,"",SUM(Table1[[#This Row],[छात्र निधि]:[टी.सी.शुल्क]]))</f>
        <v>265</v>
      </c>
      <c r="T111" s="33"/>
      <c r="U111" s="33"/>
      <c r="V111" s="22"/>
    </row>
    <row r="112" spans="2:22" ht="15">
      <c r="B112" s="25">
        <f>IF(C112="","",ROWS($A$4:A112))</f>
        <v>109</v>
      </c>
      <c r="C112" s="25">
        <f>IF('Student Record'!A110="","",'Student Record'!A110)</f>
        <v>10</v>
      </c>
      <c r="D112" s="25" t="str">
        <f>IF('Student Record'!B110="","",'Student Record'!B110)</f>
        <v>A</v>
      </c>
      <c r="E112" s="25">
        <f>IF('Student Record'!C110="","",'Student Record'!C110)</f>
        <v>422</v>
      </c>
      <c r="F112" s="26" t="str">
        <f>IF('Student Record'!E110="","",'Student Record'!E110)</f>
        <v>REKHA JNAGID</v>
      </c>
      <c r="G112" s="26" t="str">
        <f>IF('Student Record'!G110="","",'Student Record'!G110)</f>
        <v>SITA RAM</v>
      </c>
      <c r="H112" s="25" t="str">
        <f>IF('Student Record'!I110="","",'Student Record'!I110)</f>
        <v>F</v>
      </c>
      <c r="I112" s="27">
        <f>IF('Student Record'!J110="","",'Student Record'!J110)</f>
        <v>38183</v>
      </c>
      <c r="J112" s="25" t="str">
        <f>IF('Student Record'!O110="","",'Student Record'!O110)</f>
        <v>OBC</v>
      </c>
      <c r="K11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12" s="25">
        <f>IF(Table1[[#This Row],[नाम विद्यार्थी]]="","",IF(AND(Table1[[#This Row],[कक्षा]]&gt;8,Table1[[#This Row],[कक्षा]]&lt;11),50,""))</f>
        <v>50</v>
      </c>
      <c r="M112" s="28" t="str">
        <f>IF(Table1[[#This Row],[नाम विद्यार्थी]]="","",IF(AND(Table1[[#This Row],[कक्षा]]&gt;=11,'School Fees'!$L$3="Yes"),100,""))</f>
        <v/>
      </c>
      <c r="N112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12" s="25">
        <f>IF(Table1[[#This Row],[नाम विद्यार्थी]]="","",IF(Table1[[#This Row],[कक्षा]]&gt;8,5,""))</f>
        <v>5</v>
      </c>
      <c r="P11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2" s="21"/>
      <c r="R112" s="21"/>
      <c r="S112" s="28">
        <f>IF(SUM(Table1[[#This Row],[छात्र निधि]:[टी.सी.शुल्क]])=0,"",SUM(Table1[[#This Row],[छात्र निधि]:[टी.सी.शुल्क]]))</f>
        <v>260</v>
      </c>
      <c r="T112" s="33"/>
      <c r="U112" s="33"/>
      <c r="V112" s="22"/>
    </row>
    <row r="113" spans="2:22" ht="15">
      <c r="B113" s="25">
        <f>IF(C113="","",ROWS($A$4:A113))</f>
        <v>110</v>
      </c>
      <c r="C113" s="25">
        <f>IF('Student Record'!A111="","",'Student Record'!A111)</f>
        <v>10</v>
      </c>
      <c r="D113" s="25" t="str">
        <f>IF('Student Record'!B111="","",'Student Record'!B111)</f>
        <v>A</v>
      </c>
      <c r="E113" s="25">
        <f>IF('Student Record'!C111="","",'Student Record'!C111)</f>
        <v>372</v>
      </c>
      <c r="F113" s="26" t="str">
        <f>IF('Student Record'!E111="","",'Student Record'!E111)</f>
        <v>ROHIT KUMAR</v>
      </c>
      <c r="G113" s="26" t="str">
        <f>IF('Student Record'!G111="","",'Student Record'!G111)</f>
        <v>GOGA RAM</v>
      </c>
      <c r="H113" s="25" t="str">
        <f>IF('Student Record'!I111="","",'Student Record'!I111)</f>
        <v>M</v>
      </c>
      <c r="I113" s="27">
        <f>IF('Student Record'!J111="","",'Student Record'!J111)</f>
        <v>38214</v>
      </c>
      <c r="J113" s="25" t="str">
        <f>IF('Student Record'!O111="","",'Student Record'!O111)</f>
        <v>SC</v>
      </c>
      <c r="K11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13" s="25">
        <f>IF(Table1[[#This Row],[नाम विद्यार्थी]]="","",IF(AND(Table1[[#This Row],[कक्षा]]&gt;8,Table1[[#This Row],[कक्षा]]&lt;11),50,""))</f>
        <v>50</v>
      </c>
      <c r="M113" s="28" t="str">
        <f>IF(Table1[[#This Row],[नाम विद्यार्थी]]="","",IF(AND(Table1[[#This Row],[कक्षा]]&gt;=11,'School Fees'!$L$3="Yes"),100,""))</f>
        <v/>
      </c>
      <c r="N113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3" s="25">
        <f>IF(Table1[[#This Row],[नाम विद्यार्थी]]="","",IF(Table1[[#This Row],[कक्षा]]&gt;8,5,""))</f>
        <v>5</v>
      </c>
      <c r="P11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3" s="21"/>
      <c r="R113" s="21"/>
      <c r="S113" s="28">
        <f>IF(SUM(Table1[[#This Row],[छात्र निधि]:[टी.सी.शुल्क]])=0,"",SUM(Table1[[#This Row],[छात्र निधि]:[टी.सी.शुल्क]]))</f>
        <v>265</v>
      </c>
      <c r="T113" s="33"/>
      <c r="U113" s="33"/>
      <c r="V113" s="22"/>
    </row>
    <row r="114" spans="2:22" ht="15">
      <c r="B114" s="25">
        <f>IF(C114="","",ROWS($A$4:A114))</f>
        <v>111</v>
      </c>
      <c r="C114" s="25">
        <f>IF('Student Record'!A112="","",'Student Record'!A112)</f>
        <v>10</v>
      </c>
      <c r="D114" s="25" t="str">
        <f>IF('Student Record'!B112="","",'Student Record'!B112)</f>
        <v>A</v>
      </c>
      <c r="E114" s="25">
        <f>IF('Student Record'!C112="","",'Student Record'!C112)</f>
        <v>533</v>
      </c>
      <c r="F114" s="26" t="str">
        <f>IF('Student Record'!E112="","",'Student Record'!E112)</f>
        <v>SAGAR KUMAR</v>
      </c>
      <c r="G114" s="26" t="str">
        <f>IF('Student Record'!G112="","",'Student Record'!G112)</f>
        <v>ASHOK KUMAR</v>
      </c>
      <c r="H114" s="25" t="str">
        <f>IF('Student Record'!I112="","",'Student Record'!I112)</f>
        <v>M</v>
      </c>
      <c r="I114" s="27">
        <f>IF('Student Record'!J112="","",'Student Record'!J112)</f>
        <v>38961</v>
      </c>
      <c r="J114" s="25" t="str">
        <f>IF('Student Record'!O112="","",'Student Record'!O112)</f>
        <v>SC</v>
      </c>
      <c r="K11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14" s="25">
        <f>IF(Table1[[#This Row],[नाम विद्यार्थी]]="","",IF(AND(Table1[[#This Row],[कक्षा]]&gt;8,Table1[[#This Row],[कक्षा]]&lt;11),50,""))</f>
        <v>50</v>
      </c>
      <c r="M114" s="28" t="str">
        <f>IF(Table1[[#This Row],[नाम विद्यार्थी]]="","",IF(AND(Table1[[#This Row],[कक्षा]]&gt;=11,'School Fees'!$L$3="Yes"),100,""))</f>
        <v/>
      </c>
      <c r="N114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4" s="25">
        <f>IF(Table1[[#This Row],[नाम विद्यार्थी]]="","",IF(Table1[[#This Row],[कक्षा]]&gt;8,5,""))</f>
        <v>5</v>
      </c>
      <c r="P11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4" s="21"/>
      <c r="R114" s="21"/>
      <c r="S114" s="28">
        <f>IF(SUM(Table1[[#This Row],[छात्र निधि]:[टी.सी.शुल्क]])=0,"",SUM(Table1[[#This Row],[छात्र निधि]:[टी.सी.शुल्क]]))</f>
        <v>265</v>
      </c>
      <c r="T114" s="33"/>
      <c r="U114" s="33"/>
      <c r="V114" s="22"/>
    </row>
    <row r="115" spans="2:22" ht="15">
      <c r="B115" s="25">
        <f>IF(C115="","",ROWS($A$4:A115))</f>
        <v>112</v>
      </c>
      <c r="C115" s="25">
        <f>IF('Student Record'!A113="","",'Student Record'!A113)</f>
        <v>10</v>
      </c>
      <c r="D115" s="25" t="str">
        <f>IF('Student Record'!B113="","",'Student Record'!B113)</f>
        <v>A</v>
      </c>
      <c r="E115" s="25">
        <f>IF('Student Record'!C113="","",'Student Record'!C113)</f>
        <v>516</v>
      </c>
      <c r="F115" s="26" t="str">
        <f>IF('Student Record'!E113="","",'Student Record'!E113)</f>
        <v>SANTOSH KANWAR</v>
      </c>
      <c r="G115" s="26" t="str">
        <f>IF('Student Record'!G113="","",'Student Record'!G113)</f>
        <v>HANUMAN SINGH</v>
      </c>
      <c r="H115" s="25" t="str">
        <f>IF('Student Record'!I113="","",'Student Record'!I113)</f>
        <v>F</v>
      </c>
      <c r="I115" s="27">
        <f>IF('Student Record'!J113="","",'Student Record'!J113)</f>
        <v>38553</v>
      </c>
      <c r="J115" s="25" t="str">
        <f>IF('Student Record'!O113="","",'Student Record'!O113)</f>
        <v>GEN</v>
      </c>
      <c r="K11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15" s="25">
        <f>IF(Table1[[#This Row],[नाम विद्यार्थी]]="","",IF(AND(Table1[[#This Row],[कक्षा]]&gt;8,Table1[[#This Row],[कक्षा]]&lt;11),50,""))</f>
        <v>50</v>
      </c>
      <c r="M115" s="28" t="str">
        <f>IF(Table1[[#This Row],[नाम विद्यार्थी]]="","",IF(AND(Table1[[#This Row],[कक्षा]]&gt;=11,'School Fees'!$L$3="Yes"),100,""))</f>
        <v/>
      </c>
      <c r="N115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15" s="25">
        <f>IF(Table1[[#This Row],[नाम विद्यार्थी]]="","",IF(Table1[[#This Row],[कक्षा]]&gt;8,5,""))</f>
        <v>5</v>
      </c>
      <c r="P11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5" s="21"/>
      <c r="R115" s="21"/>
      <c r="S115" s="28">
        <f>IF(SUM(Table1[[#This Row],[छात्र निधि]:[टी.सी.शुल्क]])=0,"",SUM(Table1[[#This Row],[छात्र निधि]:[टी.सी.शुल्क]]))</f>
        <v>360</v>
      </c>
      <c r="T115" s="33"/>
      <c r="U115" s="33"/>
      <c r="V115" s="22"/>
    </row>
    <row r="116" spans="2:22" ht="15">
      <c r="B116" s="25">
        <f>IF(C116="","",ROWS($A$4:A116))</f>
        <v>113</v>
      </c>
      <c r="C116" s="25">
        <f>IF('Student Record'!A114="","",'Student Record'!A114)</f>
        <v>10</v>
      </c>
      <c r="D116" s="25" t="str">
        <f>IF('Student Record'!B114="","",'Student Record'!B114)</f>
        <v>A</v>
      </c>
      <c r="E116" s="25">
        <f>IF('Student Record'!C114="","",'Student Record'!C114)</f>
        <v>258</v>
      </c>
      <c r="F116" s="26" t="str">
        <f>IF('Student Record'!E114="","",'Student Record'!E114)</f>
        <v>SARDAR SINGH</v>
      </c>
      <c r="G116" s="26" t="str">
        <f>IF('Student Record'!G114="","",'Student Record'!G114)</f>
        <v>BHAWANI SINGH</v>
      </c>
      <c r="H116" s="25" t="str">
        <f>IF('Student Record'!I114="","",'Student Record'!I114)</f>
        <v>M</v>
      </c>
      <c r="I116" s="27">
        <f>IF('Student Record'!J114="","",'Student Record'!J114)</f>
        <v>38534</v>
      </c>
      <c r="J116" s="25" t="str">
        <f>IF('Student Record'!O114="","",'Student Record'!O114)</f>
        <v>GEN</v>
      </c>
      <c r="K11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16" s="25">
        <f>IF(Table1[[#This Row],[नाम विद्यार्थी]]="","",IF(AND(Table1[[#This Row],[कक्षा]]&gt;8,Table1[[#This Row],[कक्षा]]&lt;11),50,""))</f>
        <v>50</v>
      </c>
      <c r="M116" s="28" t="str">
        <f>IF(Table1[[#This Row],[नाम विद्यार्थी]]="","",IF(AND(Table1[[#This Row],[कक्षा]]&gt;=11,'School Fees'!$L$3="Yes"),100,""))</f>
        <v/>
      </c>
      <c r="N116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6" s="25">
        <f>IF(Table1[[#This Row],[नाम विद्यार्थी]]="","",IF(Table1[[#This Row],[कक्षा]]&gt;8,5,""))</f>
        <v>5</v>
      </c>
      <c r="P11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6" s="21"/>
      <c r="R116" s="21"/>
      <c r="S116" s="28">
        <f>IF(SUM(Table1[[#This Row],[छात्र निधि]:[टी.सी.शुल्क]])=0,"",SUM(Table1[[#This Row],[छात्र निधि]:[टी.सी.शुल्क]]))</f>
        <v>365</v>
      </c>
      <c r="T116" s="33"/>
      <c r="U116" s="33"/>
      <c r="V116" s="22"/>
    </row>
    <row r="117" spans="2:22" ht="15">
      <c r="B117" s="25">
        <f>IF(C117="","",ROWS($A$4:A117))</f>
        <v>114</v>
      </c>
      <c r="C117" s="25">
        <f>IF('Student Record'!A115="","",'Student Record'!A115)</f>
        <v>10</v>
      </c>
      <c r="D117" s="25" t="str">
        <f>IF('Student Record'!B115="","",'Student Record'!B115)</f>
        <v>A</v>
      </c>
      <c r="E117" s="25">
        <f>IF('Student Record'!C115="","",'Student Record'!C115)</f>
        <v>349</v>
      </c>
      <c r="F117" s="26" t="str">
        <f>IF('Student Record'!E115="","",'Student Record'!E115)</f>
        <v>SHIVPAL</v>
      </c>
      <c r="G117" s="26" t="str">
        <f>IF('Student Record'!G115="","",'Student Record'!G115)</f>
        <v>KISTURA RAM</v>
      </c>
      <c r="H117" s="25" t="str">
        <f>IF('Student Record'!I115="","",'Student Record'!I115)</f>
        <v>M</v>
      </c>
      <c r="I117" s="27">
        <f>IF('Student Record'!J115="","",'Student Record'!J115)</f>
        <v>37257</v>
      </c>
      <c r="J117" s="25" t="str">
        <f>IF('Student Record'!O115="","",'Student Record'!O115)</f>
        <v>SC</v>
      </c>
      <c r="K11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17" s="25">
        <f>IF(Table1[[#This Row],[नाम विद्यार्थी]]="","",IF(AND(Table1[[#This Row],[कक्षा]]&gt;8,Table1[[#This Row],[कक्षा]]&lt;11),50,""))</f>
        <v>50</v>
      </c>
      <c r="M117" s="28" t="str">
        <f>IF(Table1[[#This Row],[नाम विद्यार्थी]]="","",IF(AND(Table1[[#This Row],[कक्षा]]&gt;=11,'School Fees'!$L$3="Yes"),100,""))</f>
        <v/>
      </c>
      <c r="N117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7" s="25">
        <f>IF(Table1[[#This Row],[नाम विद्यार्थी]]="","",IF(Table1[[#This Row],[कक्षा]]&gt;8,5,""))</f>
        <v>5</v>
      </c>
      <c r="P11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7" s="21"/>
      <c r="R117" s="21"/>
      <c r="S117" s="28">
        <f>IF(SUM(Table1[[#This Row],[छात्र निधि]:[टी.सी.शुल्क]])=0,"",SUM(Table1[[#This Row],[छात्र निधि]:[टी.सी.शुल्क]]))</f>
        <v>265</v>
      </c>
      <c r="T117" s="33"/>
      <c r="U117" s="33"/>
      <c r="V117" s="22"/>
    </row>
    <row r="118" spans="2:22" ht="15">
      <c r="B118" s="25">
        <f>IF(C118="","",ROWS($A$4:A118))</f>
        <v>115</v>
      </c>
      <c r="C118" s="25">
        <f>IF('Student Record'!A116="","",'Student Record'!A116)</f>
        <v>10</v>
      </c>
      <c r="D118" s="25" t="str">
        <f>IF('Student Record'!B116="","",'Student Record'!B116)</f>
        <v>A</v>
      </c>
      <c r="E118" s="25">
        <f>IF('Student Record'!C116="","",'Student Record'!C116)</f>
        <v>371</v>
      </c>
      <c r="F118" s="26" t="str">
        <f>IF('Student Record'!E116="","",'Student Record'!E116)</f>
        <v>SHYAM KUMAR</v>
      </c>
      <c r="G118" s="26" t="str">
        <f>IF('Student Record'!G116="","",'Student Record'!G116)</f>
        <v>GOGA RAM</v>
      </c>
      <c r="H118" s="25" t="str">
        <f>IF('Student Record'!I116="","",'Student Record'!I116)</f>
        <v>M</v>
      </c>
      <c r="I118" s="27">
        <f>IF('Student Record'!J116="","",'Student Record'!J116)</f>
        <v>38640</v>
      </c>
      <c r="J118" s="25" t="str">
        <f>IF('Student Record'!O116="","",'Student Record'!O116)</f>
        <v>SC</v>
      </c>
      <c r="K11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100</v>
      </c>
      <c r="L118" s="25">
        <f>IF(Table1[[#This Row],[नाम विद्यार्थी]]="","",IF(AND(Table1[[#This Row],[कक्षा]]&gt;8,Table1[[#This Row],[कक्षा]]&lt;11),50,""))</f>
        <v>50</v>
      </c>
      <c r="M118" s="28" t="str">
        <f>IF(Table1[[#This Row],[नाम विद्यार्थी]]="","",IF(AND(Table1[[#This Row],[कक्षा]]&gt;=11,'School Fees'!$L$3="Yes"),100,""))</f>
        <v/>
      </c>
      <c r="N118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8" s="25">
        <f>IF(Table1[[#This Row],[नाम विद्यार्थी]]="","",IF(Table1[[#This Row],[कक्षा]]&gt;8,5,""))</f>
        <v>5</v>
      </c>
      <c r="P11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8" s="21"/>
      <c r="R118" s="21"/>
      <c r="S118" s="28">
        <f>IF(SUM(Table1[[#This Row],[छात्र निधि]:[टी.सी.शुल्क]])=0,"",SUM(Table1[[#This Row],[छात्र निधि]:[टी.सी.शुल्क]]))</f>
        <v>265</v>
      </c>
      <c r="T118" s="33"/>
      <c r="U118" s="33"/>
      <c r="V118" s="22"/>
    </row>
    <row r="119" spans="2:22" ht="15">
      <c r="B119" s="25">
        <f>IF(C119="","",ROWS($A$4:A119))</f>
        <v>116</v>
      </c>
      <c r="C119" s="25">
        <f>IF('Student Record'!A117="","",'Student Record'!A117)</f>
        <v>10</v>
      </c>
      <c r="D119" s="25" t="str">
        <f>IF('Student Record'!B117="","",'Student Record'!B117)</f>
        <v>A</v>
      </c>
      <c r="E119" s="25">
        <f>IF('Student Record'!C117="","",'Student Record'!C117)</f>
        <v>365</v>
      </c>
      <c r="F119" s="26" t="str">
        <f>IF('Student Record'!E117="","",'Student Record'!E117)</f>
        <v>SHYAM SINGH RATHORE</v>
      </c>
      <c r="G119" s="26" t="str">
        <f>IF('Student Record'!G117="","",'Student Record'!G117)</f>
        <v>KARAN SINGH RATHORE</v>
      </c>
      <c r="H119" s="25" t="str">
        <f>IF('Student Record'!I117="","",'Student Record'!I117)</f>
        <v>M</v>
      </c>
      <c r="I119" s="27">
        <f>IF('Student Record'!J117="","",'Student Record'!J117)</f>
        <v>38869</v>
      </c>
      <c r="J119" s="25" t="str">
        <f>IF('Student Record'!O117="","",'Student Record'!O117)</f>
        <v>GEN</v>
      </c>
      <c r="K11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19" s="25">
        <f>IF(Table1[[#This Row],[नाम विद्यार्थी]]="","",IF(AND(Table1[[#This Row],[कक्षा]]&gt;8,Table1[[#This Row],[कक्षा]]&lt;11),50,""))</f>
        <v>50</v>
      </c>
      <c r="M119" s="28" t="str">
        <f>IF(Table1[[#This Row],[नाम विद्यार्थी]]="","",IF(AND(Table1[[#This Row],[कक्षा]]&gt;=11,'School Fees'!$L$3="Yes"),100,""))</f>
        <v/>
      </c>
      <c r="N119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19" s="25">
        <f>IF(Table1[[#This Row],[नाम विद्यार्थी]]="","",IF(Table1[[#This Row],[कक्षा]]&gt;8,5,""))</f>
        <v>5</v>
      </c>
      <c r="P11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19" s="21"/>
      <c r="R119" s="21"/>
      <c r="S119" s="28">
        <f>IF(SUM(Table1[[#This Row],[छात्र निधि]:[टी.सी.शुल्क]])=0,"",SUM(Table1[[#This Row],[छात्र निधि]:[टी.सी.शुल्क]]))</f>
        <v>365</v>
      </c>
      <c r="T119" s="33"/>
      <c r="U119" s="33"/>
      <c r="V119" s="22"/>
    </row>
    <row r="120" spans="2:22" ht="15">
      <c r="B120" s="25">
        <f>IF(C120="","",ROWS($A$4:A120))</f>
        <v>117</v>
      </c>
      <c r="C120" s="25">
        <f>IF('Student Record'!A118="","",'Student Record'!A118)</f>
        <v>10</v>
      </c>
      <c r="D120" s="25" t="str">
        <f>IF('Student Record'!B118="","",'Student Record'!B118)</f>
        <v>A</v>
      </c>
      <c r="E120" s="25">
        <f>IF('Student Record'!C118="","",'Student Record'!C118)</f>
        <v>378</v>
      </c>
      <c r="F120" s="26" t="str">
        <f>IF('Student Record'!E118="","",'Student Record'!E118)</f>
        <v>TANU RATHORE</v>
      </c>
      <c r="G120" s="26" t="str">
        <f>IF('Student Record'!G118="","",'Student Record'!G118)</f>
        <v>NATHU SINGH</v>
      </c>
      <c r="H120" s="25" t="str">
        <f>IF('Student Record'!I118="","",'Student Record'!I118)</f>
        <v>F</v>
      </c>
      <c r="I120" s="27">
        <f>IF('Student Record'!J118="","",'Student Record'!J118)</f>
        <v>39272</v>
      </c>
      <c r="J120" s="25" t="str">
        <f>IF('Student Record'!O118="","",'Student Record'!O118)</f>
        <v>GEN</v>
      </c>
      <c r="K12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200</v>
      </c>
      <c r="L120" s="25">
        <f>IF(Table1[[#This Row],[नाम विद्यार्थी]]="","",IF(AND(Table1[[#This Row],[कक्षा]]&gt;8,Table1[[#This Row],[कक्षा]]&lt;11),50,""))</f>
        <v>50</v>
      </c>
      <c r="M120" s="28" t="str">
        <f>IF(Table1[[#This Row],[नाम विद्यार्थी]]="","",IF(AND(Table1[[#This Row],[कक्षा]]&gt;=11,'School Fees'!$L$3="Yes"),100,""))</f>
        <v/>
      </c>
      <c r="N120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20" s="25">
        <f>IF(Table1[[#This Row],[नाम विद्यार्थी]]="","",IF(Table1[[#This Row],[कक्षा]]&gt;8,5,""))</f>
        <v>5</v>
      </c>
      <c r="P12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0" s="21"/>
      <c r="R120" s="21"/>
      <c r="S120" s="28">
        <f>IF(SUM(Table1[[#This Row],[छात्र निधि]:[टी.सी.शुल्क]])=0,"",SUM(Table1[[#This Row],[छात्र निधि]:[टी.सी.शुल्क]]))</f>
        <v>360</v>
      </c>
      <c r="T120" s="33"/>
      <c r="U120" s="33"/>
      <c r="V120" s="22"/>
    </row>
    <row r="121" spans="2:22" ht="15">
      <c r="B121" s="25">
        <f>IF(C121="","",ROWS($A$4:A121))</f>
        <v>118</v>
      </c>
      <c r="C121" s="25">
        <f>IF('Student Record'!A119="","",'Student Record'!A119)</f>
        <v>11</v>
      </c>
      <c r="D121" s="25" t="str">
        <f>IF('Student Record'!B119="","",'Student Record'!B119)</f>
        <v>A</v>
      </c>
      <c r="E121" s="25">
        <f>IF('Student Record'!C119="","",'Student Record'!C119)</f>
        <v>437</v>
      </c>
      <c r="F121" s="26" t="str">
        <f>IF('Student Record'!E119="","",'Student Record'!E119)</f>
        <v>ANIL GURJAR</v>
      </c>
      <c r="G121" s="26" t="str">
        <f>IF('Student Record'!G119="","",'Student Record'!G119)</f>
        <v>KISHANA RAM</v>
      </c>
      <c r="H121" s="25" t="str">
        <f>IF('Student Record'!I119="","",'Student Record'!I119)</f>
        <v>M</v>
      </c>
      <c r="I121" s="27">
        <f>IF('Student Record'!J119="","",'Student Record'!J119)</f>
        <v>38884</v>
      </c>
      <c r="J121" s="25" t="str">
        <f>IF('Student Record'!O119="","",'Student Record'!O119)</f>
        <v>SBC</v>
      </c>
      <c r="K12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21" s="25" t="str">
        <f>IF(Table1[[#This Row],[नाम विद्यार्थी]]="","",IF(AND(Table1[[#This Row],[कक्षा]]&gt;8,Table1[[#This Row],[कक्षा]]&lt;11),50,""))</f>
        <v/>
      </c>
      <c r="M121" s="28">
        <f>IF(Table1[[#This Row],[नाम विद्यार्थी]]="","",IF(AND(Table1[[#This Row],[कक्षा]]&gt;=11,'School Fees'!$L$3="Yes"),100,""))</f>
        <v>100</v>
      </c>
      <c r="N121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21" s="25">
        <f>IF(Table1[[#This Row],[नाम विद्यार्थी]]="","",IF(Table1[[#This Row],[कक्षा]]&gt;8,5,""))</f>
        <v>5</v>
      </c>
      <c r="P12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1" s="21"/>
      <c r="R121" s="21"/>
      <c r="S121" s="28">
        <f>IF(SUM(Table1[[#This Row],[छात्र निधि]:[टी.सी.शुल्क]])=0,"",SUM(Table1[[#This Row],[छात्र निधि]:[टी.सी.शुल्क]]))</f>
        <v>365</v>
      </c>
      <c r="T121" s="33"/>
      <c r="U121" s="33"/>
      <c r="V121" s="22"/>
    </row>
    <row r="122" spans="2:22" ht="15">
      <c r="B122" s="25">
        <f>IF(C122="","",ROWS($A$4:A122))</f>
        <v>119</v>
      </c>
      <c r="C122" s="25">
        <f>IF('Student Record'!A120="","",'Student Record'!A120)</f>
        <v>11</v>
      </c>
      <c r="D122" s="25" t="str">
        <f>IF('Student Record'!B120="","",'Student Record'!B120)</f>
        <v>A</v>
      </c>
      <c r="E122" s="25">
        <f>IF('Student Record'!C120="","",'Student Record'!C120)</f>
        <v>186</v>
      </c>
      <c r="F122" s="26" t="str">
        <f>IF('Student Record'!E120="","",'Student Record'!E120)</f>
        <v>ANURADHA RAJPUROHIT</v>
      </c>
      <c r="G122" s="26" t="str">
        <f>IF('Student Record'!G120="","",'Student Record'!G120)</f>
        <v>GUMAN SINGH</v>
      </c>
      <c r="H122" s="25" t="str">
        <f>IF('Student Record'!I120="","",'Student Record'!I120)</f>
        <v>F</v>
      </c>
      <c r="I122" s="27">
        <f>IF('Student Record'!J120="","",'Student Record'!J120)</f>
        <v>38690</v>
      </c>
      <c r="J122" s="25" t="str">
        <f>IF('Student Record'!O120="","",'Student Record'!O120)</f>
        <v>GEN</v>
      </c>
      <c r="K12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22" s="25" t="str">
        <f>IF(Table1[[#This Row],[नाम विद्यार्थी]]="","",IF(AND(Table1[[#This Row],[कक्षा]]&gt;8,Table1[[#This Row],[कक्षा]]&lt;11),50,""))</f>
        <v/>
      </c>
      <c r="M122" s="28">
        <f>IF(Table1[[#This Row],[नाम विद्यार्थी]]="","",IF(AND(Table1[[#This Row],[कक्षा]]&gt;=11,'School Fees'!$L$3="Yes"),100,""))</f>
        <v>100</v>
      </c>
      <c r="N122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22" s="25">
        <f>IF(Table1[[#This Row],[नाम विद्यार्थी]]="","",IF(Table1[[#This Row],[कक्षा]]&gt;8,5,""))</f>
        <v>5</v>
      </c>
      <c r="P12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2" s="21"/>
      <c r="R122" s="21"/>
      <c r="S122" s="28">
        <f>IF(SUM(Table1[[#This Row],[छात्र निधि]:[टी.सी.शुल्क]])=0,"",SUM(Table1[[#This Row],[छात्र निधि]:[टी.सी.शुल्क]]))</f>
        <v>510</v>
      </c>
      <c r="T122" s="33"/>
      <c r="U122" s="33"/>
      <c r="V122" s="22"/>
    </row>
    <row r="123" spans="2:22" ht="15">
      <c r="B123" s="25">
        <f>IF(C123="","",ROWS($A$4:A123))</f>
        <v>120</v>
      </c>
      <c r="C123" s="25">
        <f>IF('Student Record'!A121="","",'Student Record'!A121)</f>
        <v>11</v>
      </c>
      <c r="D123" s="25" t="str">
        <f>IF('Student Record'!B121="","",'Student Record'!B121)</f>
        <v>A</v>
      </c>
      <c r="E123" s="25">
        <f>IF('Student Record'!C121="","",'Student Record'!C121)</f>
        <v>435</v>
      </c>
      <c r="F123" s="26" t="str">
        <f>IF('Student Record'!E121="","",'Student Record'!E121)</f>
        <v>BEGARAM</v>
      </c>
      <c r="G123" s="26" t="str">
        <f>IF('Student Record'!G121="","",'Student Record'!G121)</f>
        <v>SHANKAR LAL</v>
      </c>
      <c r="H123" s="25" t="str">
        <f>IF('Student Record'!I121="","",'Student Record'!I121)</f>
        <v>M</v>
      </c>
      <c r="I123" s="27">
        <f>IF('Student Record'!J121="","",'Student Record'!J121)</f>
        <v>38558</v>
      </c>
      <c r="J123" s="25" t="str">
        <f>IF('Student Record'!O121="","",'Student Record'!O121)</f>
        <v>SC</v>
      </c>
      <c r="K12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23" s="25" t="str">
        <f>IF(Table1[[#This Row],[नाम विद्यार्थी]]="","",IF(AND(Table1[[#This Row],[कक्षा]]&gt;8,Table1[[#This Row],[कक्षा]]&lt;11),50,""))</f>
        <v/>
      </c>
      <c r="M123" s="28">
        <f>IF(Table1[[#This Row],[नाम विद्यार्थी]]="","",IF(AND(Table1[[#This Row],[कक्षा]]&gt;=11,'School Fees'!$L$3="Yes"),100,""))</f>
        <v>100</v>
      </c>
      <c r="N123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23" s="25">
        <f>IF(Table1[[#This Row],[नाम विद्यार्थी]]="","",IF(Table1[[#This Row],[कक्षा]]&gt;8,5,""))</f>
        <v>5</v>
      </c>
      <c r="P12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3" s="21"/>
      <c r="R123" s="21"/>
      <c r="S123" s="28">
        <f>IF(SUM(Table1[[#This Row],[छात्र निधि]:[टी.सी.शुल्क]])=0,"",SUM(Table1[[#This Row],[छात्र निधि]:[टी.सी.शुल्क]]))</f>
        <v>365</v>
      </c>
      <c r="T123" s="33"/>
      <c r="U123" s="33"/>
      <c r="V123" s="22"/>
    </row>
    <row r="124" spans="2:22" ht="15">
      <c r="B124" s="25">
        <f>IF(C124="","",ROWS($A$4:A124))</f>
        <v>121</v>
      </c>
      <c r="C124" s="25">
        <f>IF('Student Record'!A122="","",'Student Record'!A122)</f>
        <v>11</v>
      </c>
      <c r="D124" s="25" t="str">
        <f>IF('Student Record'!B122="","",'Student Record'!B122)</f>
        <v>A</v>
      </c>
      <c r="E124" s="25">
        <f>IF('Student Record'!C122="","",'Student Record'!C122)</f>
        <v>440</v>
      </c>
      <c r="F124" s="26" t="str">
        <f>IF('Student Record'!E122="","",'Student Record'!E122)</f>
        <v>DEEPIKA JANGID</v>
      </c>
      <c r="G124" s="26" t="str">
        <f>IF('Student Record'!G122="","",'Student Record'!G122)</f>
        <v>RATAN LAL JANGID</v>
      </c>
      <c r="H124" s="25" t="str">
        <f>IF('Student Record'!I122="","",'Student Record'!I122)</f>
        <v>F</v>
      </c>
      <c r="I124" s="27">
        <f>IF('Student Record'!J122="","",'Student Record'!J122)</f>
        <v>39076</v>
      </c>
      <c r="J124" s="25" t="str">
        <f>IF('Student Record'!O122="","",'Student Record'!O122)</f>
        <v>OBC</v>
      </c>
      <c r="K12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24" s="25" t="str">
        <f>IF(Table1[[#This Row],[नाम विद्यार्थी]]="","",IF(AND(Table1[[#This Row],[कक्षा]]&gt;8,Table1[[#This Row],[कक्षा]]&lt;11),50,""))</f>
        <v/>
      </c>
      <c r="M124" s="28">
        <f>IF(Table1[[#This Row],[नाम विद्यार्थी]]="","",IF(AND(Table1[[#This Row],[कक्षा]]&gt;=11,'School Fees'!$L$3="Yes"),100,""))</f>
        <v>100</v>
      </c>
      <c r="N124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24" s="25">
        <f>IF(Table1[[#This Row],[नाम विद्यार्थी]]="","",IF(Table1[[#This Row],[कक्षा]]&gt;8,5,""))</f>
        <v>5</v>
      </c>
      <c r="P12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4" s="21"/>
      <c r="R124" s="21"/>
      <c r="S124" s="28">
        <f>IF(SUM(Table1[[#This Row],[छात्र निधि]:[टी.सी.शुल्क]])=0,"",SUM(Table1[[#This Row],[छात्र निधि]:[टी.सी.शुल्क]]))</f>
        <v>360</v>
      </c>
      <c r="T124" s="33"/>
      <c r="U124" s="33"/>
      <c r="V124" s="22"/>
    </row>
    <row r="125" spans="2:22" ht="15">
      <c r="B125" s="25">
        <f>IF(C125="","",ROWS($A$4:A125))</f>
        <v>122</v>
      </c>
      <c r="C125" s="25">
        <f>IF('Student Record'!A123="","",'Student Record'!A123)</f>
        <v>11</v>
      </c>
      <c r="D125" s="25" t="str">
        <f>IF('Student Record'!B123="","",'Student Record'!B123)</f>
        <v>A</v>
      </c>
      <c r="E125" s="25">
        <f>IF('Student Record'!C123="","",'Student Record'!C123)</f>
        <v>487</v>
      </c>
      <c r="F125" s="26" t="str">
        <f>IF('Student Record'!E123="","",'Student Record'!E123)</f>
        <v>DEVENDRA KHORWAL</v>
      </c>
      <c r="G125" s="26" t="str">
        <f>IF('Student Record'!G123="","",'Student Record'!G123)</f>
        <v>BABU LAL</v>
      </c>
      <c r="H125" s="25" t="str">
        <f>IF('Student Record'!I123="","",'Student Record'!I123)</f>
        <v>M</v>
      </c>
      <c r="I125" s="27">
        <f>IF('Student Record'!J123="","",'Student Record'!J123)</f>
        <v>38797</v>
      </c>
      <c r="J125" s="25" t="str">
        <f>IF('Student Record'!O123="","",'Student Record'!O123)</f>
        <v>SC</v>
      </c>
      <c r="K12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25" s="25" t="str">
        <f>IF(Table1[[#This Row],[नाम विद्यार्थी]]="","",IF(AND(Table1[[#This Row],[कक्षा]]&gt;8,Table1[[#This Row],[कक्षा]]&lt;11),50,""))</f>
        <v/>
      </c>
      <c r="M125" s="28">
        <f>IF(Table1[[#This Row],[नाम विद्यार्थी]]="","",IF(AND(Table1[[#This Row],[कक्षा]]&gt;=11,'School Fees'!$L$3="Yes"),100,""))</f>
        <v>100</v>
      </c>
      <c r="N125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25" s="25">
        <f>IF(Table1[[#This Row],[नाम विद्यार्थी]]="","",IF(Table1[[#This Row],[कक्षा]]&gt;8,5,""))</f>
        <v>5</v>
      </c>
      <c r="P12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5" s="21"/>
      <c r="R125" s="21"/>
      <c r="S125" s="28">
        <f>IF(SUM(Table1[[#This Row],[छात्र निधि]:[टी.सी.शुल्क]])=0,"",SUM(Table1[[#This Row],[छात्र निधि]:[टी.सी.शुल्क]]))</f>
        <v>365</v>
      </c>
      <c r="T125" s="33"/>
      <c r="U125" s="33"/>
      <c r="V125" s="22"/>
    </row>
    <row r="126" spans="2:22" ht="15">
      <c r="B126" s="25">
        <f>IF(C126="","",ROWS($A$4:A126))</f>
        <v>123</v>
      </c>
      <c r="C126" s="25">
        <f>IF('Student Record'!A124="","",'Student Record'!A124)</f>
        <v>11</v>
      </c>
      <c r="D126" s="25" t="str">
        <f>IF('Student Record'!B124="","",'Student Record'!B124)</f>
        <v>A</v>
      </c>
      <c r="E126" s="25">
        <f>IF('Student Record'!C124="","",'Student Record'!C124)</f>
        <v>497</v>
      </c>
      <c r="F126" s="26" t="str">
        <f>IF('Student Record'!E124="","",'Student Record'!E124)</f>
        <v>JAGDISH RAM POUR</v>
      </c>
      <c r="G126" s="26" t="str">
        <f>IF('Student Record'!G124="","",'Student Record'!G124)</f>
        <v>BHIVA RAM POUR</v>
      </c>
      <c r="H126" s="25" t="str">
        <f>IF('Student Record'!I124="","",'Student Record'!I124)</f>
        <v>M</v>
      </c>
      <c r="I126" s="27">
        <f>IF('Student Record'!J124="","",'Student Record'!J124)</f>
        <v>38932</v>
      </c>
      <c r="J126" s="25" t="str">
        <f>IF('Student Record'!O124="","",'Student Record'!O124)</f>
        <v>OBC</v>
      </c>
      <c r="K12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26" s="25" t="str">
        <f>IF(Table1[[#This Row],[नाम विद्यार्थी]]="","",IF(AND(Table1[[#This Row],[कक्षा]]&gt;8,Table1[[#This Row],[कक्षा]]&lt;11),50,""))</f>
        <v/>
      </c>
      <c r="M126" s="28">
        <f>IF(Table1[[#This Row],[नाम विद्यार्थी]]="","",IF(AND(Table1[[#This Row],[कक्षा]]&gt;=11,'School Fees'!$L$3="Yes"),100,""))</f>
        <v>100</v>
      </c>
      <c r="N126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26" s="25">
        <f>IF(Table1[[#This Row],[नाम विद्यार्थी]]="","",IF(Table1[[#This Row],[कक्षा]]&gt;8,5,""))</f>
        <v>5</v>
      </c>
      <c r="P12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6" s="21"/>
      <c r="R126" s="21"/>
      <c r="S126" s="28">
        <f>IF(SUM(Table1[[#This Row],[छात्र निधि]:[टी.सी.शुल्क]])=0,"",SUM(Table1[[#This Row],[छात्र निधि]:[टी.सी.शुल्क]]))</f>
        <v>365</v>
      </c>
      <c r="T126" s="33"/>
      <c r="U126" s="33"/>
      <c r="V126" s="22"/>
    </row>
    <row r="127" spans="2:22" ht="15">
      <c r="B127" s="25">
        <f>IF(C127="","",ROWS($A$4:A127))</f>
        <v>124</v>
      </c>
      <c r="C127" s="25">
        <f>IF('Student Record'!A125="","",'Student Record'!A125)</f>
        <v>11</v>
      </c>
      <c r="D127" s="25" t="str">
        <f>IF('Student Record'!B125="","",'Student Record'!B125)</f>
        <v>A</v>
      </c>
      <c r="E127" s="25">
        <f>IF('Student Record'!C125="","",'Student Record'!C125)</f>
        <v>359</v>
      </c>
      <c r="F127" s="26" t="str">
        <f>IF('Student Record'!E125="","",'Student Record'!E125)</f>
        <v>KAMLENDRA RAJPUROHIT</v>
      </c>
      <c r="G127" s="26" t="str">
        <f>IF('Student Record'!G125="","",'Student Record'!G125)</f>
        <v>RAMAWATAR</v>
      </c>
      <c r="H127" s="25" t="str">
        <f>IF('Student Record'!I125="","",'Student Record'!I125)</f>
        <v>M</v>
      </c>
      <c r="I127" s="27">
        <f>IF('Student Record'!J125="","",'Student Record'!J125)</f>
        <v>38576</v>
      </c>
      <c r="J127" s="25" t="str">
        <f>IF('Student Record'!O125="","",'Student Record'!O125)</f>
        <v>GEN</v>
      </c>
      <c r="K12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27" s="25" t="str">
        <f>IF(Table1[[#This Row],[नाम विद्यार्थी]]="","",IF(AND(Table1[[#This Row],[कक्षा]]&gt;8,Table1[[#This Row],[कक्षा]]&lt;11),50,""))</f>
        <v/>
      </c>
      <c r="M127" s="28">
        <f>IF(Table1[[#This Row],[नाम विद्यार्थी]]="","",IF(AND(Table1[[#This Row],[कक्षा]]&gt;=11,'School Fees'!$L$3="Yes"),100,""))</f>
        <v>100</v>
      </c>
      <c r="N127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27" s="25">
        <f>IF(Table1[[#This Row],[नाम विद्यार्थी]]="","",IF(Table1[[#This Row],[कक्षा]]&gt;8,5,""))</f>
        <v>5</v>
      </c>
      <c r="P12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7" s="21"/>
      <c r="R127" s="21"/>
      <c r="S127" s="28">
        <f>IF(SUM(Table1[[#This Row],[छात्र निधि]:[टी.सी.शुल्क]])=0,"",SUM(Table1[[#This Row],[छात्र निधि]:[टी.सी.शुल्क]]))</f>
        <v>515</v>
      </c>
      <c r="T127" s="33"/>
      <c r="U127" s="33"/>
      <c r="V127" s="22"/>
    </row>
    <row r="128" spans="2:22" ht="15">
      <c r="B128" s="25">
        <f>IF(C128="","",ROWS($A$4:A128))</f>
        <v>125</v>
      </c>
      <c r="C128" s="25">
        <f>IF('Student Record'!A126="","",'Student Record'!A126)</f>
        <v>11</v>
      </c>
      <c r="D128" s="25" t="str">
        <f>IF('Student Record'!B126="","",'Student Record'!B126)</f>
        <v>A</v>
      </c>
      <c r="E128" s="25">
        <f>IF('Student Record'!C126="","",'Student Record'!C126)</f>
        <v>479</v>
      </c>
      <c r="F128" s="26" t="str">
        <f>IF('Student Record'!E126="","",'Student Record'!E126)</f>
        <v>KAVITA KHORWAL</v>
      </c>
      <c r="G128" s="26" t="str">
        <f>IF('Student Record'!G126="","",'Student Record'!G126)</f>
        <v>LALA RAM KHORWAL</v>
      </c>
      <c r="H128" s="25" t="str">
        <f>IF('Student Record'!I126="","",'Student Record'!I126)</f>
        <v>F</v>
      </c>
      <c r="I128" s="27">
        <f>IF('Student Record'!J126="","",'Student Record'!J126)</f>
        <v>38845</v>
      </c>
      <c r="J128" s="25" t="str">
        <f>IF('Student Record'!O126="","",'Student Record'!O126)</f>
        <v>SC</v>
      </c>
      <c r="K12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28" s="25" t="str">
        <f>IF(Table1[[#This Row],[नाम विद्यार्थी]]="","",IF(AND(Table1[[#This Row],[कक्षा]]&gt;8,Table1[[#This Row],[कक्षा]]&lt;11),50,""))</f>
        <v/>
      </c>
      <c r="M128" s="28">
        <f>IF(Table1[[#This Row],[नाम विद्यार्थी]]="","",IF(AND(Table1[[#This Row],[कक्षा]]&gt;=11,'School Fees'!$L$3="Yes"),100,""))</f>
        <v>100</v>
      </c>
      <c r="N128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28" s="25">
        <f>IF(Table1[[#This Row],[नाम विद्यार्थी]]="","",IF(Table1[[#This Row],[कक्षा]]&gt;8,5,""))</f>
        <v>5</v>
      </c>
      <c r="P12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8" s="21"/>
      <c r="R128" s="21"/>
      <c r="S128" s="28">
        <f>IF(SUM(Table1[[#This Row],[छात्र निधि]:[टी.सी.शुल्क]])=0,"",SUM(Table1[[#This Row],[छात्र निधि]:[टी.सी.शुल्क]]))</f>
        <v>360</v>
      </c>
      <c r="T128" s="33"/>
      <c r="U128" s="33"/>
      <c r="V128" s="22"/>
    </row>
    <row r="129" spans="2:22" ht="15">
      <c r="B129" s="25">
        <f>IF(C129="","",ROWS($A$4:A129))</f>
        <v>126</v>
      </c>
      <c r="C129" s="25">
        <f>IF('Student Record'!A127="","",'Student Record'!A127)</f>
        <v>11</v>
      </c>
      <c r="D129" s="25" t="str">
        <f>IF('Student Record'!B127="","",'Student Record'!B127)</f>
        <v>A</v>
      </c>
      <c r="E129" s="25">
        <f>IF('Student Record'!C127="","",'Student Record'!C127)</f>
        <v>486</v>
      </c>
      <c r="F129" s="26" t="str">
        <f>IF('Student Record'!E127="","",'Student Record'!E127)</f>
        <v>MANISH</v>
      </c>
      <c r="G129" s="26" t="str">
        <f>IF('Student Record'!G127="","",'Student Record'!G127)</f>
        <v>BANNA RAM</v>
      </c>
      <c r="H129" s="25" t="str">
        <f>IF('Student Record'!I127="","",'Student Record'!I127)</f>
        <v>M</v>
      </c>
      <c r="I129" s="27">
        <f>IF('Student Record'!J127="","",'Student Record'!J127)</f>
        <v>38589</v>
      </c>
      <c r="J129" s="25" t="str">
        <f>IF('Student Record'!O127="","",'Student Record'!O127)</f>
        <v>OBC</v>
      </c>
      <c r="K12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29" s="25" t="str">
        <f>IF(Table1[[#This Row],[नाम विद्यार्थी]]="","",IF(AND(Table1[[#This Row],[कक्षा]]&gt;8,Table1[[#This Row],[कक्षा]]&lt;11),50,""))</f>
        <v/>
      </c>
      <c r="M129" s="28">
        <f>IF(Table1[[#This Row],[नाम विद्यार्थी]]="","",IF(AND(Table1[[#This Row],[कक्षा]]&gt;=11,'School Fees'!$L$3="Yes"),100,""))</f>
        <v>100</v>
      </c>
      <c r="N129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29" s="25">
        <f>IF(Table1[[#This Row],[नाम विद्यार्थी]]="","",IF(Table1[[#This Row],[कक्षा]]&gt;8,5,""))</f>
        <v>5</v>
      </c>
      <c r="P12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29" s="21"/>
      <c r="R129" s="21"/>
      <c r="S129" s="28">
        <f>IF(SUM(Table1[[#This Row],[छात्र निधि]:[टी.सी.शुल्क]])=0,"",SUM(Table1[[#This Row],[छात्र निधि]:[टी.सी.शुल्क]]))</f>
        <v>365</v>
      </c>
      <c r="T129" s="33"/>
      <c r="U129" s="33"/>
      <c r="V129" s="22"/>
    </row>
    <row r="130" spans="2:22" ht="15">
      <c r="B130" s="25">
        <f>IF(C130="","",ROWS($A$4:A130))</f>
        <v>127</v>
      </c>
      <c r="C130" s="25">
        <f>IF('Student Record'!A128="","",'Student Record'!A128)</f>
        <v>11</v>
      </c>
      <c r="D130" s="25" t="str">
        <f>IF('Student Record'!B128="","",'Student Record'!B128)</f>
        <v>A</v>
      </c>
      <c r="E130" s="25">
        <f>IF('Student Record'!C128="","",'Student Record'!C128)</f>
        <v>190</v>
      </c>
      <c r="F130" s="26" t="str">
        <f>IF('Student Record'!E128="","",'Student Record'!E128)</f>
        <v>MONIKA JANGID</v>
      </c>
      <c r="G130" s="26" t="str">
        <f>IF('Student Record'!G128="","",'Student Record'!G128)</f>
        <v>SAMPAT LAL</v>
      </c>
      <c r="H130" s="25" t="str">
        <f>IF('Student Record'!I128="","",'Student Record'!I128)</f>
        <v>F</v>
      </c>
      <c r="I130" s="27">
        <f>IF('Student Record'!J128="","",'Student Record'!J128)</f>
        <v>38690</v>
      </c>
      <c r="J130" s="25" t="str">
        <f>IF('Student Record'!O128="","",'Student Record'!O128)</f>
        <v>OBC</v>
      </c>
      <c r="K13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30" s="25" t="str">
        <f>IF(Table1[[#This Row],[नाम विद्यार्थी]]="","",IF(AND(Table1[[#This Row],[कक्षा]]&gt;8,Table1[[#This Row],[कक्षा]]&lt;11),50,""))</f>
        <v/>
      </c>
      <c r="M130" s="28">
        <f>IF(Table1[[#This Row],[नाम विद्यार्थी]]="","",IF(AND(Table1[[#This Row],[कक्षा]]&gt;=11,'School Fees'!$L$3="Yes"),100,""))</f>
        <v>100</v>
      </c>
      <c r="N130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0" s="25">
        <f>IF(Table1[[#This Row],[नाम विद्यार्थी]]="","",IF(Table1[[#This Row],[कक्षा]]&gt;8,5,""))</f>
        <v>5</v>
      </c>
      <c r="P13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0" s="21"/>
      <c r="R130" s="21"/>
      <c r="S130" s="28">
        <f>IF(SUM(Table1[[#This Row],[छात्र निधि]:[टी.सी.शुल्क]])=0,"",SUM(Table1[[#This Row],[छात्र निधि]:[टी.सी.शुल्क]]))</f>
        <v>360</v>
      </c>
      <c r="T130" s="33"/>
      <c r="U130" s="33"/>
      <c r="V130" s="22"/>
    </row>
    <row r="131" spans="2:22" ht="15">
      <c r="B131" s="25">
        <f>IF(C131="","",ROWS($A$4:A131))</f>
        <v>128</v>
      </c>
      <c r="C131" s="25">
        <f>IF('Student Record'!A129="","",'Student Record'!A129)</f>
        <v>11</v>
      </c>
      <c r="D131" s="25" t="str">
        <f>IF('Student Record'!B129="","",'Student Record'!B129)</f>
        <v>A</v>
      </c>
      <c r="E131" s="25">
        <f>IF('Student Record'!C129="","",'Student Record'!C129)</f>
        <v>411</v>
      </c>
      <c r="F131" s="26" t="str">
        <f>IF('Student Record'!E129="","",'Student Record'!E129)</f>
        <v>NIKESH KANWAR</v>
      </c>
      <c r="G131" s="26" t="str">
        <f>IF('Student Record'!G129="","",'Student Record'!G129)</f>
        <v>SURENDRA SINGH RATHORE</v>
      </c>
      <c r="H131" s="25" t="str">
        <f>IF('Student Record'!I129="","",'Student Record'!I129)</f>
        <v>F</v>
      </c>
      <c r="I131" s="27">
        <f>IF('Student Record'!J129="","",'Student Record'!J129)</f>
        <v>38534</v>
      </c>
      <c r="J131" s="25" t="str">
        <f>IF('Student Record'!O129="","",'Student Record'!O129)</f>
        <v>GEN</v>
      </c>
      <c r="K13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31" s="25" t="str">
        <f>IF(Table1[[#This Row],[नाम विद्यार्थी]]="","",IF(AND(Table1[[#This Row],[कक्षा]]&gt;8,Table1[[#This Row],[कक्षा]]&lt;11),50,""))</f>
        <v/>
      </c>
      <c r="M131" s="28">
        <f>IF(Table1[[#This Row],[नाम विद्यार्थी]]="","",IF(AND(Table1[[#This Row],[कक्षा]]&gt;=11,'School Fees'!$L$3="Yes"),100,""))</f>
        <v>100</v>
      </c>
      <c r="N131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1" s="25">
        <f>IF(Table1[[#This Row],[नाम विद्यार्थी]]="","",IF(Table1[[#This Row],[कक्षा]]&gt;8,5,""))</f>
        <v>5</v>
      </c>
      <c r="P13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1" s="21"/>
      <c r="R131" s="21"/>
      <c r="S131" s="28">
        <f>IF(SUM(Table1[[#This Row],[छात्र निधि]:[टी.सी.शुल्क]])=0,"",SUM(Table1[[#This Row],[छात्र निधि]:[टी.सी.शुल्क]]))</f>
        <v>510</v>
      </c>
      <c r="T131" s="33"/>
      <c r="U131" s="33"/>
      <c r="V131" s="22"/>
    </row>
    <row r="132" spans="2:22" ht="15">
      <c r="B132" s="25">
        <f>IF(C132="","",ROWS($A$4:A132))</f>
        <v>129</v>
      </c>
      <c r="C132" s="25">
        <f>IF('Student Record'!A130="","",'Student Record'!A130)</f>
        <v>11</v>
      </c>
      <c r="D132" s="25" t="str">
        <f>IF('Student Record'!B130="","",'Student Record'!B130)</f>
        <v>A</v>
      </c>
      <c r="E132" s="25">
        <f>IF('Student Record'!C130="","",'Student Record'!C130)</f>
        <v>191</v>
      </c>
      <c r="F132" s="26" t="str">
        <f>IF('Student Record'!E130="","",'Student Record'!E130)</f>
        <v>NIKITA RATHORE</v>
      </c>
      <c r="G132" s="26" t="str">
        <f>IF('Student Record'!G130="","",'Student Record'!G130)</f>
        <v>GULAB SINGH</v>
      </c>
      <c r="H132" s="25" t="str">
        <f>IF('Student Record'!I130="","",'Student Record'!I130)</f>
        <v>F</v>
      </c>
      <c r="I132" s="27">
        <f>IF('Student Record'!J130="","",'Student Record'!J130)</f>
        <v>38577</v>
      </c>
      <c r="J132" s="25" t="str">
        <f>IF('Student Record'!O130="","",'Student Record'!O130)</f>
        <v>GEN</v>
      </c>
      <c r="K13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32" s="25" t="str">
        <f>IF(Table1[[#This Row],[नाम विद्यार्थी]]="","",IF(AND(Table1[[#This Row],[कक्षा]]&gt;8,Table1[[#This Row],[कक्षा]]&lt;11),50,""))</f>
        <v/>
      </c>
      <c r="M132" s="28">
        <f>IF(Table1[[#This Row],[नाम विद्यार्थी]]="","",IF(AND(Table1[[#This Row],[कक्षा]]&gt;=11,'School Fees'!$L$3="Yes"),100,""))</f>
        <v>100</v>
      </c>
      <c r="N132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2" s="25">
        <f>IF(Table1[[#This Row],[नाम विद्यार्थी]]="","",IF(Table1[[#This Row],[कक्षा]]&gt;8,5,""))</f>
        <v>5</v>
      </c>
      <c r="P13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2" s="21"/>
      <c r="R132" s="21"/>
      <c r="S132" s="28">
        <f>IF(SUM(Table1[[#This Row],[छात्र निधि]:[टी.सी.शुल्क]])=0,"",SUM(Table1[[#This Row],[छात्र निधि]:[टी.सी.शुल्क]]))</f>
        <v>510</v>
      </c>
      <c r="T132" s="33"/>
      <c r="U132" s="33"/>
      <c r="V132" s="22"/>
    </row>
    <row r="133" spans="2:22" ht="15">
      <c r="B133" s="25">
        <f>IF(C133="","",ROWS($A$4:A133))</f>
        <v>130</v>
      </c>
      <c r="C133" s="25">
        <f>IF('Student Record'!A131="","",'Student Record'!A131)</f>
        <v>11</v>
      </c>
      <c r="D133" s="25" t="str">
        <f>IF('Student Record'!B131="","",'Student Record'!B131)</f>
        <v>A</v>
      </c>
      <c r="E133" s="25">
        <f>IF('Student Record'!C131="","",'Student Record'!C131)</f>
        <v>484</v>
      </c>
      <c r="F133" s="26" t="str">
        <f>IF('Student Record'!E131="","",'Student Record'!E131)</f>
        <v>PAYAL SWAMI</v>
      </c>
      <c r="G133" s="26" t="str">
        <f>IF('Student Record'!G131="","",'Student Record'!G131)</f>
        <v>AASU LAL SWAMI</v>
      </c>
      <c r="H133" s="25" t="str">
        <f>IF('Student Record'!I131="","",'Student Record'!I131)</f>
        <v>F</v>
      </c>
      <c r="I133" s="27">
        <f>IF('Student Record'!J131="","",'Student Record'!J131)</f>
        <v>38797</v>
      </c>
      <c r="J133" s="25" t="str">
        <f>IF('Student Record'!O131="","",'Student Record'!O131)</f>
        <v>OBC</v>
      </c>
      <c r="K13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33" s="25" t="str">
        <f>IF(Table1[[#This Row],[नाम विद्यार्थी]]="","",IF(AND(Table1[[#This Row],[कक्षा]]&gt;8,Table1[[#This Row],[कक्षा]]&lt;11),50,""))</f>
        <v/>
      </c>
      <c r="M133" s="28">
        <f>IF(Table1[[#This Row],[नाम विद्यार्थी]]="","",IF(AND(Table1[[#This Row],[कक्षा]]&gt;=11,'School Fees'!$L$3="Yes"),100,""))</f>
        <v>100</v>
      </c>
      <c r="N133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3" s="25">
        <f>IF(Table1[[#This Row],[नाम विद्यार्थी]]="","",IF(Table1[[#This Row],[कक्षा]]&gt;8,5,""))</f>
        <v>5</v>
      </c>
      <c r="P13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3" s="21"/>
      <c r="R133" s="21"/>
      <c r="S133" s="28">
        <f>IF(SUM(Table1[[#This Row],[छात्र निधि]:[टी.सी.शुल्क]])=0,"",SUM(Table1[[#This Row],[छात्र निधि]:[टी.सी.शुल्क]]))</f>
        <v>360</v>
      </c>
      <c r="T133" s="33"/>
      <c r="U133" s="33"/>
      <c r="V133" s="22"/>
    </row>
    <row r="134" spans="2:22" ht="15">
      <c r="B134" s="25">
        <f>IF(C134="","",ROWS($A$4:A134))</f>
        <v>131</v>
      </c>
      <c r="C134" s="25">
        <f>IF('Student Record'!A132="","",'Student Record'!A132)</f>
        <v>11</v>
      </c>
      <c r="D134" s="25" t="str">
        <f>IF('Student Record'!B132="","",'Student Record'!B132)</f>
        <v>A</v>
      </c>
      <c r="E134" s="25">
        <f>IF('Student Record'!C132="","",'Student Record'!C132)</f>
        <v>450</v>
      </c>
      <c r="F134" s="26" t="str">
        <f>IF('Student Record'!E132="","",'Student Record'!E132)</f>
        <v>POOJA KALWA</v>
      </c>
      <c r="G134" s="26" t="str">
        <f>IF('Student Record'!G132="","",'Student Record'!G132)</f>
        <v>RAMESHWAR LAL</v>
      </c>
      <c r="H134" s="25" t="str">
        <f>IF('Student Record'!I132="","",'Student Record'!I132)</f>
        <v>F</v>
      </c>
      <c r="I134" s="27">
        <f>IF('Student Record'!J132="","",'Student Record'!J132)</f>
        <v>38501</v>
      </c>
      <c r="J134" s="25" t="str">
        <f>IF('Student Record'!O132="","",'Student Record'!O132)</f>
        <v>SC</v>
      </c>
      <c r="K13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34" s="25" t="str">
        <f>IF(Table1[[#This Row],[नाम विद्यार्थी]]="","",IF(AND(Table1[[#This Row],[कक्षा]]&gt;8,Table1[[#This Row],[कक्षा]]&lt;11),50,""))</f>
        <v/>
      </c>
      <c r="M134" s="28">
        <f>IF(Table1[[#This Row],[नाम विद्यार्थी]]="","",IF(AND(Table1[[#This Row],[कक्षा]]&gt;=11,'School Fees'!$L$3="Yes"),100,""))</f>
        <v>100</v>
      </c>
      <c r="N134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4" s="25">
        <f>IF(Table1[[#This Row],[नाम विद्यार्थी]]="","",IF(Table1[[#This Row],[कक्षा]]&gt;8,5,""))</f>
        <v>5</v>
      </c>
      <c r="P13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4" s="21"/>
      <c r="R134" s="21"/>
      <c r="S134" s="28">
        <f>IF(SUM(Table1[[#This Row],[छात्र निधि]:[टी.सी.शुल्क]])=0,"",SUM(Table1[[#This Row],[छात्र निधि]:[टी.सी.शुल्क]]))</f>
        <v>360</v>
      </c>
      <c r="T134" s="33"/>
      <c r="U134" s="33"/>
      <c r="V134" s="22"/>
    </row>
    <row r="135" spans="2:22" ht="15">
      <c r="B135" s="25">
        <f>IF(C135="","",ROWS($A$4:A135))</f>
        <v>132</v>
      </c>
      <c r="C135" s="25">
        <f>IF('Student Record'!A133="","",'Student Record'!A133)</f>
        <v>11</v>
      </c>
      <c r="D135" s="25" t="str">
        <f>IF('Student Record'!B133="","",'Student Record'!B133)</f>
        <v>A</v>
      </c>
      <c r="E135" s="25">
        <f>IF('Student Record'!C133="","",'Student Record'!C133)</f>
        <v>156</v>
      </c>
      <c r="F135" s="26" t="str">
        <f>IF('Student Record'!E133="","",'Student Record'!E133)</f>
        <v>POOJA KANWAR</v>
      </c>
      <c r="G135" s="26" t="str">
        <f>IF('Student Record'!G133="","",'Student Record'!G133)</f>
        <v>GANPAT SINGH</v>
      </c>
      <c r="H135" s="25" t="str">
        <f>IF('Student Record'!I133="","",'Student Record'!I133)</f>
        <v>F</v>
      </c>
      <c r="I135" s="27">
        <f>IF('Student Record'!J133="","",'Student Record'!J133)</f>
        <v>37871</v>
      </c>
      <c r="J135" s="25" t="str">
        <f>IF('Student Record'!O133="","",'Student Record'!O133)</f>
        <v>GEN</v>
      </c>
      <c r="K13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35" s="25" t="str">
        <f>IF(Table1[[#This Row],[नाम विद्यार्थी]]="","",IF(AND(Table1[[#This Row],[कक्षा]]&gt;8,Table1[[#This Row],[कक्षा]]&lt;11),50,""))</f>
        <v/>
      </c>
      <c r="M135" s="28">
        <f>IF(Table1[[#This Row],[नाम विद्यार्थी]]="","",IF(AND(Table1[[#This Row],[कक्षा]]&gt;=11,'School Fees'!$L$3="Yes"),100,""))</f>
        <v>100</v>
      </c>
      <c r="N135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5" s="25">
        <f>IF(Table1[[#This Row],[नाम विद्यार्थी]]="","",IF(Table1[[#This Row],[कक्षा]]&gt;8,5,""))</f>
        <v>5</v>
      </c>
      <c r="P13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5" s="21"/>
      <c r="R135" s="21"/>
      <c r="S135" s="28">
        <f>IF(SUM(Table1[[#This Row],[छात्र निधि]:[टी.सी.शुल्क]])=0,"",SUM(Table1[[#This Row],[छात्र निधि]:[टी.सी.शुल्क]]))</f>
        <v>510</v>
      </c>
      <c r="T135" s="33"/>
      <c r="U135" s="33"/>
      <c r="V135" s="22"/>
    </row>
    <row r="136" spans="2:22" ht="15">
      <c r="B136" s="25">
        <f>IF(C136="","",ROWS($A$4:A136))</f>
        <v>133</v>
      </c>
      <c r="C136" s="25">
        <f>IF('Student Record'!A134="","",'Student Record'!A134)</f>
        <v>11</v>
      </c>
      <c r="D136" s="25" t="str">
        <f>IF('Student Record'!B134="","",'Student Record'!B134)</f>
        <v>A</v>
      </c>
      <c r="E136" s="25">
        <f>IF('Student Record'!C134="","",'Student Record'!C134)</f>
        <v>155</v>
      </c>
      <c r="F136" s="26" t="str">
        <f>IF('Student Record'!E134="","",'Student Record'!E134)</f>
        <v>PRIYANSHU RATHORE</v>
      </c>
      <c r="G136" s="26" t="str">
        <f>IF('Student Record'!G134="","",'Student Record'!G134)</f>
        <v>MUKENDRA SINGH</v>
      </c>
      <c r="H136" s="25" t="str">
        <f>IF('Student Record'!I134="","",'Student Record'!I134)</f>
        <v>F</v>
      </c>
      <c r="I136" s="27">
        <f>IF('Student Record'!J134="","",'Student Record'!J134)</f>
        <v>38444</v>
      </c>
      <c r="J136" s="25" t="str">
        <f>IF('Student Record'!O134="","",'Student Record'!O134)</f>
        <v>GEN</v>
      </c>
      <c r="K13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36" s="25" t="str">
        <f>IF(Table1[[#This Row],[नाम विद्यार्थी]]="","",IF(AND(Table1[[#This Row],[कक्षा]]&gt;8,Table1[[#This Row],[कक्षा]]&lt;11),50,""))</f>
        <v/>
      </c>
      <c r="M136" s="28">
        <f>IF(Table1[[#This Row],[नाम विद्यार्थी]]="","",IF(AND(Table1[[#This Row],[कक्षा]]&gt;=11,'School Fees'!$L$3="Yes"),100,""))</f>
        <v>100</v>
      </c>
      <c r="N136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6" s="25">
        <f>IF(Table1[[#This Row],[नाम विद्यार्थी]]="","",IF(Table1[[#This Row],[कक्षा]]&gt;8,5,""))</f>
        <v>5</v>
      </c>
      <c r="P13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6" s="21"/>
      <c r="R136" s="21"/>
      <c r="S136" s="28">
        <f>IF(SUM(Table1[[#This Row],[छात्र निधि]:[टी.सी.शुल्क]])=0,"",SUM(Table1[[#This Row],[छात्र निधि]:[टी.सी.शुल्क]]))</f>
        <v>510</v>
      </c>
      <c r="T136" s="33"/>
      <c r="U136" s="33"/>
      <c r="V136" s="22"/>
    </row>
    <row r="137" spans="2:22" ht="15">
      <c r="B137" s="25">
        <f>IF(C137="","",ROWS($A$4:A137))</f>
        <v>134</v>
      </c>
      <c r="C137" s="25">
        <f>IF('Student Record'!A135="","",'Student Record'!A135)</f>
        <v>11</v>
      </c>
      <c r="D137" s="25" t="str">
        <f>IF('Student Record'!B135="","",'Student Record'!B135)</f>
        <v>A</v>
      </c>
      <c r="E137" s="25">
        <f>IF('Student Record'!C135="","",'Student Record'!C135)</f>
        <v>418</v>
      </c>
      <c r="F137" s="26" t="str">
        <f>IF('Student Record'!E135="","",'Student Record'!E135)</f>
        <v>RAJVEER JANGID</v>
      </c>
      <c r="G137" s="26" t="str">
        <f>IF('Student Record'!G135="","",'Student Record'!G135)</f>
        <v>SHYAM SUNDAR</v>
      </c>
      <c r="H137" s="25" t="str">
        <f>IF('Student Record'!I135="","",'Student Record'!I135)</f>
        <v>M</v>
      </c>
      <c r="I137" s="27">
        <f>IF('Student Record'!J135="","",'Student Record'!J135)</f>
        <v>37919</v>
      </c>
      <c r="J137" s="25" t="str">
        <f>IF('Student Record'!O135="","",'Student Record'!O135)</f>
        <v>OBC</v>
      </c>
      <c r="K13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37" s="25" t="str">
        <f>IF(Table1[[#This Row],[नाम विद्यार्थी]]="","",IF(AND(Table1[[#This Row],[कक्षा]]&gt;8,Table1[[#This Row],[कक्षा]]&lt;11),50,""))</f>
        <v/>
      </c>
      <c r="M137" s="28">
        <f>IF(Table1[[#This Row],[नाम विद्यार्थी]]="","",IF(AND(Table1[[#This Row],[कक्षा]]&gt;=11,'School Fees'!$L$3="Yes"),100,""))</f>
        <v>100</v>
      </c>
      <c r="N137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37" s="25">
        <f>IF(Table1[[#This Row],[नाम विद्यार्थी]]="","",IF(Table1[[#This Row],[कक्षा]]&gt;8,5,""))</f>
        <v>5</v>
      </c>
      <c r="P13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7" s="21"/>
      <c r="R137" s="21"/>
      <c r="S137" s="28">
        <f>IF(SUM(Table1[[#This Row],[छात्र निधि]:[टी.सी.शुल्क]])=0,"",SUM(Table1[[#This Row],[छात्र निधि]:[टी.सी.शुल्क]]))</f>
        <v>365</v>
      </c>
      <c r="T137" s="33"/>
      <c r="U137" s="33"/>
      <c r="V137" s="22"/>
    </row>
    <row r="138" spans="2:22" ht="15">
      <c r="B138" s="25">
        <f>IF(C138="","",ROWS($A$4:A138))</f>
        <v>135</v>
      </c>
      <c r="C138" s="25">
        <f>IF('Student Record'!A136="","",'Student Record'!A136)</f>
        <v>11</v>
      </c>
      <c r="D138" s="25" t="str">
        <f>IF('Student Record'!B136="","",'Student Record'!B136)</f>
        <v>A</v>
      </c>
      <c r="E138" s="25">
        <f>IF('Student Record'!C136="","",'Student Record'!C136)</f>
        <v>383</v>
      </c>
      <c r="F138" s="26" t="str">
        <f>IF('Student Record'!E136="","",'Student Record'!E136)</f>
        <v>RENU DEVI</v>
      </c>
      <c r="G138" s="26" t="str">
        <f>IF('Student Record'!G136="","",'Student Record'!G136)</f>
        <v>SURESH KUMAR SAIN</v>
      </c>
      <c r="H138" s="25" t="str">
        <f>IF('Student Record'!I136="","",'Student Record'!I136)</f>
        <v>F</v>
      </c>
      <c r="I138" s="27">
        <f>IF('Student Record'!J136="","",'Student Record'!J136)</f>
        <v>37128</v>
      </c>
      <c r="J138" s="25" t="str">
        <f>IF('Student Record'!O136="","",'Student Record'!O136)</f>
        <v>OBC</v>
      </c>
      <c r="K13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38" s="25" t="str">
        <f>IF(Table1[[#This Row],[नाम विद्यार्थी]]="","",IF(AND(Table1[[#This Row],[कक्षा]]&gt;8,Table1[[#This Row],[कक्षा]]&lt;11),50,""))</f>
        <v/>
      </c>
      <c r="M138" s="28">
        <f>IF(Table1[[#This Row],[नाम विद्यार्थी]]="","",IF(AND(Table1[[#This Row],[कक्षा]]&gt;=11,'School Fees'!$L$3="Yes"),100,""))</f>
        <v>100</v>
      </c>
      <c r="N138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8" s="25">
        <f>IF(Table1[[#This Row],[नाम विद्यार्थी]]="","",IF(Table1[[#This Row],[कक्षा]]&gt;8,5,""))</f>
        <v>5</v>
      </c>
      <c r="P13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8" s="21"/>
      <c r="R138" s="21"/>
      <c r="S138" s="28">
        <f>IF(SUM(Table1[[#This Row],[छात्र निधि]:[टी.सी.शुल्क]])=0,"",SUM(Table1[[#This Row],[छात्र निधि]:[टी.सी.शुल्क]]))</f>
        <v>360</v>
      </c>
      <c r="T138" s="33"/>
      <c r="U138" s="33"/>
      <c r="V138" s="22"/>
    </row>
    <row r="139" spans="2:22" ht="15">
      <c r="B139" s="25">
        <f>IF(C139="","",ROWS($A$4:A139))</f>
        <v>136</v>
      </c>
      <c r="C139" s="25">
        <f>IF('Student Record'!A137="","",'Student Record'!A137)</f>
        <v>11</v>
      </c>
      <c r="D139" s="25" t="str">
        <f>IF('Student Record'!B137="","",'Student Record'!B137)</f>
        <v>A</v>
      </c>
      <c r="E139" s="25">
        <f>IF('Student Record'!C137="","",'Student Record'!C137)</f>
        <v>480</v>
      </c>
      <c r="F139" s="26" t="str">
        <f>IF('Student Record'!E137="","",'Student Record'!E137)</f>
        <v>RINKU DEVI KHORWAL</v>
      </c>
      <c r="G139" s="26" t="str">
        <f>IF('Student Record'!G137="","",'Student Record'!G137)</f>
        <v>LALA RAM KHORWAL</v>
      </c>
      <c r="H139" s="25" t="str">
        <f>IF('Student Record'!I137="","",'Student Record'!I137)</f>
        <v>F</v>
      </c>
      <c r="I139" s="27">
        <f>IF('Student Record'!J137="","",'Student Record'!J137)</f>
        <v>38451</v>
      </c>
      <c r="J139" s="25" t="str">
        <f>IF('Student Record'!O137="","",'Student Record'!O137)</f>
        <v>SC</v>
      </c>
      <c r="K13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39" s="25" t="str">
        <f>IF(Table1[[#This Row],[नाम विद्यार्थी]]="","",IF(AND(Table1[[#This Row],[कक्षा]]&gt;8,Table1[[#This Row],[कक्षा]]&lt;11),50,""))</f>
        <v/>
      </c>
      <c r="M139" s="28">
        <f>IF(Table1[[#This Row],[नाम विद्यार्थी]]="","",IF(AND(Table1[[#This Row],[कक्षा]]&gt;=11,'School Fees'!$L$3="Yes"),100,""))</f>
        <v>100</v>
      </c>
      <c r="N139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39" s="25">
        <f>IF(Table1[[#This Row],[नाम विद्यार्थी]]="","",IF(Table1[[#This Row],[कक्षा]]&gt;8,5,""))</f>
        <v>5</v>
      </c>
      <c r="P13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39" s="21"/>
      <c r="R139" s="21"/>
      <c r="S139" s="28">
        <f>IF(SUM(Table1[[#This Row],[छात्र निधि]:[टी.सी.शुल्क]])=0,"",SUM(Table1[[#This Row],[छात्र निधि]:[टी.सी.शुल्क]]))</f>
        <v>360</v>
      </c>
      <c r="T139" s="33"/>
      <c r="U139" s="33"/>
      <c r="V139" s="22"/>
    </row>
    <row r="140" spans="2:22" ht="15">
      <c r="B140" s="25">
        <f>IF(C140="","",ROWS($A$4:A140))</f>
        <v>137</v>
      </c>
      <c r="C140" s="25">
        <f>IF('Student Record'!A138="","",'Student Record'!A138)</f>
        <v>11</v>
      </c>
      <c r="D140" s="25" t="str">
        <f>IF('Student Record'!B138="","",'Student Record'!B138)</f>
        <v>A</v>
      </c>
      <c r="E140" s="25">
        <f>IF('Student Record'!C138="","",'Student Record'!C138)</f>
        <v>483</v>
      </c>
      <c r="F140" s="26" t="str">
        <f>IF('Student Record'!E138="","",'Student Record'!E138)</f>
        <v>ROHIT KUMAR KUMAWAT</v>
      </c>
      <c r="G140" s="26" t="str">
        <f>IF('Student Record'!G138="","",'Student Record'!G138)</f>
        <v>RAMESHWAR LAL KUMAWAT</v>
      </c>
      <c r="H140" s="25" t="str">
        <f>IF('Student Record'!I138="","",'Student Record'!I138)</f>
        <v>M</v>
      </c>
      <c r="I140" s="27">
        <f>IF('Student Record'!J138="","",'Student Record'!J138)</f>
        <v>38777</v>
      </c>
      <c r="J140" s="25" t="str">
        <f>IF('Student Record'!O138="","",'Student Record'!O138)</f>
        <v>OBC</v>
      </c>
      <c r="K14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40" s="25" t="str">
        <f>IF(Table1[[#This Row],[नाम विद्यार्थी]]="","",IF(AND(Table1[[#This Row],[कक्षा]]&gt;8,Table1[[#This Row],[कक्षा]]&lt;11),50,""))</f>
        <v/>
      </c>
      <c r="M140" s="28">
        <f>IF(Table1[[#This Row],[नाम विद्यार्थी]]="","",IF(AND(Table1[[#This Row],[कक्षा]]&gt;=11,'School Fees'!$L$3="Yes"),100,""))</f>
        <v>100</v>
      </c>
      <c r="N140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40" s="25">
        <f>IF(Table1[[#This Row],[नाम विद्यार्थी]]="","",IF(Table1[[#This Row],[कक्षा]]&gt;8,5,""))</f>
        <v>5</v>
      </c>
      <c r="P14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0" s="21"/>
      <c r="R140" s="21"/>
      <c r="S140" s="28">
        <f>IF(SUM(Table1[[#This Row],[छात्र निधि]:[टी.सी.शुल्क]])=0,"",SUM(Table1[[#This Row],[छात्र निधि]:[टी.सी.शुल्क]]))</f>
        <v>365</v>
      </c>
      <c r="T140" s="33"/>
      <c r="U140" s="33"/>
      <c r="V140" s="22"/>
    </row>
    <row r="141" spans="2:22" ht="15">
      <c r="B141" s="25">
        <f>IF(C141="","",ROWS($A$4:A141))</f>
        <v>138</v>
      </c>
      <c r="C141" s="25">
        <f>IF('Student Record'!A139="","",'Student Record'!A139)</f>
        <v>11</v>
      </c>
      <c r="D141" s="25" t="str">
        <f>IF('Student Record'!B139="","",'Student Record'!B139)</f>
        <v>A</v>
      </c>
      <c r="E141" s="25">
        <f>IF('Student Record'!C139="","",'Student Record'!C139)</f>
        <v>193</v>
      </c>
      <c r="F141" s="26" t="str">
        <f>IF('Student Record'!E139="","",'Student Record'!E139)</f>
        <v>ROHIT MEGHWAL</v>
      </c>
      <c r="G141" s="26" t="str">
        <f>IF('Student Record'!G139="","",'Student Record'!G139)</f>
        <v>JUGAL RAM</v>
      </c>
      <c r="H141" s="25" t="str">
        <f>IF('Student Record'!I139="","",'Student Record'!I139)</f>
        <v>M</v>
      </c>
      <c r="I141" s="27">
        <f>IF('Student Record'!J139="","",'Student Record'!J139)</f>
        <v>37622</v>
      </c>
      <c r="J141" s="25" t="str">
        <f>IF('Student Record'!O139="","",'Student Record'!O139)</f>
        <v>SC</v>
      </c>
      <c r="K14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41" s="25" t="str">
        <f>IF(Table1[[#This Row],[नाम विद्यार्थी]]="","",IF(AND(Table1[[#This Row],[कक्षा]]&gt;8,Table1[[#This Row],[कक्षा]]&lt;11),50,""))</f>
        <v/>
      </c>
      <c r="M141" s="28">
        <f>IF(Table1[[#This Row],[नाम विद्यार्थी]]="","",IF(AND(Table1[[#This Row],[कक्षा]]&gt;=11,'School Fees'!$L$3="Yes"),100,""))</f>
        <v>100</v>
      </c>
      <c r="N141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41" s="25">
        <f>IF(Table1[[#This Row],[नाम विद्यार्थी]]="","",IF(Table1[[#This Row],[कक्षा]]&gt;8,5,""))</f>
        <v>5</v>
      </c>
      <c r="P14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1" s="21"/>
      <c r="R141" s="21"/>
      <c r="S141" s="28">
        <f>IF(SUM(Table1[[#This Row],[छात्र निधि]:[टी.सी.शुल्क]])=0,"",SUM(Table1[[#This Row],[छात्र निधि]:[टी.सी.शुल्क]]))</f>
        <v>365</v>
      </c>
      <c r="T141" s="33"/>
      <c r="U141" s="33"/>
      <c r="V141" s="22"/>
    </row>
    <row r="142" spans="2:22" ht="15">
      <c r="B142" s="25">
        <f>IF(C142="","",ROWS($A$4:A142))</f>
        <v>139</v>
      </c>
      <c r="C142" s="25">
        <f>IF('Student Record'!A140="","",'Student Record'!A140)</f>
        <v>11</v>
      </c>
      <c r="D142" s="25" t="str">
        <f>IF('Student Record'!B140="","",'Student Record'!B140)</f>
        <v>A</v>
      </c>
      <c r="E142" s="25">
        <f>IF('Student Record'!C140="","",'Student Record'!C140)</f>
        <v>182</v>
      </c>
      <c r="F142" s="26" t="str">
        <f>IF('Student Record'!E140="","",'Student Record'!E140)</f>
        <v>SANJANA RATHORE</v>
      </c>
      <c r="G142" s="26" t="str">
        <f>IF('Student Record'!G140="","",'Student Record'!G140)</f>
        <v>SAJJAN SINGH</v>
      </c>
      <c r="H142" s="25" t="str">
        <f>IF('Student Record'!I140="","",'Student Record'!I140)</f>
        <v>F</v>
      </c>
      <c r="I142" s="27">
        <f>IF('Student Record'!J140="","",'Student Record'!J140)</f>
        <v>38366</v>
      </c>
      <c r="J142" s="25" t="str">
        <f>IF('Student Record'!O140="","",'Student Record'!O140)</f>
        <v>GEN</v>
      </c>
      <c r="K14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42" s="25" t="str">
        <f>IF(Table1[[#This Row],[नाम विद्यार्थी]]="","",IF(AND(Table1[[#This Row],[कक्षा]]&gt;8,Table1[[#This Row],[कक्षा]]&lt;11),50,""))</f>
        <v/>
      </c>
      <c r="M142" s="28">
        <f>IF(Table1[[#This Row],[नाम विद्यार्थी]]="","",IF(AND(Table1[[#This Row],[कक्षा]]&gt;=11,'School Fees'!$L$3="Yes"),100,""))</f>
        <v>100</v>
      </c>
      <c r="N142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42" s="25">
        <f>IF(Table1[[#This Row],[नाम विद्यार्थी]]="","",IF(Table1[[#This Row],[कक्षा]]&gt;8,5,""))</f>
        <v>5</v>
      </c>
      <c r="P14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2" s="21"/>
      <c r="R142" s="21"/>
      <c r="S142" s="28">
        <f>IF(SUM(Table1[[#This Row],[छात्र निधि]:[टी.सी.शुल्क]])=0,"",SUM(Table1[[#This Row],[छात्र निधि]:[टी.सी.शुल्क]]))</f>
        <v>510</v>
      </c>
      <c r="T142" s="33"/>
      <c r="U142" s="33"/>
      <c r="V142" s="22"/>
    </row>
    <row r="143" spans="2:22" ht="15">
      <c r="B143" s="25">
        <f>IF(C143="","",ROWS($A$4:A143))</f>
        <v>140</v>
      </c>
      <c r="C143" s="25">
        <f>IF('Student Record'!A141="","",'Student Record'!A141)</f>
        <v>11</v>
      </c>
      <c r="D143" s="25" t="str">
        <f>IF('Student Record'!B141="","",'Student Record'!B141)</f>
        <v>A</v>
      </c>
      <c r="E143" s="25">
        <f>IF('Student Record'!C141="","",'Student Record'!C141)</f>
        <v>366</v>
      </c>
      <c r="F143" s="26" t="str">
        <f>IF('Student Record'!E141="","",'Student Record'!E141)</f>
        <v>SANJAY SWAMI</v>
      </c>
      <c r="G143" s="26" t="str">
        <f>IF('Student Record'!G141="","",'Student Record'!G141)</f>
        <v>ASHOK KUMAR</v>
      </c>
      <c r="H143" s="25" t="str">
        <f>IF('Student Record'!I141="","",'Student Record'!I141)</f>
        <v>M</v>
      </c>
      <c r="I143" s="27">
        <f>IF('Student Record'!J141="","",'Student Record'!J141)</f>
        <v>39272</v>
      </c>
      <c r="J143" s="25" t="str">
        <f>IF('Student Record'!O141="","",'Student Record'!O141)</f>
        <v>OBC</v>
      </c>
      <c r="K14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43" s="25" t="str">
        <f>IF(Table1[[#This Row],[नाम विद्यार्थी]]="","",IF(AND(Table1[[#This Row],[कक्षा]]&gt;8,Table1[[#This Row],[कक्षा]]&lt;11),50,""))</f>
        <v/>
      </c>
      <c r="M143" s="28">
        <f>IF(Table1[[#This Row],[नाम विद्यार्थी]]="","",IF(AND(Table1[[#This Row],[कक्षा]]&gt;=11,'School Fees'!$L$3="Yes"),100,""))</f>
        <v>100</v>
      </c>
      <c r="N143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43" s="25">
        <f>IF(Table1[[#This Row],[नाम विद्यार्थी]]="","",IF(Table1[[#This Row],[कक्षा]]&gt;8,5,""))</f>
        <v>5</v>
      </c>
      <c r="P14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3" s="21"/>
      <c r="R143" s="21"/>
      <c r="S143" s="28">
        <f>IF(SUM(Table1[[#This Row],[छात्र निधि]:[टी.सी.शुल्क]])=0,"",SUM(Table1[[#This Row],[छात्र निधि]:[टी.सी.शुल्क]]))</f>
        <v>365</v>
      </c>
      <c r="T143" s="33"/>
      <c r="U143" s="33"/>
      <c r="V143" s="22"/>
    </row>
    <row r="144" spans="2:22" ht="15">
      <c r="B144" s="25">
        <f>IF(C144="","",ROWS($A$4:A144))</f>
        <v>141</v>
      </c>
      <c r="C144" s="25">
        <f>IF('Student Record'!A142="","",'Student Record'!A142)</f>
        <v>11</v>
      </c>
      <c r="D144" s="25" t="str">
        <f>IF('Student Record'!B142="","",'Student Record'!B142)</f>
        <v>A</v>
      </c>
      <c r="E144" s="25">
        <f>IF('Student Record'!C142="","",'Student Record'!C142)</f>
        <v>451</v>
      </c>
      <c r="F144" s="26" t="str">
        <f>IF('Student Record'!E142="","",'Student Record'!E142)</f>
        <v>SANJU MEGHWAL</v>
      </c>
      <c r="G144" s="26" t="str">
        <f>IF('Student Record'!G142="","",'Student Record'!G142)</f>
        <v>CHAINA RAM MEGHWAL</v>
      </c>
      <c r="H144" s="25" t="str">
        <f>IF('Student Record'!I142="","",'Student Record'!I142)</f>
        <v>F</v>
      </c>
      <c r="I144" s="27">
        <f>IF('Student Record'!J142="","",'Student Record'!J142)</f>
        <v>38724</v>
      </c>
      <c r="J144" s="25" t="str">
        <f>IF('Student Record'!O142="","",'Student Record'!O142)</f>
        <v>SC</v>
      </c>
      <c r="K14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44" s="25" t="str">
        <f>IF(Table1[[#This Row],[नाम विद्यार्थी]]="","",IF(AND(Table1[[#This Row],[कक्षा]]&gt;8,Table1[[#This Row],[कक्षा]]&lt;11),50,""))</f>
        <v/>
      </c>
      <c r="M144" s="28">
        <f>IF(Table1[[#This Row],[नाम विद्यार्थी]]="","",IF(AND(Table1[[#This Row],[कक्षा]]&gt;=11,'School Fees'!$L$3="Yes"),100,""))</f>
        <v>100</v>
      </c>
      <c r="N144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44" s="25">
        <f>IF(Table1[[#This Row],[नाम विद्यार्थी]]="","",IF(Table1[[#This Row],[कक्षा]]&gt;8,5,""))</f>
        <v>5</v>
      </c>
      <c r="P14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4" s="21"/>
      <c r="R144" s="21"/>
      <c r="S144" s="28">
        <f>IF(SUM(Table1[[#This Row],[छात्र निधि]:[टी.सी.शुल्क]])=0,"",SUM(Table1[[#This Row],[छात्र निधि]:[टी.सी.शुल्क]]))</f>
        <v>360</v>
      </c>
      <c r="T144" s="33"/>
      <c r="U144" s="33"/>
      <c r="V144" s="22"/>
    </row>
    <row r="145" spans="2:22" ht="15">
      <c r="B145" s="25">
        <f>IF(C145="","",ROWS($A$4:A145))</f>
        <v>142</v>
      </c>
      <c r="C145" s="25">
        <f>IF('Student Record'!A143="","",'Student Record'!A143)</f>
        <v>11</v>
      </c>
      <c r="D145" s="25" t="str">
        <f>IF('Student Record'!B143="","",'Student Record'!B143)</f>
        <v>A</v>
      </c>
      <c r="E145" s="25">
        <f>IF('Student Record'!C143="","",'Student Record'!C143)</f>
        <v>434</v>
      </c>
      <c r="F145" s="26" t="str">
        <f>IF('Student Record'!E143="","",'Student Record'!E143)</f>
        <v>SUNIL KUMAR</v>
      </c>
      <c r="G145" s="26" t="str">
        <f>IF('Student Record'!G143="","",'Student Record'!G143)</f>
        <v>BHAGIRATH RAM</v>
      </c>
      <c r="H145" s="25" t="str">
        <f>IF('Student Record'!I143="","",'Student Record'!I143)</f>
        <v>M</v>
      </c>
      <c r="I145" s="27">
        <f>IF('Student Record'!J143="","",'Student Record'!J143)</f>
        <v>38626</v>
      </c>
      <c r="J145" s="25" t="str">
        <f>IF('Student Record'!O143="","",'Student Record'!O143)</f>
        <v>SC</v>
      </c>
      <c r="K14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45" s="25" t="str">
        <f>IF(Table1[[#This Row],[नाम विद्यार्थी]]="","",IF(AND(Table1[[#This Row],[कक्षा]]&gt;8,Table1[[#This Row],[कक्षा]]&lt;11),50,""))</f>
        <v/>
      </c>
      <c r="M145" s="28">
        <f>IF(Table1[[#This Row],[नाम विद्यार्थी]]="","",IF(AND(Table1[[#This Row],[कक्षा]]&gt;=11,'School Fees'!$L$3="Yes"),100,""))</f>
        <v>100</v>
      </c>
      <c r="N145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45" s="25">
        <f>IF(Table1[[#This Row],[नाम विद्यार्थी]]="","",IF(Table1[[#This Row],[कक्षा]]&gt;8,5,""))</f>
        <v>5</v>
      </c>
      <c r="P14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5" s="21"/>
      <c r="R145" s="21"/>
      <c r="S145" s="28">
        <f>IF(SUM(Table1[[#This Row],[छात्र निधि]:[टी.सी.शुल्क]])=0,"",SUM(Table1[[#This Row],[छात्र निधि]:[टी.सी.शुल्क]]))</f>
        <v>365</v>
      </c>
      <c r="T145" s="33"/>
      <c r="U145" s="33"/>
      <c r="V145" s="22"/>
    </row>
    <row r="146" spans="2:22" ht="15">
      <c r="B146" s="25">
        <f>IF(C146="","",ROWS($A$4:A146))</f>
        <v>143</v>
      </c>
      <c r="C146" s="25">
        <f>IF('Student Record'!A144="","",'Student Record'!A144)</f>
        <v>11</v>
      </c>
      <c r="D146" s="25" t="str">
        <f>IF('Student Record'!B144="","",'Student Record'!B144)</f>
        <v>A</v>
      </c>
      <c r="E146" s="25">
        <f>IF('Student Record'!C144="","",'Student Record'!C144)</f>
        <v>375</v>
      </c>
      <c r="F146" s="26" t="str">
        <f>IF('Student Record'!E144="","",'Student Record'!E144)</f>
        <v>SURENDRA SINGH</v>
      </c>
      <c r="G146" s="26" t="str">
        <f>IF('Student Record'!G144="","",'Student Record'!G144)</f>
        <v>BABU SINGH</v>
      </c>
      <c r="H146" s="25" t="str">
        <f>IF('Student Record'!I144="","",'Student Record'!I144)</f>
        <v>M</v>
      </c>
      <c r="I146" s="27">
        <f>IF('Student Record'!J144="","",'Student Record'!J144)</f>
        <v>38944</v>
      </c>
      <c r="J146" s="25" t="str">
        <f>IF('Student Record'!O144="","",'Student Record'!O144)</f>
        <v>GEN</v>
      </c>
      <c r="K14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46" s="25" t="str">
        <f>IF(Table1[[#This Row],[नाम विद्यार्थी]]="","",IF(AND(Table1[[#This Row],[कक्षा]]&gt;8,Table1[[#This Row],[कक्षा]]&lt;11),50,""))</f>
        <v/>
      </c>
      <c r="M146" s="28">
        <f>IF(Table1[[#This Row],[नाम विद्यार्थी]]="","",IF(AND(Table1[[#This Row],[कक्षा]]&gt;=11,'School Fees'!$L$3="Yes"),100,""))</f>
        <v>100</v>
      </c>
      <c r="N146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46" s="25">
        <f>IF(Table1[[#This Row],[नाम विद्यार्थी]]="","",IF(Table1[[#This Row],[कक्षा]]&gt;8,5,""))</f>
        <v>5</v>
      </c>
      <c r="P14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6" s="21"/>
      <c r="R146" s="21"/>
      <c r="S146" s="28">
        <f>IF(SUM(Table1[[#This Row],[छात्र निधि]:[टी.सी.शुल्क]])=0,"",SUM(Table1[[#This Row],[छात्र निधि]:[टी.सी.शुल्क]]))</f>
        <v>515</v>
      </c>
      <c r="T146" s="33"/>
      <c r="U146" s="33"/>
      <c r="V146" s="22"/>
    </row>
    <row r="147" spans="2:22" ht="15">
      <c r="B147" s="25">
        <f>IF(C147="","",ROWS($A$4:A147))</f>
        <v>144</v>
      </c>
      <c r="C147" s="25">
        <f>IF('Student Record'!A145="","",'Student Record'!A145)</f>
        <v>11</v>
      </c>
      <c r="D147" s="25" t="str">
        <f>IF('Student Record'!B145="","",'Student Record'!B145)</f>
        <v>A</v>
      </c>
      <c r="E147" s="25">
        <f>IF('Student Record'!C145="","",'Student Record'!C145)</f>
        <v>438</v>
      </c>
      <c r="F147" s="26" t="str">
        <f>IF('Student Record'!E145="","",'Student Record'!E145)</f>
        <v>USHA</v>
      </c>
      <c r="G147" s="26" t="str">
        <f>IF('Student Record'!G145="","",'Student Record'!G145)</f>
        <v>SUKHA RAM</v>
      </c>
      <c r="H147" s="25" t="str">
        <f>IF('Student Record'!I145="","",'Student Record'!I145)</f>
        <v>F</v>
      </c>
      <c r="I147" s="27">
        <f>IF('Student Record'!J145="","",'Student Record'!J145)</f>
        <v>38801</v>
      </c>
      <c r="J147" s="25" t="str">
        <f>IF('Student Record'!O145="","",'Student Record'!O145)</f>
        <v>OBC</v>
      </c>
      <c r="K14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47" s="25" t="str">
        <f>IF(Table1[[#This Row],[नाम विद्यार्थी]]="","",IF(AND(Table1[[#This Row],[कक्षा]]&gt;8,Table1[[#This Row],[कक्षा]]&lt;11),50,""))</f>
        <v/>
      </c>
      <c r="M147" s="28">
        <f>IF(Table1[[#This Row],[नाम विद्यार्थी]]="","",IF(AND(Table1[[#This Row],[कक्षा]]&gt;=11,'School Fees'!$L$3="Yes"),100,""))</f>
        <v>100</v>
      </c>
      <c r="N147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47" s="25">
        <f>IF(Table1[[#This Row],[नाम विद्यार्थी]]="","",IF(Table1[[#This Row],[कक्षा]]&gt;8,5,""))</f>
        <v>5</v>
      </c>
      <c r="P14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7" s="21"/>
      <c r="R147" s="21"/>
      <c r="S147" s="28">
        <f>IF(SUM(Table1[[#This Row],[छात्र निधि]:[टी.सी.शुल्क]])=0,"",SUM(Table1[[#This Row],[छात्र निधि]:[टी.सी.शुल्क]]))</f>
        <v>360</v>
      </c>
      <c r="T147" s="33"/>
      <c r="U147" s="33"/>
      <c r="V147" s="22"/>
    </row>
    <row r="148" spans="2:22" ht="15">
      <c r="B148" s="25">
        <f>IF(C148="","",ROWS($A$4:A148))</f>
        <v>145</v>
      </c>
      <c r="C148" s="25">
        <f>IF('Student Record'!A146="","",'Student Record'!A146)</f>
        <v>11</v>
      </c>
      <c r="D148" s="25" t="str">
        <f>IF('Student Record'!B146="","",'Student Record'!B146)</f>
        <v>A</v>
      </c>
      <c r="E148" s="25">
        <f>IF('Student Record'!C146="","",'Student Record'!C146)</f>
        <v>410</v>
      </c>
      <c r="F148" s="26" t="str">
        <f>IF('Student Record'!E146="","",'Student Record'!E146)</f>
        <v>VIKASH SINGH RATHORE</v>
      </c>
      <c r="G148" s="26" t="str">
        <f>IF('Student Record'!G146="","",'Student Record'!G146)</f>
        <v>SURENDRA SINGH RATHORE</v>
      </c>
      <c r="H148" s="25" t="str">
        <f>IF('Student Record'!I146="","",'Student Record'!I146)</f>
        <v>M</v>
      </c>
      <c r="I148" s="27">
        <f>IF('Student Record'!J146="","",'Student Record'!J146)</f>
        <v>37987</v>
      </c>
      <c r="J148" s="25" t="str">
        <f>IF('Student Record'!O146="","",'Student Record'!O146)</f>
        <v>GEN</v>
      </c>
      <c r="K14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48" s="25" t="str">
        <f>IF(Table1[[#This Row],[नाम विद्यार्थी]]="","",IF(AND(Table1[[#This Row],[कक्षा]]&gt;8,Table1[[#This Row],[कक्षा]]&lt;11),50,""))</f>
        <v/>
      </c>
      <c r="M148" s="28">
        <f>IF(Table1[[#This Row],[नाम विद्यार्थी]]="","",IF(AND(Table1[[#This Row],[कक्षा]]&gt;=11,'School Fees'!$L$3="Yes"),100,""))</f>
        <v>100</v>
      </c>
      <c r="N148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48" s="25">
        <f>IF(Table1[[#This Row],[नाम विद्यार्थी]]="","",IF(Table1[[#This Row],[कक्षा]]&gt;8,5,""))</f>
        <v>5</v>
      </c>
      <c r="P14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8" s="21"/>
      <c r="R148" s="21"/>
      <c r="S148" s="28">
        <f>IF(SUM(Table1[[#This Row],[छात्र निधि]:[टी.सी.शुल्क]])=0,"",SUM(Table1[[#This Row],[छात्र निधि]:[टी.सी.शुल्क]]))</f>
        <v>515</v>
      </c>
      <c r="T148" s="33"/>
      <c r="U148" s="33"/>
      <c r="V148" s="22"/>
    </row>
    <row r="149" spans="2:22" ht="15">
      <c r="B149" s="25">
        <f>IF(C149="","",ROWS($A$4:A149))</f>
        <v>146</v>
      </c>
      <c r="C149" s="25">
        <f>IF('Student Record'!A147="","",'Student Record'!A147)</f>
        <v>11</v>
      </c>
      <c r="D149" s="25" t="str">
        <f>IF('Student Record'!B147="","",'Student Record'!B147)</f>
        <v>A</v>
      </c>
      <c r="E149" s="25">
        <f>IF('Student Record'!C147="","",'Student Record'!C147)</f>
        <v>340</v>
      </c>
      <c r="F149" s="26" t="str">
        <f>IF('Student Record'!E147="","",'Student Record'!E147)</f>
        <v>VIPIN KUMAR ROLAN</v>
      </c>
      <c r="G149" s="26" t="str">
        <f>IF('Student Record'!G147="","",'Student Record'!G147)</f>
        <v>BHUWANA RAM</v>
      </c>
      <c r="H149" s="25" t="str">
        <f>IF('Student Record'!I147="","",'Student Record'!I147)</f>
        <v>M</v>
      </c>
      <c r="I149" s="27">
        <f>IF('Student Record'!J147="","",'Student Record'!J147)</f>
        <v>37847</v>
      </c>
      <c r="J149" s="25" t="str">
        <f>IF('Student Record'!O147="","",'Student Record'!O147)</f>
        <v>SC</v>
      </c>
      <c r="K14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49" s="25" t="str">
        <f>IF(Table1[[#This Row],[नाम विद्यार्थी]]="","",IF(AND(Table1[[#This Row],[कक्षा]]&gt;8,Table1[[#This Row],[कक्षा]]&lt;11),50,""))</f>
        <v/>
      </c>
      <c r="M149" s="28">
        <f>IF(Table1[[#This Row],[नाम विद्यार्थी]]="","",IF(AND(Table1[[#This Row],[कक्षा]]&gt;=11,'School Fees'!$L$3="Yes"),100,""))</f>
        <v>100</v>
      </c>
      <c r="N149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49" s="25">
        <f>IF(Table1[[#This Row],[नाम विद्यार्थी]]="","",IF(Table1[[#This Row],[कक्षा]]&gt;8,5,""))</f>
        <v>5</v>
      </c>
      <c r="P14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49" s="21"/>
      <c r="R149" s="21"/>
      <c r="S149" s="28">
        <f>IF(SUM(Table1[[#This Row],[छात्र निधि]:[टी.सी.शुल्क]])=0,"",SUM(Table1[[#This Row],[छात्र निधि]:[टी.सी.शुल्क]]))</f>
        <v>365</v>
      </c>
      <c r="T149" s="33"/>
      <c r="U149" s="33"/>
      <c r="V149" s="22"/>
    </row>
    <row r="150" spans="2:22" ht="15">
      <c r="B150" s="25">
        <f>IF(C150="","",ROWS($A$4:A150))</f>
        <v>147</v>
      </c>
      <c r="C150" s="25">
        <f>IF('Student Record'!A148="","",'Student Record'!A148)</f>
        <v>12</v>
      </c>
      <c r="D150" s="25" t="str">
        <f>IF('Student Record'!B148="","",'Student Record'!B148)</f>
        <v>A</v>
      </c>
      <c r="E150" s="25">
        <f>IF('Student Record'!C148="","",'Student Record'!C148)</f>
        <v>544</v>
      </c>
      <c r="F150" s="26" t="str">
        <f>IF('Student Record'!E148="","",'Student Record'!E148)</f>
        <v>Dhruvapratap Singh</v>
      </c>
      <c r="G150" s="26" t="str">
        <f>IF('Student Record'!G148="","",'Student Record'!G148)</f>
        <v>Naveen Singh</v>
      </c>
      <c r="H150" s="25" t="str">
        <f>IF('Student Record'!I148="","",'Student Record'!I148)</f>
        <v>M</v>
      </c>
      <c r="I150" s="27">
        <f>IF('Student Record'!J148="","",'Student Record'!J148)</f>
        <v>38218</v>
      </c>
      <c r="J150" s="25" t="str">
        <f>IF('Student Record'!O148="","",'Student Record'!O148)</f>
        <v>GEN</v>
      </c>
      <c r="K15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50" s="25" t="str">
        <f>IF(Table1[[#This Row],[नाम विद्यार्थी]]="","",IF(AND(Table1[[#This Row],[कक्षा]]&gt;8,Table1[[#This Row],[कक्षा]]&lt;11),50,""))</f>
        <v/>
      </c>
      <c r="M150" s="28">
        <f>IF(Table1[[#This Row],[नाम विद्यार्थी]]="","",IF(AND(Table1[[#This Row],[कक्षा]]&gt;=11,'School Fees'!$L$3="Yes"),100,""))</f>
        <v>100</v>
      </c>
      <c r="N150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50" s="25">
        <f>IF(Table1[[#This Row],[नाम विद्यार्थी]]="","",IF(Table1[[#This Row],[कक्षा]]&gt;8,5,""))</f>
        <v>5</v>
      </c>
      <c r="P15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0" s="21"/>
      <c r="R150" s="21"/>
      <c r="S150" s="28">
        <f>IF(SUM(Table1[[#This Row],[छात्र निधि]:[टी.सी.शुल्क]])=0,"",SUM(Table1[[#This Row],[छात्र निधि]:[टी.सी.शुल्क]]))</f>
        <v>515</v>
      </c>
      <c r="T150" s="33"/>
      <c r="U150" s="33"/>
      <c r="V150" s="22"/>
    </row>
    <row r="151" spans="2:22" ht="15">
      <c r="B151" s="25">
        <f>IF(C151="","",ROWS($A$4:A151))</f>
        <v>148</v>
      </c>
      <c r="C151" s="25">
        <f>IF('Student Record'!A149="","",'Student Record'!A149)</f>
        <v>12</v>
      </c>
      <c r="D151" s="25" t="str">
        <f>IF('Student Record'!B149="","",'Student Record'!B149)</f>
        <v>A</v>
      </c>
      <c r="E151" s="25">
        <f>IF('Student Record'!C149="","",'Student Record'!C149)</f>
        <v>339</v>
      </c>
      <c r="F151" s="26" t="str">
        <f>IF('Student Record'!E149="","",'Student Record'!E149)</f>
        <v>DIVYA SHARMA</v>
      </c>
      <c r="G151" s="26" t="str">
        <f>IF('Student Record'!G149="","",'Student Record'!G149)</f>
        <v>LALIT SHARMA</v>
      </c>
      <c r="H151" s="25" t="str">
        <f>IF('Student Record'!I149="","",'Student Record'!I149)</f>
        <v>F</v>
      </c>
      <c r="I151" s="27">
        <f>IF('Student Record'!J149="","",'Student Record'!J149)</f>
        <v>38409</v>
      </c>
      <c r="J151" s="25" t="str">
        <f>IF('Student Record'!O149="","",'Student Record'!O149)</f>
        <v>OBC</v>
      </c>
      <c r="K15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51" s="25" t="str">
        <f>IF(Table1[[#This Row],[नाम विद्यार्थी]]="","",IF(AND(Table1[[#This Row],[कक्षा]]&gt;8,Table1[[#This Row],[कक्षा]]&lt;11),50,""))</f>
        <v/>
      </c>
      <c r="M151" s="28">
        <f>IF(Table1[[#This Row],[नाम विद्यार्थी]]="","",IF(AND(Table1[[#This Row],[कक्षा]]&gt;=11,'School Fees'!$L$3="Yes"),100,""))</f>
        <v>100</v>
      </c>
      <c r="N151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51" s="25">
        <f>IF(Table1[[#This Row],[नाम विद्यार्थी]]="","",IF(Table1[[#This Row],[कक्षा]]&gt;8,5,""))</f>
        <v>5</v>
      </c>
      <c r="P15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1" s="21"/>
      <c r="R151" s="21"/>
      <c r="S151" s="28">
        <f>IF(SUM(Table1[[#This Row],[छात्र निधि]:[टी.सी.शुल्क]])=0,"",SUM(Table1[[#This Row],[छात्र निधि]:[टी.सी.शुल्क]]))</f>
        <v>360</v>
      </c>
      <c r="T151" s="33"/>
      <c r="U151" s="33"/>
      <c r="V151" s="22"/>
    </row>
    <row r="152" spans="2:22" ht="15">
      <c r="B152" s="25">
        <f>IF(C152="","",ROWS($A$4:A152))</f>
        <v>149</v>
      </c>
      <c r="C152" s="25">
        <f>IF('Student Record'!A150="","",'Student Record'!A150)</f>
        <v>12</v>
      </c>
      <c r="D152" s="25" t="str">
        <f>IF('Student Record'!B150="","",'Student Record'!B150)</f>
        <v>A</v>
      </c>
      <c r="E152" s="25">
        <f>IF('Student Record'!C150="","",'Student Record'!C150)</f>
        <v>519</v>
      </c>
      <c r="F152" s="26" t="str">
        <f>IF('Student Record'!E150="","",'Student Record'!E150)</f>
        <v>JITENDRA SINGH</v>
      </c>
      <c r="G152" s="26" t="str">
        <f>IF('Student Record'!G150="","",'Student Record'!G150)</f>
        <v>BAJRANG SINGH</v>
      </c>
      <c r="H152" s="25" t="str">
        <f>IF('Student Record'!I150="","",'Student Record'!I150)</f>
        <v>M</v>
      </c>
      <c r="I152" s="27">
        <f>IF('Student Record'!J150="","",'Student Record'!J150)</f>
        <v>37854</v>
      </c>
      <c r="J152" s="25" t="str">
        <f>IF('Student Record'!O150="","",'Student Record'!O150)</f>
        <v>GEN</v>
      </c>
      <c r="K15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52" s="25" t="str">
        <f>IF(Table1[[#This Row],[नाम विद्यार्थी]]="","",IF(AND(Table1[[#This Row],[कक्षा]]&gt;8,Table1[[#This Row],[कक्षा]]&lt;11),50,""))</f>
        <v/>
      </c>
      <c r="M152" s="28">
        <f>IF(Table1[[#This Row],[नाम विद्यार्थी]]="","",IF(AND(Table1[[#This Row],[कक्षा]]&gt;=11,'School Fees'!$L$3="Yes"),100,""))</f>
        <v>100</v>
      </c>
      <c r="N152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52" s="25">
        <f>IF(Table1[[#This Row],[नाम विद्यार्थी]]="","",IF(Table1[[#This Row],[कक्षा]]&gt;8,5,""))</f>
        <v>5</v>
      </c>
      <c r="P15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2" s="21"/>
      <c r="R152" s="21"/>
      <c r="S152" s="28">
        <f>IF(SUM(Table1[[#This Row],[छात्र निधि]:[टी.सी.शुल्क]])=0,"",SUM(Table1[[#This Row],[छात्र निधि]:[टी.सी.शुल्क]]))</f>
        <v>515</v>
      </c>
      <c r="T152" s="33"/>
      <c r="U152" s="33"/>
      <c r="V152" s="22"/>
    </row>
    <row r="153" spans="2:22" ht="15">
      <c r="B153" s="25">
        <f>IF(C153="","",ROWS($A$4:A153))</f>
        <v>150</v>
      </c>
      <c r="C153" s="25">
        <f>IF('Student Record'!A151="","",'Student Record'!A151)</f>
        <v>12</v>
      </c>
      <c r="D153" s="25" t="str">
        <f>IF('Student Record'!B151="","",'Student Record'!B151)</f>
        <v>A</v>
      </c>
      <c r="E153" s="25">
        <f>IF('Student Record'!C151="","",'Student Record'!C151)</f>
        <v>542</v>
      </c>
      <c r="F153" s="26" t="str">
        <f>IF('Student Record'!E151="","",'Student Record'!E151)</f>
        <v>Kailash Kumawat</v>
      </c>
      <c r="G153" s="26" t="str">
        <f>IF('Student Record'!G151="","",'Student Record'!G151)</f>
        <v>Gopal Lal Kumawat</v>
      </c>
      <c r="H153" s="25" t="str">
        <f>IF('Student Record'!I151="","",'Student Record'!I151)</f>
        <v>M</v>
      </c>
      <c r="I153" s="27">
        <f>IF('Student Record'!J151="","",'Student Record'!J151)</f>
        <v>37645</v>
      </c>
      <c r="J153" s="25" t="str">
        <f>IF('Student Record'!O151="","",'Student Record'!O151)</f>
        <v>OBC</v>
      </c>
      <c r="K15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53" s="25" t="str">
        <f>IF(Table1[[#This Row],[नाम विद्यार्थी]]="","",IF(AND(Table1[[#This Row],[कक्षा]]&gt;8,Table1[[#This Row],[कक्षा]]&lt;11),50,""))</f>
        <v/>
      </c>
      <c r="M153" s="28">
        <f>IF(Table1[[#This Row],[नाम विद्यार्थी]]="","",IF(AND(Table1[[#This Row],[कक्षा]]&gt;=11,'School Fees'!$L$3="Yes"),100,""))</f>
        <v>100</v>
      </c>
      <c r="N153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53" s="25">
        <f>IF(Table1[[#This Row],[नाम विद्यार्थी]]="","",IF(Table1[[#This Row],[कक्षा]]&gt;8,5,""))</f>
        <v>5</v>
      </c>
      <c r="P15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3" s="21"/>
      <c r="R153" s="21"/>
      <c r="S153" s="28">
        <f>IF(SUM(Table1[[#This Row],[छात्र निधि]:[टी.सी.शुल्क]])=0,"",SUM(Table1[[#This Row],[छात्र निधि]:[टी.सी.शुल्क]]))</f>
        <v>365</v>
      </c>
      <c r="T153" s="33"/>
      <c r="U153" s="33"/>
      <c r="V153" s="22"/>
    </row>
    <row r="154" spans="2:22" ht="15">
      <c r="B154" s="25">
        <f>IF(C154="","",ROWS($A$4:A154))</f>
        <v>151</v>
      </c>
      <c r="C154" s="25">
        <f>IF('Student Record'!A152="","",'Student Record'!A152)</f>
        <v>12</v>
      </c>
      <c r="D154" s="25" t="str">
        <f>IF('Student Record'!B152="","",'Student Record'!B152)</f>
        <v>A</v>
      </c>
      <c r="E154" s="25">
        <f>IF('Student Record'!C152="","",'Student Record'!C152)</f>
        <v>293</v>
      </c>
      <c r="F154" s="26" t="str">
        <f>IF('Student Record'!E152="","",'Student Record'!E152)</f>
        <v>KIRAN MEGHWAL</v>
      </c>
      <c r="G154" s="26" t="str">
        <f>IF('Student Record'!G152="","",'Student Record'!G152)</f>
        <v>BABU LAL</v>
      </c>
      <c r="H154" s="25" t="str">
        <f>IF('Student Record'!I152="","",'Student Record'!I152)</f>
        <v>F</v>
      </c>
      <c r="I154" s="27">
        <f>IF('Student Record'!J152="","",'Student Record'!J152)</f>
        <v>38153</v>
      </c>
      <c r="J154" s="25" t="str">
        <f>IF('Student Record'!O152="","",'Student Record'!O152)</f>
        <v>SC</v>
      </c>
      <c r="K15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54" s="25" t="str">
        <f>IF(Table1[[#This Row],[नाम विद्यार्थी]]="","",IF(AND(Table1[[#This Row],[कक्षा]]&gt;8,Table1[[#This Row],[कक्षा]]&lt;11),50,""))</f>
        <v/>
      </c>
      <c r="M154" s="28">
        <f>IF(Table1[[#This Row],[नाम विद्यार्थी]]="","",IF(AND(Table1[[#This Row],[कक्षा]]&gt;=11,'School Fees'!$L$3="Yes"),100,""))</f>
        <v>100</v>
      </c>
      <c r="N154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54" s="25">
        <f>IF(Table1[[#This Row],[नाम विद्यार्थी]]="","",IF(Table1[[#This Row],[कक्षा]]&gt;8,5,""))</f>
        <v>5</v>
      </c>
      <c r="P15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4" s="21"/>
      <c r="R154" s="21"/>
      <c r="S154" s="28">
        <f>IF(SUM(Table1[[#This Row],[छात्र निधि]:[टी.सी.शुल्क]])=0,"",SUM(Table1[[#This Row],[छात्र निधि]:[टी.सी.शुल्क]]))</f>
        <v>360</v>
      </c>
      <c r="T154" s="33"/>
      <c r="U154" s="33"/>
      <c r="V154" s="22"/>
    </row>
    <row r="155" spans="2:22" ht="15">
      <c r="B155" s="25">
        <f>IF(C155="","",ROWS($A$4:A155))</f>
        <v>152</v>
      </c>
      <c r="C155" s="25">
        <f>IF('Student Record'!A153="","",'Student Record'!A153)</f>
        <v>12</v>
      </c>
      <c r="D155" s="25" t="str">
        <f>IF('Student Record'!B153="","",'Student Record'!B153)</f>
        <v>A</v>
      </c>
      <c r="E155" s="25">
        <f>IF('Student Record'!C153="","",'Student Record'!C153)</f>
        <v>376</v>
      </c>
      <c r="F155" s="26" t="str">
        <f>IF('Student Record'!E153="","",'Student Record'!E153)</f>
        <v>KOMAL KANWAR</v>
      </c>
      <c r="G155" s="26" t="str">
        <f>IF('Student Record'!G153="","",'Student Record'!G153)</f>
        <v>GOPAL SINGH</v>
      </c>
      <c r="H155" s="25" t="str">
        <f>IF('Student Record'!I153="","",'Student Record'!I153)</f>
        <v>F</v>
      </c>
      <c r="I155" s="27">
        <f>IF('Student Record'!J153="","",'Student Record'!J153)</f>
        <v>39006</v>
      </c>
      <c r="J155" s="25" t="str">
        <f>IF('Student Record'!O153="","",'Student Record'!O153)</f>
        <v>GEN</v>
      </c>
      <c r="K15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55" s="25" t="str">
        <f>IF(Table1[[#This Row],[नाम विद्यार्थी]]="","",IF(AND(Table1[[#This Row],[कक्षा]]&gt;8,Table1[[#This Row],[कक्षा]]&lt;11),50,""))</f>
        <v/>
      </c>
      <c r="M155" s="28">
        <f>IF(Table1[[#This Row],[नाम विद्यार्थी]]="","",IF(AND(Table1[[#This Row],[कक्षा]]&gt;=11,'School Fees'!$L$3="Yes"),100,""))</f>
        <v>100</v>
      </c>
      <c r="N155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55" s="25">
        <f>IF(Table1[[#This Row],[नाम विद्यार्थी]]="","",IF(Table1[[#This Row],[कक्षा]]&gt;8,5,""))</f>
        <v>5</v>
      </c>
      <c r="P15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5" s="21"/>
      <c r="R155" s="21"/>
      <c r="S155" s="28">
        <f>IF(SUM(Table1[[#This Row],[छात्र निधि]:[टी.सी.शुल्क]])=0,"",SUM(Table1[[#This Row],[छात्र निधि]:[टी.सी.शुल्क]]))</f>
        <v>510</v>
      </c>
      <c r="T155" s="33"/>
      <c r="U155" s="33"/>
      <c r="V155" s="22"/>
    </row>
    <row r="156" spans="2:22" ht="15">
      <c r="B156" s="25">
        <f>IF(C156="","",ROWS($A$4:A156))</f>
        <v>153</v>
      </c>
      <c r="C156" s="25">
        <f>IF('Student Record'!A154="","",'Student Record'!A154)</f>
        <v>12</v>
      </c>
      <c r="D156" s="25" t="str">
        <f>IF('Student Record'!B154="","",'Student Record'!B154)</f>
        <v>A</v>
      </c>
      <c r="E156" s="25">
        <f>IF('Student Record'!C154="","",'Student Record'!C154)</f>
        <v>152</v>
      </c>
      <c r="F156" s="26" t="str">
        <f>IF('Student Record'!E154="","",'Student Record'!E154)</f>
        <v>LALITA KANWAR</v>
      </c>
      <c r="G156" s="26" t="str">
        <f>IF('Student Record'!G154="","",'Student Record'!G154)</f>
        <v>BAJRANG SINGH</v>
      </c>
      <c r="H156" s="25" t="str">
        <f>IF('Student Record'!I154="","",'Student Record'!I154)</f>
        <v>F</v>
      </c>
      <c r="I156" s="27">
        <f>IF('Student Record'!J154="","",'Student Record'!J154)</f>
        <v>38175</v>
      </c>
      <c r="J156" s="25" t="str">
        <f>IF('Student Record'!O154="","",'Student Record'!O154)</f>
        <v>OBC</v>
      </c>
      <c r="K15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56" s="25" t="str">
        <f>IF(Table1[[#This Row],[नाम विद्यार्थी]]="","",IF(AND(Table1[[#This Row],[कक्षा]]&gt;8,Table1[[#This Row],[कक्षा]]&lt;11),50,""))</f>
        <v/>
      </c>
      <c r="M156" s="28">
        <f>IF(Table1[[#This Row],[नाम विद्यार्थी]]="","",IF(AND(Table1[[#This Row],[कक्षा]]&gt;=11,'School Fees'!$L$3="Yes"),100,""))</f>
        <v>100</v>
      </c>
      <c r="N156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56" s="25">
        <f>IF(Table1[[#This Row],[नाम विद्यार्थी]]="","",IF(Table1[[#This Row],[कक्षा]]&gt;8,5,""))</f>
        <v>5</v>
      </c>
      <c r="P15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6" s="21"/>
      <c r="R156" s="21"/>
      <c r="S156" s="28">
        <f>IF(SUM(Table1[[#This Row],[छात्र निधि]:[टी.सी.शुल्क]])=0,"",SUM(Table1[[#This Row],[छात्र निधि]:[टी.सी.शुल्क]]))</f>
        <v>360</v>
      </c>
      <c r="T156" s="33"/>
      <c r="U156" s="33"/>
      <c r="V156" s="22"/>
    </row>
    <row r="157" spans="2:22" ht="15">
      <c r="B157" s="25">
        <f>IF(C157="","",ROWS($A$4:A157))</f>
        <v>154</v>
      </c>
      <c r="C157" s="25">
        <f>IF('Student Record'!A155="","",'Student Record'!A155)</f>
        <v>12</v>
      </c>
      <c r="D157" s="25" t="str">
        <f>IF('Student Record'!B155="","",'Student Record'!B155)</f>
        <v>A</v>
      </c>
      <c r="E157" s="25">
        <f>IF('Student Record'!C155="","",'Student Record'!C155)</f>
        <v>153</v>
      </c>
      <c r="F157" s="26" t="str">
        <f>IF('Student Record'!E155="","",'Student Record'!E155)</f>
        <v>LAXITA RATHORE</v>
      </c>
      <c r="G157" s="26" t="str">
        <f>IF('Student Record'!G155="","",'Student Record'!G155)</f>
        <v>RAM SINGH</v>
      </c>
      <c r="H157" s="25" t="str">
        <f>IF('Student Record'!I155="","",'Student Record'!I155)</f>
        <v>F</v>
      </c>
      <c r="I157" s="27">
        <f>IF('Student Record'!J155="","",'Student Record'!J155)</f>
        <v>38014</v>
      </c>
      <c r="J157" s="25" t="str">
        <f>IF('Student Record'!O155="","",'Student Record'!O155)</f>
        <v>GEN</v>
      </c>
      <c r="K15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57" s="25" t="str">
        <f>IF(Table1[[#This Row],[नाम विद्यार्थी]]="","",IF(AND(Table1[[#This Row],[कक्षा]]&gt;8,Table1[[#This Row],[कक्षा]]&lt;11),50,""))</f>
        <v/>
      </c>
      <c r="M157" s="28">
        <f>IF(Table1[[#This Row],[नाम विद्यार्थी]]="","",IF(AND(Table1[[#This Row],[कक्षा]]&gt;=11,'School Fees'!$L$3="Yes"),100,""))</f>
        <v>100</v>
      </c>
      <c r="N157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57" s="25">
        <f>IF(Table1[[#This Row],[नाम विद्यार्थी]]="","",IF(Table1[[#This Row],[कक्षा]]&gt;8,5,""))</f>
        <v>5</v>
      </c>
      <c r="P15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7" s="21"/>
      <c r="R157" s="21"/>
      <c r="S157" s="28">
        <f>IF(SUM(Table1[[#This Row],[छात्र निधि]:[टी.सी.शुल्क]])=0,"",SUM(Table1[[#This Row],[छात्र निधि]:[टी.सी.शुल्क]]))</f>
        <v>510</v>
      </c>
      <c r="T157" s="33"/>
      <c r="U157" s="33"/>
      <c r="V157" s="22"/>
    </row>
    <row r="158" spans="2:22" ht="15">
      <c r="B158" s="25">
        <f>IF(C158="","",ROWS($A$4:A158))</f>
        <v>155</v>
      </c>
      <c r="C158" s="25">
        <f>IF('Student Record'!A156="","",'Student Record'!A156)</f>
        <v>12</v>
      </c>
      <c r="D158" s="25" t="str">
        <f>IF('Student Record'!B156="","",'Student Record'!B156)</f>
        <v>A</v>
      </c>
      <c r="E158" s="25">
        <f>IF('Student Record'!C156="","",'Student Record'!C156)</f>
        <v>335</v>
      </c>
      <c r="F158" s="26" t="str">
        <f>IF('Student Record'!E156="","",'Student Record'!E156)</f>
        <v>MANISH SWAMI</v>
      </c>
      <c r="G158" s="26" t="str">
        <f>IF('Student Record'!G156="","",'Student Record'!G156)</f>
        <v>PRAHLAD SWAMI</v>
      </c>
      <c r="H158" s="25" t="str">
        <f>IF('Student Record'!I156="","",'Student Record'!I156)</f>
        <v>M</v>
      </c>
      <c r="I158" s="27">
        <f>IF('Student Record'!J156="","",'Student Record'!J156)</f>
        <v>38565</v>
      </c>
      <c r="J158" s="25" t="str">
        <f>IF('Student Record'!O156="","",'Student Record'!O156)</f>
        <v>OBC</v>
      </c>
      <c r="K15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58" s="25" t="str">
        <f>IF(Table1[[#This Row],[नाम विद्यार्थी]]="","",IF(AND(Table1[[#This Row],[कक्षा]]&gt;8,Table1[[#This Row],[कक्षा]]&lt;11),50,""))</f>
        <v/>
      </c>
      <c r="M158" s="28">
        <f>IF(Table1[[#This Row],[नाम विद्यार्थी]]="","",IF(AND(Table1[[#This Row],[कक्षा]]&gt;=11,'School Fees'!$L$3="Yes"),100,""))</f>
        <v>100</v>
      </c>
      <c r="N158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58" s="25">
        <f>IF(Table1[[#This Row],[नाम विद्यार्थी]]="","",IF(Table1[[#This Row],[कक्षा]]&gt;8,5,""))</f>
        <v>5</v>
      </c>
      <c r="P15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8" s="21"/>
      <c r="R158" s="21"/>
      <c r="S158" s="28">
        <f>IF(SUM(Table1[[#This Row],[छात्र निधि]:[टी.सी.शुल्क]])=0,"",SUM(Table1[[#This Row],[छात्र निधि]:[टी.सी.शुल्क]]))</f>
        <v>365</v>
      </c>
      <c r="T158" s="33"/>
      <c r="U158" s="33"/>
      <c r="V158" s="22"/>
    </row>
    <row r="159" spans="2:22" ht="15">
      <c r="B159" s="25">
        <f>IF(C159="","",ROWS($A$4:A159))</f>
        <v>156</v>
      </c>
      <c r="C159" s="25">
        <f>IF('Student Record'!A157="","",'Student Record'!A157)</f>
        <v>12</v>
      </c>
      <c r="D159" s="25" t="str">
        <f>IF('Student Record'!B157="","",'Student Record'!B157)</f>
        <v>A</v>
      </c>
      <c r="E159" s="25">
        <f>IF('Student Record'!C157="","",'Student Record'!C157)</f>
        <v>174</v>
      </c>
      <c r="F159" s="26" t="str">
        <f>IF('Student Record'!E157="","",'Student Record'!E157)</f>
        <v>MOOMAL RATHORE</v>
      </c>
      <c r="G159" s="26" t="str">
        <f>IF('Student Record'!G157="","",'Student Record'!G157)</f>
        <v>SHIMBHU SINGH</v>
      </c>
      <c r="H159" s="25" t="str">
        <f>IF('Student Record'!I157="","",'Student Record'!I157)</f>
        <v>F</v>
      </c>
      <c r="I159" s="27">
        <f>IF('Student Record'!J157="","",'Student Record'!J157)</f>
        <v>38362</v>
      </c>
      <c r="J159" s="25" t="str">
        <f>IF('Student Record'!O157="","",'Student Record'!O157)</f>
        <v>GEN</v>
      </c>
      <c r="K15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59" s="25" t="str">
        <f>IF(Table1[[#This Row],[नाम विद्यार्थी]]="","",IF(AND(Table1[[#This Row],[कक्षा]]&gt;8,Table1[[#This Row],[कक्षा]]&lt;11),50,""))</f>
        <v/>
      </c>
      <c r="M159" s="28">
        <f>IF(Table1[[#This Row],[नाम विद्यार्थी]]="","",IF(AND(Table1[[#This Row],[कक्षा]]&gt;=11,'School Fees'!$L$3="Yes"),100,""))</f>
        <v>100</v>
      </c>
      <c r="N159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59" s="25">
        <f>IF(Table1[[#This Row],[नाम विद्यार्थी]]="","",IF(Table1[[#This Row],[कक्षा]]&gt;8,5,""))</f>
        <v>5</v>
      </c>
      <c r="P15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59" s="21"/>
      <c r="R159" s="21"/>
      <c r="S159" s="28">
        <f>IF(SUM(Table1[[#This Row],[छात्र निधि]:[टी.सी.शुल्क]])=0,"",SUM(Table1[[#This Row],[छात्र निधि]:[टी.सी.शुल्क]]))</f>
        <v>510</v>
      </c>
      <c r="T159" s="33"/>
      <c r="U159" s="33"/>
      <c r="V159" s="22"/>
    </row>
    <row r="160" spans="2:22" ht="15">
      <c r="B160" s="25">
        <f>IF(C160="","",ROWS($A$4:A160))</f>
        <v>157</v>
      </c>
      <c r="C160" s="25">
        <f>IF('Student Record'!A158="","",'Student Record'!A158)</f>
        <v>12</v>
      </c>
      <c r="D160" s="25" t="str">
        <f>IF('Student Record'!B158="","",'Student Record'!B158)</f>
        <v>A</v>
      </c>
      <c r="E160" s="25">
        <f>IF('Student Record'!C158="","",'Student Record'!C158)</f>
        <v>358</v>
      </c>
      <c r="F160" s="26" t="str">
        <f>IF('Student Record'!E158="","",'Student Record'!E158)</f>
        <v>MUKESH JANGID</v>
      </c>
      <c r="G160" s="26" t="str">
        <f>IF('Student Record'!G158="","",'Student Record'!G158)</f>
        <v>RADHESHYAM JANGID</v>
      </c>
      <c r="H160" s="25" t="str">
        <f>IF('Student Record'!I158="","",'Student Record'!I158)</f>
        <v>M</v>
      </c>
      <c r="I160" s="27">
        <f>IF('Student Record'!J158="","",'Student Record'!J158)</f>
        <v>37980</v>
      </c>
      <c r="J160" s="25" t="str">
        <f>IF('Student Record'!O158="","",'Student Record'!O158)</f>
        <v>OBC</v>
      </c>
      <c r="K16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0" s="25" t="str">
        <f>IF(Table1[[#This Row],[नाम विद्यार्थी]]="","",IF(AND(Table1[[#This Row],[कक्षा]]&gt;8,Table1[[#This Row],[कक्षा]]&lt;11),50,""))</f>
        <v/>
      </c>
      <c r="M160" s="28">
        <f>IF(Table1[[#This Row],[नाम विद्यार्थी]]="","",IF(AND(Table1[[#This Row],[कक्षा]]&gt;=11,'School Fees'!$L$3="Yes"),100,""))</f>
        <v>100</v>
      </c>
      <c r="N160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60" s="25">
        <f>IF(Table1[[#This Row],[नाम विद्यार्थी]]="","",IF(Table1[[#This Row],[कक्षा]]&gt;8,5,""))</f>
        <v>5</v>
      </c>
      <c r="P16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0" s="21"/>
      <c r="R160" s="21"/>
      <c r="S160" s="28">
        <f>IF(SUM(Table1[[#This Row],[छात्र निधि]:[टी.सी.शुल्क]])=0,"",SUM(Table1[[#This Row],[छात्र निधि]:[टी.सी.शुल्क]]))</f>
        <v>365</v>
      </c>
      <c r="T160" s="33"/>
      <c r="U160" s="33"/>
      <c r="V160" s="22"/>
    </row>
    <row r="161" spans="2:22" ht="15">
      <c r="B161" s="25">
        <f>IF(C161="","",ROWS($A$4:A161))</f>
        <v>158</v>
      </c>
      <c r="C161" s="25">
        <f>IF('Student Record'!A159="","",'Student Record'!A159)</f>
        <v>12</v>
      </c>
      <c r="D161" s="25" t="str">
        <f>IF('Student Record'!B159="","",'Student Record'!B159)</f>
        <v>A</v>
      </c>
      <c r="E161" s="25">
        <f>IF('Student Record'!C159="","",'Student Record'!C159)</f>
        <v>384</v>
      </c>
      <c r="F161" s="26" t="str">
        <f>IF('Student Record'!E159="","",'Student Record'!E159)</f>
        <v>NIKITA KALWA</v>
      </c>
      <c r="G161" s="26" t="str">
        <f>IF('Student Record'!G159="","",'Student Record'!G159)</f>
        <v>BHINWA RAM KALWA</v>
      </c>
      <c r="H161" s="25" t="str">
        <f>IF('Student Record'!I159="","",'Student Record'!I159)</f>
        <v>F</v>
      </c>
      <c r="I161" s="27">
        <f>IF('Student Record'!J159="","",'Student Record'!J159)</f>
        <v>37806</v>
      </c>
      <c r="J161" s="25" t="str">
        <f>IF('Student Record'!O159="","",'Student Record'!O159)</f>
        <v>SC</v>
      </c>
      <c r="K16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1" s="25" t="str">
        <f>IF(Table1[[#This Row],[नाम विद्यार्थी]]="","",IF(AND(Table1[[#This Row],[कक्षा]]&gt;8,Table1[[#This Row],[कक्षा]]&lt;11),50,""))</f>
        <v/>
      </c>
      <c r="M161" s="28">
        <f>IF(Table1[[#This Row],[नाम विद्यार्थी]]="","",IF(AND(Table1[[#This Row],[कक्षा]]&gt;=11,'School Fees'!$L$3="Yes"),100,""))</f>
        <v>100</v>
      </c>
      <c r="N161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61" s="25">
        <f>IF(Table1[[#This Row],[नाम विद्यार्थी]]="","",IF(Table1[[#This Row],[कक्षा]]&gt;8,5,""))</f>
        <v>5</v>
      </c>
      <c r="P16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1" s="21"/>
      <c r="R161" s="21"/>
      <c r="S161" s="28">
        <f>IF(SUM(Table1[[#This Row],[छात्र निधि]:[टी.सी.शुल्क]])=0,"",SUM(Table1[[#This Row],[छात्र निधि]:[टी.सी.शुल्क]]))</f>
        <v>360</v>
      </c>
      <c r="T161" s="33"/>
      <c r="U161" s="33"/>
      <c r="V161" s="22"/>
    </row>
    <row r="162" spans="2:22" ht="15">
      <c r="B162" s="25">
        <f>IF(C162="","",ROWS($A$4:A162))</f>
        <v>159</v>
      </c>
      <c r="C162" s="25">
        <f>IF('Student Record'!A160="","",'Student Record'!A160)</f>
        <v>12</v>
      </c>
      <c r="D162" s="25" t="str">
        <f>IF('Student Record'!B160="","",'Student Record'!B160)</f>
        <v>A</v>
      </c>
      <c r="E162" s="25">
        <f>IF('Student Record'!C160="","",'Student Record'!C160)</f>
        <v>373</v>
      </c>
      <c r="F162" s="26" t="str">
        <f>IF('Student Record'!E160="","",'Student Record'!E160)</f>
        <v>PINKY SAIN</v>
      </c>
      <c r="G162" s="26" t="str">
        <f>IF('Student Record'!G160="","",'Student Record'!G160)</f>
        <v>GHISA LAL SAIN</v>
      </c>
      <c r="H162" s="25" t="str">
        <f>IF('Student Record'!I160="","",'Student Record'!I160)</f>
        <v>F</v>
      </c>
      <c r="I162" s="27">
        <f>IF('Student Record'!J160="","",'Student Record'!J160)</f>
        <v>36854</v>
      </c>
      <c r="J162" s="25" t="str">
        <f>IF('Student Record'!O160="","",'Student Record'!O160)</f>
        <v>OBC</v>
      </c>
      <c r="K162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2" s="25" t="str">
        <f>IF(Table1[[#This Row],[नाम विद्यार्थी]]="","",IF(AND(Table1[[#This Row],[कक्षा]]&gt;8,Table1[[#This Row],[कक्षा]]&lt;11),50,""))</f>
        <v/>
      </c>
      <c r="M162" s="28">
        <f>IF(Table1[[#This Row],[नाम विद्यार्थी]]="","",IF(AND(Table1[[#This Row],[कक्षा]]&gt;=11,'School Fees'!$L$3="Yes"),100,""))</f>
        <v>100</v>
      </c>
      <c r="N162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62" s="25">
        <f>IF(Table1[[#This Row],[नाम विद्यार्थी]]="","",IF(Table1[[#This Row],[कक्षा]]&gt;8,5,""))</f>
        <v>5</v>
      </c>
      <c r="P162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2" s="21"/>
      <c r="R162" s="21"/>
      <c r="S162" s="28">
        <f>IF(SUM(Table1[[#This Row],[छात्र निधि]:[टी.सी.शुल्क]])=0,"",SUM(Table1[[#This Row],[छात्र निधि]:[टी.सी.शुल्क]]))</f>
        <v>360</v>
      </c>
      <c r="T162" s="33"/>
      <c r="U162" s="33"/>
      <c r="V162" s="22"/>
    </row>
    <row r="163" spans="2:22" ht="15">
      <c r="B163" s="25">
        <f>IF(C163="","",ROWS($A$4:A163))</f>
        <v>160</v>
      </c>
      <c r="C163" s="25">
        <f>IF('Student Record'!A161="","",'Student Record'!A161)</f>
        <v>12</v>
      </c>
      <c r="D163" s="25" t="str">
        <f>IF('Student Record'!B161="","",'Student Record'!B161)</f>
        <v>A</v>
      </c>
      <c r="E163" s="25">
        <f>IF('Student Record'!C161="","",'Student Record'!C161)</f>
        <v>175</v>
      </c>
      <c r="F163" s="26" t="str">
        <f>IF('Student Record'!E161="","",'Student Record'!E161)</f>
        <v>PRAMENDRA SINGH</v>
      </c>
      <c r="G163" s="26" t="str">
        <f>IF('Student Record'!G161="","",'Student Record'!G161)</f>
        <v>GIRWAR SINGH</v>
      </c>
      <c r="H163" s="25" t="str">
        <f>IF('Student Record'!I161="","",'Student Record'!I161)</f>
        <v>M</v>
      </c>
      <c r="I163" s="27">
        <f>IF('Student Record'!J161="","",'Student Record'!J161)</f>
        <v>38154</v>
      </c>
      <c r="J163" s="25" t="str">
        <f>IF('Student Record'!O161="","",'Student Record'!O161)</f>
        <v>GEN</v>
      </c>
      <c r="K163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63" s="25" t="str">
        <f>IF(Table1[[#This Row],[नाम विद्यार्थी]]="","",IF(AND(Table1[[#This Row],[कक्षा]]&gt;8,Table1[[#This Row],[कक्षा]]&lt;11),50,""))</f>
        <v/>
      </c>
      <c r="M163" s="28">
        <f>IF(Table1[[#This Row],[नाम विद्यार्थी]]="","",IF(AND(Table1[[#This Row],[कक्षा]]&gt;=11,'School Fees'!$L$3="Yes"),100,""))</f>
        <v>100</v>
      </c>
      <c r="N163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63" s="25">
        <f>IF(Table1[[#This Row],[नाम विद्यार्थी]]="","",IF(Table1[[#This Row],[कक्षा]]&gt;8,5,""))</f>
        <v>5</v>
      </c>
      <c r="P163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3" s="21"/>
      <c r="R163" s="21"/>
      <c r="S163" s="28">
        <f>IF(SUM(Table1[[#This Row],[छात्र निधि]:[टी.सी.शुल्क]])=0,"",SUM(Table1[[#This Row],[छात्र निधि]:[टी.सी.शुल्क]]))</f>
        <v>515</v>
      </c>
      <c r="T163" s="33"/>
      <c r="U163" s="33"/>
      <c r="V163" s="22"/>
    </row>
    <row r="164" spans="2:22" ht="15">
      <c r="B164" s="25">
        <f>IF(C164="","",ROWS($A$4:A164))</f>
        <v>161</v>
      </c>
      <c r="C164" s="25">
        <f>IF('Student Record'!A162="","",'Student Record'!A162)</f>
        <v>12</v>
      </c>
      <c r="D164" s="25" t="str">
        <f>IF('Student Record'!B162="","",'Student Record'!B162)</f>
        <v>A</v>
      </c>
      <c r="E164" s="25">
        <f>IF('Student Record'!C162="","",'Student Record'!C162)</f>
        <v>391</v>
      </c>
      <c r="F164" s="26" t="str">
        <f>IF('Student Record'!E162="","",'Student Record'!E162)</f>
        <v>RAHUL NATH</v>
      </c>
      <c r="G164" s="26" t="str">
        <f>IF('Student Record'!G162="","",'Student Record'!G162)</f>
        <v>PURNA RAM</v>
      </c>
      <c r="H164" s="25" t="str">
        <f>IF('Student Record'!I162="","",'Student Record'!I162)</f>
        <v>M</v>
      </c>
      <c r="I164" s="27">
        <f>IF('Student Record'!J162="","",'Student Record'!J162)</f>
        <v>38452</v>
      </c>
      <c r="J164" s="25" t="str">
        <f>IF('Student Record'!O162="","",'Student Record'!O162)</f>
        <v>OBC</v>
      </c>
      <c r="K164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4" s="25" t="str">
        <f>IF(Table1[[#This Row],[नाम विद्यार्थी]]="","",IF(AND(Table1[[#This Row],[कक्षा]]&gt;8,Table1[[#This Row],[कक्षा]]&lt;11),50,""))</f>
        <v/>
      </c>
      <c r="M164" s="28">
        <f>IF(Table1[[#This Row],[नाम विद्यार्थी]]="","",IF(AND(Table1[[#This Row],[कक्षा]]&gt;=11,'School Fees'!$L$3="Yes"),100,""))</f>
        <v>100</v>
      </c>
      <c r="N164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64" s="25">
        <f>IF(Table1[[#This Row],[नाम विद्यार्थी]]="","",IF(Table1[[#This Row],[कक्षा]]&gt;8,5,""))</f>
        <v>5</v>
      </c>
      <c r="P164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4" s="21"/>
      <c r="R164" s="21"/>
      <c r="S164" s="28">
        <f>IF(SUM(Table1[[#This Row],[छात्र निधि]:[टी.सी.शुल्क]])=0,"",SUM(Table1[[#This Row],[छात्र निधि]:[टी.सी.शुल्क]]))</f>
        <v>365</v>
      </c>
      <c r="T164" s="33"/>
      <c r="U164" s="33"/>
      <c r="V164" s="22"/>
    </row>
    <row r="165" spans="2:22" ht="15">
      <c r="B165" s="25">
        <f>IF(C165="","",ROWS($A$4:A165))</f>
        <v>162</v>
      </c>
      <c r="C165" s="25">
        <f>IF('Student Record'!A163="","",'Student Record'!A163)</f>
        <v>12</v>
      </c>
      <c r="D165" s="25" t="str">
        <f>IF('Student Record'!B163="","",'Student Record'!B163)</f>
        <v>A</v>
      </c>
      <c r="E165" s="25">
        <f>IF('Student Record'!C163="","",'Student Record'!C163)</f>
        <v>338</v>
      </c>
      <c r="F165" s="26" t="str">
        <f>IF('Student Record'!E163="","",'Student Record'!E163)</f>
        <v>REKHA</v>
      </c>
      <c r="G165" s="26" t="str">
        <f>IF('Student Record'!G163="","",'Student Record'!G163)</f>
        <v>RAMNIWASH</v>
      </c>
      <c r="H165" s="25" t="str">
        <f>IF('Student Record'!I163="","",'Student Record'!I163)</f>
        <v>F</v>
      </c>
      <c r="I165" s="27">
        <f>IF('Student Record'!J163="","",'Student Record'!J163)</f>
        <v>38163</v>
      </c>
      <c r="J165" s="25" t="str">
        <f>IF('Student Record'!O163="","",'Student Record'!O163)</f>
        <v>OBC</v>
      </c>
      <c r="K165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5" s="25" t="str">
        <f>IF(Table1[[#This Row],[नाम विद्यार्थी]]="","",IF(AND(Table1[[#This Row],[कक्षा]]&gt;8,Table1[[#This Row],[कक्षा]]&lt;11),50,""))</f>
        <v/>
      </c>
      <c r="M165" s="28">
        <f>IF(Table1[[#This Row],[नाम विद्यार्थी]]="","",IF(AND(Table1[[#This Row],[कक्षा]]&gt;=11,'School Fees'!$L$3="Yes"),100,""))</f>
        <v>100</v>
      </c>
      <c r="N165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65" s="25">
        <f>IF(Table1[[#This Row],[नाम विद्यार्थी]]="","",IF(Table1[[#This Row],[कक्षा]]&gt;8,5,""))</f>
        <v>5</v>
      </c>
      <c r="P165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5" s="21"/>
      <c r="R165" s="21"/>
      <c r="S165" s="28">
        <f>IF(SUM(Table1[[#This Row],[छात्र निधि]:[टी.सी.शुल्क]])=0,"",SUM(Table1[[#This Row],[छात्र निधि]:[टी.सी.शुल्क]]))</f>
        <v>360</v>
      </c>
      <c r="T165" s="33"/>
      <c r="U165" s="33"/>
      <c r="V165" s="22"/>
    </row>
    <row r="166" spans="2:22" ht="15">
      <c r="B166" s="25">
        <f>IF(C166="","",ROWS($A$4:A166))</f>
        <v>163</v>
      </c>
      <c r="C166" s="25">
        <f>IF('Student Record'!A164="","",'Student Record'!A164)</f>
        <v>12</v>
      </c>
      <c r="D166" s="25" t="str">
        <f>IF('Student Record'!B164="","",'Student Record'!B164)</f>
        <v>A</v>
      </c>
      <c r="E166" s="25">
        <f>IF('Student Record'!C164="","",'Student Record'!C164)</f>
        <v>482</v>
      </c>
      <c r="F166" s="26" t="str">
        <f>IF('Student Record'!E164="","",'Student Record'!E164)</f>
        <v>RICHHPAL GAWADIYA</v>
      </c>
      <c r="G166" s="26" t="str">
        <f>IF('Student Record'!G164="","",'Student Record'!G164)</f>
        <v>BINJA RAM</v>
      </c>
      <c r="H166" s="25" t="str">
        <f>IF('Student Record'!I164="","",'Student Record'!I164)</f>
        <v>M</v>
      </c>
      <c r="I166" s="27">
        <f>IF('Student Record'!J164="","",'Student Record'!J164)</f>
        <v>38154</v>
      </c>
      <c r="J166" s="25" t="str">
        <f>IF('Student Record'!O164="","",'Student Record'!O164)</f>
        <v>OBC</v>
      </c>
      <c r="K166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6" s="25" t="str">
        <f>IF(Table1[[#This Row],[नाम विद्यार्थी]]="","",IF(AND(Table1[[#This Row],[कक्षा]]&gt;8,Table1[[#This Row],[कक्षा]]&lt;11),50,""))</f>
        <v/>
      </c>
      <c r="M166" s="28">
        <f>IF(Table1[[#This Row],[नाम विद्यार्थी]]="","",IF(AND(Table1[[#This Row],[कक्षा]]&gt;=11,'School Fees'!$L$3="Yes"),100,""))</f>
        <v>100</v>
      </c>
      <c r="N166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66" s="25">
        <f>IF(Table1[[#This Row],[नाम विद्यार्थी]]="","",IF(Table1[[#This Row],[कक्षा]]&gt;8,5,""))</f>
        <v>5</v>
      </c>
      <c r="P166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6" s="21"/>
      <c r="R166" s="21"/>
      <c r="S166" s="28">
        <f>IF(SUM(Table1[[#This Row],[छात्र निधि]:[टी.सी.शुल्क]])=0,"",SUM(Table1[[#This Row],[छात्र निधि]:[टी.सी.शुल्क]]))</f>
        <v>365</v>
      </c>
      <c r="T166" s="33"/>
      <c r="U166" s="33"/>
      <c r="V166" s="22"/>
    </row>
    <row r="167" spans="2:22" ht="15">
      <c r="B167" s="25">
        <f>IF(C167="","",ROWS($A$4:A167))</f>
        <v>164</v>
      </c>
      <c r="C167" s="25">
        <f>IF('Student Record'!A165="","",'Student Record'!A165)</f>
        <v>12</v>
      </c>
      <c r="D167" s="25" t="str">
        <f>IF('Student Record'!B165="","",'Student Record'!B165)</f>
        <v>A</v>
      </c>
      <c r="E167" s="25">
        <f>IF('Student Record'!C165="","",'Student Record'!C165)</f>
        <v>268</v>
      </c>
      <c r="F167" s="26" t="str">
        <f>IF('Student Record'!E165="","",'Student Record'!E165)</f>
        <v>SANTOSH MEGHWAL</v>
      </c>
      <c r="G167" s="26" t="str">
        <f>IF('Student Record'!G165="","",'Student Record'!G165)</f>
        <v>BABU LAL</v>
      </c>
      <c r="H167" s="25" t="str">
        <f>IF('Student Record'!I165="","",'Student Record'!I165)</f>
        <v>F</v>
      </c>
      <c r="I167" s="27">
        <f>IF('Student Record'!J165="","",'Student Record'!J165)</f>
        <v>37077</v>
      </c>
      <c r="J167" s="25" t="str">
        <f>IF('Student Record'!O165="","",'Student Record'!O165)</f>
        <v>SC</v>
      </c>
      <c r="K167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7" s="25" t="str">
        <f>IF(Table1[[#This Row],[नाम विद्यार्थी]]="","",IF(AND(Table1[[#This Row],[कक्षा]]&gt;8,Table1[[#This Row],[कक्षा]]&lt;11),50,""))</f>
        <v/>
      </c>
      <c r="M167" s="28">
        <f>IF(Table1[[#This Row],[नाम विद्यार्थी]]="","",IF(AND(Table1[[#This Row],[कक्षा]]&gt;=11,'School Fees'!$L$3="Yes"),100,""))</f>
        <v>100</v>
      </c>
      <c r="N167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67" s="25">
        <f>IF(Table1[[#This Row],[नाम विद्यार्थी]]="","",IF(Table1[[#This Row],[कक्षा]]&gt;8,5,""))</f>
        <v>5</v>
      </c>
      <c r="P167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7" s="21"/>
      <c r="R167" s="21"/>
      <c r="S167" s="28">
        <f>IF(SUM(Table1[[#This Row],[छात्र निधि]:[टी.सी.शुल्क]])=0,"",SUM(Table1[[#This Row],[छात्र निधि]:[टी.सी.शुल्क]]))</f>
        <v>360</v>
      </c>
      <c r="T167" s="33"/>
      <c r="U167" s="33"/>
      <c r="V167" s="22"/>
    </row>
    <row r="168" spans="2:22" ht="15">
      <c r="B168" s="25">
        <f>IF(C168="","",ROWS($A$4:A168))</f>
        <v>165</v>
      </c>
      <c r="C168" s="25">
        <f>IF('Student Record'!A166="","",'Student Record'!A166)</f>
        <v>12</v>
      </c>
      <c r="D168" s="25" t="str">
        <f>IF('Student Record'!B166="","",'Student Record'!B166)</f>
        <v>A</v>
      </c>
      <c r="E168" s="25">
        <f>IF('Student Record'!C166="","",'Student Record'!C166)</f>
        <v>120</v>
      </c>
      <c r="F168" s="26" t="str">
        <f>IF('Student Record'!E166="","",'Student Record'!E166)</f>
        <v>SEVA RAM</v>
      </c>
      <c r="G168" s="26" t="str">
        <f>IF('Student Record'!G166="","",'Student Record'!G166)</f>
        <v>BHOMA RAM</v>
      </c>
      <c r="H168" s="25" t="str">
        <f>IF('Student Record'!I166="","",'Student Record'!I166)</f>
        <v>M</v>
      </c>
      <c r="I168" s="27">
        <f>IF('Student Record'!J166="","",'Student Record'!J166)</f>
        <v>38048</v>
      </c>
      <c r="J168" s="25" t="str">
        <f>IF('Student Record'!O166="","",'Student Record'!O166)</f>
        <v>SC</v>
      </c>
      <c r="K168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68" s="25" t="str">
        <f>IF(Table1[[#This Row],[नाम विद्यार्थी]]="","",IF(AND(Table1[[#This Row],[कक्षा]]&gt;8,Table1[[#This Row],[कक्षा]]&lt;11),50,""))</f>
        <v/>
      </c>
      <c r="M168" s="28">
        <f>IF(Table1[[#This Row],[नाम विद्यार्थी]]="","",IF(AND(Table1[[#This Row],[कक्षा]]&gt;=11,'School Fees'!$L$3="Yes"),100,""))</f>
        <v>100</v>
      </c>
      <c r="N168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68" s="25">
        <f>IF(Table1[[#This Row],[नाम विद्यार्थी]]="","",IF(Table1[[#This Row],[कक्षा]]&gt;8,5,""))</f>
        <v>5</v>
      </c>
      <c r="P168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8" s="21"/>
      <c r="R168" s="21"/>
      <c r="S168" s="28">
        <f>IF(SUM(Table1[[#This Row],[छात्र निधि]:[टी.सी.शुल्क]])=0,"",SUM(Table1[[#This Row],[छात्र निधि]:[टी.सी.शुल्क]]))</f>
        <v>365</v>
      </c>
      <c r="T168" s="33"/>
      <c r="U168" s="33"/>
      <c r="V168" s="22"/>
    </row>
    <row r="169" spans="2:22" ht="15">
      <c r="B169" s="25">
        <f>IF(C169="","",ROWS($A$4:A169))</f>
        <v>166</v>
      </c>
      <c r="C169" s="25">
        <f>IF('Student Record'!A167="","",'Student Record'!A167)</f>
        <v>12</v>
      </c>
      <c r="D169" s="25" t="str">
        <f>IF('Student Record'!B167="","",'Student Record'!B167)</f>
        <v>A</v>
      </c>
      <c r="E169" s="25">
        <f>IF('Student Record'!C167="","",'Student Record'!C167)</f>
        <v>538</v>
      </c>
      <c r="F169" s="26" t="str">
        <f>IF('Student Record'!E167="","",'Student Record'!E167)</f>
        <v>SONU KANWAR</v>
      </c>
      <c r="G169" s="26" t="str">
        <f>IF('Student Record'!G167="","",'Student Record'!G167)</f>
        <v>MOOL SINGH RATHORE</v>
      </c>
      <c r="H169" s="25" t="str">
        <f>IF('Student Record'!I167="","",'Student Record'!I167)</f>
        <v>F</v>
      </c>
      <c r="I169" s="27">
        <f>IF('Student Record'!J167="","",'Student Record'!J167)</f>
        <v>38174</v>
      </c>
      <c r="J169" s="25" t="str">
        <f>IF('Student Record'!O167="","",'Student Record'!O167)</f>
        <v>GEN</v>
      </c>
      <c r="K169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300</v>
      </c>
      <c r="L169" s="25" t="str">
        <f>IF(Table1[[#This Row],[नाम विद्यार्थी]]="","",IF(AND(Table1[[#This Row],[कक्षा]]&gt;8,Table1[[#This Row],[कक्षा]]&lt;11),50,""))</f>
        <v/>
      </c>
      <c r="M169" s="28">
        <f>IF(Table1[[#This Row],[नाम विद्यार्थी]]="","",IF(AND(Table1[[#This Row],[कक्षा]]&gt;=11,'School Fees'!$L$3="Yes"),100,""))</f>
        <v>100</v>
      </c>
      <c r="N169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69" s="25">
        <f>IF(Table1[[#This Row],[नाम विद्यार्थी]]="","",IF(Table1[[#This Row],[कक्षा]]&gt;8,5,""))</f>
        <v>5</v>
      </c>
      <c r="P169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69" s="21"/>
      <c r="R169" s="21"/>
      <c r="S169" s="28">
        <f>IF(SUM(Table1[[#This Row],[छात्र निधि]:[टी.सी.शुल्क]])=0,"",SUM(Table1[[#This Row],[छात्र निधि]:[टी.सी.शुल्क]]))</f>
        <v>510</v>
      </c>
      <c r="T169" s="33"/>
      <c r="U169" s="33"/>
      <c r="V169" s="22"/>
    </row>
    <row r="170" spans="2:22" ht="15">
      <c r="B170" s="25">
        <f>IF(C170="","",ROWS($A$4:A170))</f>
        <v>167</v>
      </c>
      <c r="C170" s="25">
        <f>IF('Student Record'!A168="","",'Student Record'!A168)</f>
        <v>12</v>
      </c>
      <c r="D170" s="25" t="str">
        <f>IF('Student Record'!B168="","",'Student Record'!B168)</f>
        <v>A</v>
      </c>
      <c r="E170" s="25">
        <f>IF('Student Record'!C168="","",'Student Record'!C168)</f>
        <v>535</v>
      </c>
      <c r="F170" s="26" t="str">
        <f>IF('Student Record'!E168="","",'Student Record'!E168)</f>
        <v>Sugana Ram</v>
      </c>
      <c r="G170" s="26" t="str">
        <f>IF('Student Record'!G168="","",'Student Record'!G168)</f>
        <v>Bhuwana Ram</v>
      </c>
      <c r="H170" s="25" t="str">
        <f>IF('Student Record'!I168="","",'Student Record'!I168)</f>
        <v>M</v>
      </c>
      <c r="I170" s="27">
        <f>IF('Student Record'!J168="","",'Student Record'!J168)</f>
        <v>38508</v>
      </c>
      <c r="J170" s="25" t="str">
        <f>IF('Student Record'!O168="","",'Student Record'!O168)</f>
        <v>SC</v>
      </c>
      <c r="K170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70" s="25" t="str">
        <f>IF(Table1[[#This Row],[नाम विद्यार्थी]]="","",IF(AND(Table1[[#This Row],[कक्षा]]&gt;8,Table1[[#This Row],[कक्षा]]&lt;11),50,""))</f>
        <v/>
      </c>
      <c r="M170" s="28">
        <f>IF(Table1[[#This Row],[नाम विद्यार्थी]]="","",IF(AND(Table1[[#This Row],[कक्षा]]&gt;=11,'School Fees'!$L$3="Yes"),100,""))</f>
        <v>100</v>
      </c>
      <c r="N170" s="25">
        <f>IF(Table1[[#This Row],[नाम विद्यार्थी]]="","",IF(AND(Table1[[#This Row],[कक्षा]]&gt;8,Table1[[#This Row],[जेंडर]]="F"),5,IF(Table1[[#This Row],[कक्षा]]&lt;9,"",10)))</f>
        <v>10</v>
      </c>
      <c r="O170" s="25">
        <f>IF(Table1[[#This Row],[नाम विद्यार्थी]]="","",IF(Table1[[#This Row],[कक्षा]]&gt;8,5,""))</f>
        <v>5</v>
      </c>
      <c r="P170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70" s="21"/>
      <c r="R170" s="21"/>
      <c r="S170" s="28">
        <f>IF(SUM(Table1[[#This Row],[छात्र निधि]:[टी.सी.शुल्क]])=0,"",SUM(Table1[[#This Row],[छात्र निधि]:[टी.सी.शुल्क]]))</f>
        <v>365</v>
      </c>
      <c r="T170" s="33"/>
      <c r="U170" s="33"/>
      <c r="V170" s="22"/>
    </row>
    <row r="171" spans="2:22" ht="15">
      <c r="B171" s="25">
        <f>IF(C171="","",ROWS($A$4:A171))</f>
        <v>168</v>
      </c>
      <c r="C171" s="25">
        <f>IF('Student Record'!A169="","",'Student Record'!A169)</f>
        <v>12</v>
      </c>
      <c r="D171" s="25" t="str">
        <f>IF('Student Record'!B169="","",'Student Record'!B169)</f>
        <v>A</v>
      </c>
      <c r="E171" s="25">
        <f>IF('Student Record'!C169="","",'Student Record'!C169)</f>
        <v>399</v>
      </c>
      <c r="F171" s="26" t="str">
        <f>IF('Student Record'!E169="","",'Student Record'!E169)</f>
        <v>USHA KANWAR</v>
      </c>
      <c r="G171" s="26" t="str">
        <f>IF('Student Record'!G169="","",'Student Record'!G169)</f>
        <v>BHAGIRATH SINGH</v>
      </c>
      <c r="H171" s="25" t="str">
        <f>IF('Student Record'!I169="","",'Student Record'!I169)</f>
        <v>F</v>
      </c>
      <c r="I171" s="27">
        <f>IF('Student Record'!J169="","",'Student Record'!J169)</f>
        <v>36897</v>
      </c>
      <c r="J171" s="25" t="str">
        <f>IF('Student Record'!O169="","",'Student Record'!O169)</f>
        <v>OBC</v>
      </c>
      <c r="K171" s="25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>150</v>
      </c>
      <c r="L171" s="25" t="str">
        <f>IF(Table1[[#This Row],[नाम विद्यार्थी]]="","",IF(AND(Table1[[#This Row],[कक्षा]]&gt;8,Table1[[#This Row],[कक्षा]]&lt;11),50,""))</f>
        <v/>
      </c>
      <c r="M171" s="28">
        <f>IF(Table1[[#This Row],[नाम विद्यार्थी]]="","",IF(AND(Table1[[#This Row],[कक्षा]]&gt;=11,'School Fees'!$L$3="Yes"),100,""))</f>
        <v>100</v>
      </c>
      <c r="N171" s="25">
        <f>IF(Table1[[#This Row],[नाम विद्यार्थी]]="","",IF(AND(Table1[[#This Row],[कक्षा]]&gt;8,Table1[[#This Row],[जेंडर]]="F"),5,IF(Table1[[#This Row],[कक्षा]]&lt;9,"",10)))</f>
        <v>5</v>
      </c>
      <c r="O171" s="25">
        <f>IF(Table1[[#This Row],[नाम विद्यार्थी]]="","",IF(Table1[[#This Row],[कक्षा]]&gt;8,5,""))</f>
        <v>5</v>
      </c>
      <c r="P171" s="25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>100</v>
      </c>
      <c r="Q171" s="21"/>
      <c r="R171" s="21"/>
      <c r="S171" s="28">
        <f>IF(SUM(Table1[[#This Row],[छात्र निधि]:[टी.सी.शुल्क]])=0,"",SUM(Table1[[#This Row],[छात्र निधि]:[टी.सी.शुल्क]]))</f>
        <v>360</v>
      </c>
      <c r="T171" s="33"/>
      <c r="U171" s="33"/>
      <c r="V171" s="22"/>
    </row>
    <row r="172" spans="2:22" ht="15">
      <c r="B172" s="25" t="str">
        <f>IF(C172="","",ROWS($A$4:A172))</f>
        <v/>
      </c>
      <c r="C172" s="25" t="str">
        <f>IF('Student Record'!A170="","",'Student Record'!A170)</f>
        <v/>
      </c>
      <c r="D172" s="25" t="str">
        <f>IF('Student Record'!B170="","",'Student Record'!B170)</f>
        <v/>
      </c>
      <c r="E172" s="25" t="str">
        <f>IF('Student Record'!C170="","",'Student Record'!C170)</f>
        <v/>
      </c>
      <c r="F172" s="26" t="str">
        <f>IF('Student Record'!E170="","",'Student Record'!E170)</f>
        <v/>
      </c>
      <c r="G172" s="26" t="str">
        <f>IF('Student Record'!G170="","",'Student Record'!G170)</f>
        <v/>
      </c>
      <c r="H172" s="25" t="str">
        <f>IF('Student Record'!I170="","",'Student Record'!I170)</f>
        <v/>
      </c>
      <c r="I172" s="27" t="str">
        <f>IF('Student Record'!J170="","",'Student Record'!J170)</f>
        <v/>
      </c>
      <c r="J172" s="25" t="str">
        <f>IF('Student Record'!O170="","",'Student Record'!O170)</f>
        <v/>
      </c>
      <c r="K1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" s="25" t="str">
        <f>IF(Table1[[#This Row],[नाम विद्यार्थी]]="","",IF(AND(Table1[[#This Row],[कक्षा]]&gt;8,Table1[[#This Row],[कक्षा]]&lt;11),50,""))</f>
        <v/>
      </c>
      <c r="M172" s="28" t="str">
        <f>IF(Table1[[#This Row],[नाम विद्यार्थी]]="","",IF(AND(Table1[[#This Row],[कक्षा]]&gt;=11,'School Fees'!$L$3="Yes"),100,""))</f>
        <v/>
      </c>
      <c r="N1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" s="25" t="str">
        <f>IF(Table1[[#This Row],[नाम विद्यार्थी]]="","",IF(Table1[[#This Row],[कक्षा]]&gt;8,5,""))</f>
        <v/>
      </c>
      <c r="P1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" s="21"/>
      <c r="R172" s="21"/>
      <c r="S172" s="28" t="str">
        <f>IF(SUM(Table1[[#This Row],[छात्र निधि]:[टी.सी.शुल्क]])=0,"",SUM(Table1[[#This Row],[छात्र निधि]:[टी.सी.शुल्क]]))</f>
        <v/>
      </c>
      <c r="T172" s="33"/>
      <c r="U172" s="33"/>
      <c r="V172" s="22"/>
    </row>
    <row r="173" spans="2:22" ht="15">
      <c r="B173" s="25" t="str">
        <f>IF(C173="","",ROWS($A$4:A173))</f>
        <v/>
      </c>
      <c r="C173" s="25" t="str">
        <f>IF('Student Record'!A171="","",'Student Record'!A171)</f>
        <v/>
      </c>
      <c r="D173" s="25" t="str">
        <f>IF('Student Record'!B171="","",'Student Record'!B171)</f>
        <v/>
      </c>
      <c r="E173" s="25" t="str">
        <f>IF('Student Record'!C171="","",'Student Record'!C171)</f>
        <v/>
      </c>
      <c r="F173" s="26" t="str">
        <f>IF('Student Record'!E171="","",'Student Record'!E171)</f>
        <v/>
      </c>
      <c r="G173" s="26" t="str">
        <f>IF('Student Record'!G171="","",'Student Record'!G171)</f>
        <v/>
      </c>
      <c r="H173" s="25" t="str">
        <f>IF('Student Record'!I171="","",'Student Record'!I171)</f>
        <v/>
      </c>
      <c r="I173" s="27" t="str">
        <f>IF('Student Record'!J171="","",'Student Record'!J171)</f>
        <v/>
      </c>
      <c r="J173" s="25" t="str">
        <f>IF('Student Record'!O171="","",'Student Record'!O171)</f>
        <v/>
      </c>
      <c r="K1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" s="25" t="str">
        <f>IF(Table1[[#This Row],[नाम विद्यार्थी]]="","",IF(AND(Table1[[#This Row],[कक्षा]]&gt;8,Table1[[#This Row],[कक्षा]]&lt;11),50,""))</f>
        <v/>
      </c>
      <c r="M173" s="28" t="str">
        <f>IF(Table1[[#This Row],[नाम विद्यार्थी]]="","",IF(AND(Table1[[#This Row],[कक्षा]]&gt;=11,'School Fees'!$L$3="Yes"),100,""))</f>
        <v/>
      </c>
      <c r="N1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" s="25" t="str">
        <f>IF(Table1[[#This Row],[नाम विद्यार्थी]]="","",IF(Table1[[#This Row],[कक्षा]]&gt;8,5,""))</f>
        <v/>
      </c>
      <c r="P1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" s="21"/>
      <c r="R173" s="21"/>
      <c r="S173" s="28" t="str">
        <f>IF(SUM(Table1[[#This Row],[छात्र निधि]:[टी.सी.शुल्क]])=0,"",SUM(Table1[[#This Row],[छात्र निधि]:[टी.सी.शुल्क]]))</f>
        <v/>
      </c>
      <c r="T173" s="33"/>
      <c r="U173" s="33"/>
      <c r="V173" s="22"/>
    </row>
    <row r="174" spans="2:22" ht="15">
      <c r="B174" s="25" t="str">
        <f>IF(C174="","",ROWS($A$4:A174))</f>
        <v/>
      </c>
      <c r="C174" s="25" t="str">
        <f>IF('Student Record'!A172="","",'Student Record'!A172)</f>
        <v/>
      </c>
      <c r="D174" s="25" t="str">
        <f>IF('Student Record'!B172="","",'Student Record'!B172)</f>
        <v/>
      </c>
      <c r="E174" s="25" t="str">
        <f>IF('Student Record'!C172="","",'Student Record'!C172)</f>
        <v/>
      </c>
      <c r="F174" s="26" t="str">
        <f>IF('Student Record'!E172="","",'Student Record'!E172)</f>
        <v/>
      </c>
      <c r="G174" s="26" t="str">
        <f>IF('Student Record'!G172="","",'Student Record'!G172)</f>
        <v/>
      </c>
      <c r="H174" s="25" t="str">
        <f>IF('Student Record'!I172="","",'Student Record'!I172)</f>
        <v/>
      </c>
      <c r="I174" s="27" t="str">
        <f>IF('Student Record'!J172="","",'Student Record'!J172)</f>
        <v/>
      </c>
      <c r="J174" s="25" t="str">
        <f>IF('Student Record'!O172="","",'Student Record'!O172)</f>
        <v/>
      </c>
      <c r="K1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" s="25" t="str">
        <f>IF(Table1[[#This Row],[नाम विद्यार्थी]]="","",IF(AND(Table1[[#This Row],[कक्षा]]&gt;8,Table1[[#This Row],[कक्षा]]&lt;11),50,""))</f>
        <v/>
      </c>
      <c r="M174" s="28" t="str">
        <f>IF(Table1[[#This Row],[नाम विद्यार्थी]]="","",IF(AND(Table1[[#This Row],[कक्षा]]&gt;=11,'School Fees'!$L$3="Yes"),100,""))</f>
        <v/>
      </c>
      <c r="N1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" s="25" t="str">
        <f>IF(Table1[[#This Row],[नाम विद्यार्थी]]="","",IF(Table1[[#This Row],[कक्षा]]&gt;8,5,""))</f>
        <v/>
      </c>
      <c r="P1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" s="21"/>
      <c r="R174" s="21"/>
      <c r="S174" s="28" t="str">
        <f>IF(SUM(Table1[[#This Row],[छात्र निधि]:[टी.सी.शुल्क]])=0,"",SUM(Table1[[#This Row],[छात्र निधि]:[टी.सी.शुल्क]]))</f>
        <v/>
      </c>
      <c r="T174" s="33"/>
      <c r="U174" s="33"/>
      <c r="V174" s="22"/>
    </row>
    <row r="175" spans="2:22" ht="15">
      <c r="B175" s="25" t="str">
        <f>IF(C175="","",ROWS($A$4:A175))</f>
        <v/>
      </c>
      <c r="C175" s="25" t="str">
        <f>IF('Student Record'!A173="","",'Student Record'!A173)</f>
        <v/>
      </c>
      <c r="D175" s="25" t="str">
        <f>IF('Student Record'!B173="","",'Student Record'!B173)</f>
        <v/>
      </c>
      <c r="E175" s="25" t="str">
        <f>IF('Student Record'!C173="","",'Student Record'!C173)</f>
        <v/>
      </c>
      <c r="F175" s="26" t="str">
        <f>IF('Student Record'!E173="","",'Student Record'!E173)</f>
        <v/>
      </c>
      <c r="G175" s="26" t="str">
        <f>IF('Student Record'!G173="","",'Student Record'!G173)</f>
        <v/>
      </c>
      <c r="H175" s="25" t="str">
        <f>IF('Student Record'!I173="","",'Student Record'!I173)</f>
        <v/>
      </c>
      <c r="I175" s="27" t="str">
        <f>IF('Student Record'!J173="","",'Student Record'!J173)</f>
        <v/>
      </c>
      <c r="J175" s="25" t="str">
        <f>IF('Student Record'!O173="","",'Student Record'!O173)</f>
        <v/>
      </c>
      <c r="K1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" s="25" t="str">
        <f>IF(Table1[[#This Row],[नाम विद्यार्थी]]="","",IF(AND(Table1[[#This Row],[कक्षा]]&gt;8,Table1[[#This Row],[कक्षा]]&lt;11),50,""))</f>
        <v/>
      </c>
      <c r="M175" s="28" t="str">
        <f>IF(Table1[[#This Row],[नाम विद्यार्थी]]="","",IF(AND(Table1[[#This Row],[कक्षा]]&gt;=11,'School Fees'!$L$3="Yes"),100,""))</f>
        <v/>
      </c>
      <c r="N1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" s="25" t="str">
        <f>IF(Table1[[#This Row],[नाम विद्यार्थी]]="","",IF(Table1[[#This Row],[कक्षा]]&gt;8,5,""))</f>
        <v/>
      </c>
      <c r="P1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" s="21"/>
      <c r="R175" s="21"/>
      <c r="S175" s="28" t="str">
        <f>IF(SUM(Table1[[#This Row],[छात्र निधि]:[टी.सी.शुल्क]])=0,"",SUM(Table1[[#This Row],[छात्र निधि]:[टी.सी.शुल्क]]))</f>
        <v/>
      </c>
      <c r="T175" s="33"/>
      <c r="U175" s="33"/>
      <c r="V175" s="22"/>
    </row>
    <row r="176" spans="2:22" ht="15">
      <c r="B176" s="25" t="str">
        <f>IF(C176="","",ROWS($A$4:A176))</f>
        <v/>
      </c>
      <c r="C176" s="25" t="str">
        <f>IF('Student Record'!A174="","",'Student Record'!A174)</f>
        <v/>
      </c>
      <c r="D176" s="25" t="str">
        <f>IF('Student Record'!B174="","",'Student Record'!B174)</f>
        <v/>
      </c>
      <c r="E176" s="25" t="str">
        <f>IF('Student Record'!C174="","",'Student Record'!C174)</f>
        <v/>
      </c>
      <c r="F176" s="26" t="str">
        <f>IF('Student Record'!E174="","",'Student Record'!E174)</f>
        <v/>
      </c>
      <c r="G176" s="26" t="str">
        <f>IF('Student Record'!G174="","",'Student Record'!G174)</f>
        <v/>
      </c>
      <c r="H176" s="25" t="str">
        <f>IF('Student Record'!I174="","",'Student Record'!I174)</f>
        <v/>
      </c>
      <c r="I176" s="27" t="str">
        <f>IF('Student Record'!J174="","",'Student Record'!J174)</f>
        <v/>
      </c>
      <c r="J176" s="25" t="str">
        <f>IF('Student Record'!O174="","",'Student Record'!O174)</f>
        <v/>
      </c>
      <c r="K1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" s="25" t="str">
        <f>IF(Table1[[#This Row],[नाम विद्यार्थी]]="","",IF(AND(Table1[[#This Row],[कक्षा]]&gt;8,Table1[[#This Row],[कक्षा]]&lt;11),50,""))</f>
        <v/>
      </c>
      <c r="M176" s="28" t="str">
        <f>IF(Table1[[#This Row],[नाम विद्यार्थी]]="","",IF(AND(Table1[[#This Row],[कक्षा]]&gt;=11,'School Fees'!$L$3="Yes"),100,""))</f>
        <v/>
      </c>
      <c r="N1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" s="25" t="str">
        <f>IF(Table1[[#This Row],[नाम विद्यार्थी]]="","",IF(Table1[[#This Row],[कक्षा]]&gt;8,5,""))</f>
        <v/>
      </c>
      <c r="P1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" s="21"/>
      <c r="R176" s="21"/>
      <c r="S176" s="28" t="str">
        <f>IF(SUM(Table1[[#This Row],[छात्र निधि]:[टी.सी.शुल्क]])=0,"",SUM(Table1[[#This Row],[छात्र निधि]:[टी.सी.शुल्क]]))</f>
        <v/>
      </c>
      <c r="T176" s="33"/>
      <c r="U176" s="33"/>
      <c r="V176" s="22"/>
    </row>
    <row r="177" spans="2:22" ht="15">
      <c r="B177" s="25" t="str">
        <f>IF(C177="","",ROWS($A$4:A177))</f>
        <v/>
      </c>
      <c r="C177" s="25" t="str">
        <f>IF('Student Record'!A175="","",'Student Record'!A175)</f>
        <v/>
      </c>
      <c r="D177" s="25" t="str">
        <f>IF('Student Record'!B175="","",'Student Record'!B175)</f>
        <v/>
      </c>
      <c r="E177" s="25" t="str">
        <f>IF('Student Record'!C175="","",'Student Record'!C175)</f>
        <v/>
      </c>
      <c r="F177" s="26" t="str">
        <f>IF('Student Record'!E175="","",'Student Record'!E175)</f>
        <v/>
      </c>
      <c r="G177" s="26" t="str">
        <f>IF('Student Record'!G175="","",'Student Record'!G175)</f>
        <v/>
      </c>
      <c r="H177" s="25" t="str">
        <f>IF('Student Record'!I175="","",'Student Record'!I175)</f>
        <v/>
      </c>
      <c r="I177" s="27" t="str">
        <f>IF('Student Record'!J175="","",'Student Record'!J175)</f>
        <v/>
      </c>
      <c r="J177" s="25" t="str">
        <f>IF('Student Record'!O175="","",'Student Record'!O175)</f>
        <v/>
      </c>
      <c r="K1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" s="25" t="str">
        <f>IF(Table1[[#This Row],[नाम विद्यार्थी]]="","",IF(AND(Table1[[#This Row],[कक्षा]]&gt;8,Table1[[#This Row],[कक्षा]]&lt;11),50,""))</f>
        <v/>
      </c>
      <c r="M177" s="28" t="str">
        <f>IF(Table1[[#This Row],[नाम विद्यार्थी]]="","",IF(AND(Table1[[#This Row],[कक्षा]]&gt;=11,'School Fees'!$L$3="Yes"),100,""))</f>
        <v/>
      </c>
      <c r="N1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" s="25" t="str">
        <f>IF(Table1[[#This Row],[नाम विद्यार्थी]]="","",IF(Table1[[#This Row],[कक्षा]]&gt;8,5,""))</f>
        <v/>
      </c>
      <c r="P1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" s="21"/>
      <c r="R177" s="21"/>
      <c r="S177" s="28" t="str">
        <f>IF(SUM(Table1[[#This Row],[छात्र निधि]:[टी.सी.शुल्क]])=0,"",SUM(Table1[[#This Row],[छात्र निधि]:[टी.सी.शुल्क]]))</f>
        <v/>
      </c>
      <c r="T177" s="33"/>
      <c r="U177" s="33"/>
      <c r="V177" s="22"/>
    </row>
    <row r="178" spans="2:22" ht="15">
      <c r="B178" s="25" t="str">
        <f>IF(C178="","",ROWS($A$4:A178))</f>
        <v/>
      </c>
      <c r="C178" s="25" t="str">
        <f>IF('Student Record'!A176="","",'Student Record'!A176)</f>
        <v/>
      </c>
      <c r="D178" s="25" t="str">
        <f>IF('Student Record'!B176="","",'Student Record'!B176)</f>
        <v/>
      </c>
      <c r="E178" s="25" t="str">
        <f>IF('Student Record'!C176="","",'Student Record'!C176)</f>
        <v/>
      </c>
      <c r="F178" s="26" t="str">
        <f>IF('Student Record'!E176="","",'Student Record'!E176)</f>
        <v/>
      </c>
      <c r="G178" s="26" t="str">
        <f>IF('Student Record'!G176="","",'Student Record'!G176)</f>
        <v/>
      </c>
      <c r="H178" s="25" t="str">
        <f>IF('Student Record'!I176="","",'Student Record'!I176)</f>
        <v/>
      </c>
      <c r="I178" s="27" t="str">
        <f>IF('Student Record'!J176="","",'Student Record'!J176)</f>
        <v/>
      </c>
      <c r="J178" s="25" t="str">
        <f>IF('Student Record'!O176="","",'Student Record'!O176)</f>
        <v/>
      </c>
      <c r="K1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" s="25" t="str">
        <f>IF(Table1[[#This Row],[नाम विद्यार्थी]]="","",IF(AND(Table1[[#This Row],[कक्षा]]&gt;8,Table1[[#This Row],[कक्षा]]&lt;11),50,""))</f>
        <v/>
      </c>
      <c r="M178" s="28" t="str">
        <f>IF(Table1[[#This Row],[नाम विद्यार्थी]]="","",IF(AND(Table1[[#This Row],[कक्षा]]&gt;=11,'School Fees'!$L$3="Yes"),100,""))</f>
        <v/>
      </c>
      <c r="N1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" s="25" t="str">
        <f>IF(Table1[[#This Row],[नाम विद्यार्थी]]="","",IF(Table1[[#This Row],[कक्षा]]&gt;8,5,""))</f>
        <v/>
      </c>
      <c r="P1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" s="21"/>
      <c r="R178" s="21"/>
      <c r="S178" s="28" t="str">
        <f>IF(SUM(Table1[[#This Row],[छात्र निधि]:[टी.सी.शुल्क]])=0,"",SUM(Table1[[#This Row],[छात्र निधि]:[टी.सी.शुल्क]]))</f>
        <v/>
      </c>
      <c r="T178" s="33"/>
      <c r="U178" s="33"/>
      <c r="V178" s="22"/>
    </row>
    <row r="179" spans="2:22" ht="15">
      <c r="B179" s="25" t="str">
        <f>IF(C179="","",ROWS($A$4:A179))</f>
        <v/>
      </c>
      <c r="C179" s="25" t="str">
        <f>IF('Student Record'!A177="","",'Student Record'!A177)</f>
        <v/>
      </c>
      <c r="D179" s="25" t="str">
        <f>IF('Student Record'!B177="","",'Student Record'!B177)</f>
        <v/>
      </c>
      <c r="E179" s="25" t="str">
        <f>IF('Student Record'!C177="","",'Student Record'!C177)</f>
        <v/>
      </c>
      <c r="F179" s="26" t="str">
        <f>IF('Student Record'!E177="","",'Student Record'!E177)</f>
        <v/>
      </c>
      <c r="G179" s="26" t="str">
        <f>IF('Student Record'!G177="","",'Student Record'!G177)</f>
        <v/>
      </c>
      <c r="H179" s="25" t="str">
        <f>IF('Student Record'!I177="","",'Student Record'!I177)</f>
        <v/>
      </c>
      <c r="I179" s="27" t="str">
        <f>IF('Student Record'!J177="","",'Student Record'!J177)</f>
        <v/>
      </c>
      <c r="J179" s="25" t="str">
        <f>IF('Student Record'!O177="","",'Student Record'!O177)</f>
        <v/>
      </c>
      <c r="K1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" s="25" t="str">
        <f>IF(Table1[[#This Row],[नाम विद्यार्थी]]="","",IF(AND(Table1[[#This Row],[कक्षा]]&gt;8,Table1[[#This Row],[कक्षा]]&lt;11),50,""))</f>
        <v/>
      </c>
      <c r="M179" s="28" t="str">
        <f>IF(Table1[[#This Row],[नाम विद्यार्थी]]="","",IF(AND(Table1[[#This Row],[कक्षा]]&gt;=11,'School Fees'!$L$3="Yes"),100,""))</f>
        <v/>
      </c>
      <c r="N1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" s="25" t="str">
        <f>IF(Table1[[#This Row],[नाम विद्यार्थी]]="","",IF(Table1[[#This Row],[कक्षा]]&gt;8,5,""))</f>
        <v/>
      </c>
      <c r="P1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" s="21"/>
      <c r="R179" s="21"/>
      <c r="S179" s="28" t="str">
        <f>IF(SUM(Table1[[#This Row],[छात्र निधि]:[टी.सी.शुल्क]])=0,"",SUM(Table1[[#This Row],[छात्र निधि]:[टी.सी.शुल्क]]))</f>
        <v/>
      </c>
      <c r="T179" s="33"/>
      <c r="U179" s="33"/>
      <c r="V179" s="22"/>
    </row>
    <row r="180" spans="2:22" ht="15">
      <c r="B180" s="25" t="str">
        <f>IF(C180="","",ROWS($A$4:A180))</f>
        <v/>
      </c>
      <c r="C180" s="25" t="str">
        <f>IF('Student Record'!A178="","",'Student Record'!A178)</f>
        <v/>
      </c>
      <c r="D180" s="25" t="str">
        <f>IF('Student Record'!B178="","",'Student Record'!B178)</f>
        <v/>
      </c>
      <c r="E180" s="25" t="str">
        <f>IF('Student Record'!C178="","",'Student Record'!C178)</f>
        <v/>
      </c>
      <c r="F180" s="26" t="str">
        <f>IF('Student Record'!E178="","",'Student Record'!E178)</f>
        <v/>
      </c>
      <c r="G180" s="26" t="str">
        <f>IF('Student Record'!G178="","",'Student Record'!G178)</f>
        <v/>
      </c>
      <c r="H180" s="25" t="str">
        <f>IF('Student Record'!I178="","",'Student Record'!I178)</f>
        <v/>
      </c>
      <c r="I180" s="27" t="str">
        <f>IF('Student Record'!J178="","",'Student Record'!J178)</f>
        <v/>
      </c>
      <c r="J180" s="25" t="str">
        <f>IF('Student Record'!O178="","",'Student Record'!O178)</f>
        <v/>
      </c>
      <c r="K1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" s="25" t="str">
        <f>IF(Table1[[#This Row],[नाम विद्यार्थी]]="","",IF(AND(Table1[[#This Row],[कक्षा]]&gt;8,Table1[[#This Row],[कक्षा]]&lt;11),50,""))</f>
        <v/>
      </c>
      <c r="M180" s="28" t="str">
        <f>IF(Table1[[#This Row],[नाम विद्यार्थी]]="","",IF(AND(Table1[[#This Row],[कक्षा]]&gt;=11,'School Fees'!$L$3="Yes"),100,""))</f>
        <v/>
      </c>
      <c r="N1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" s="25" t="str">
        <f>IF(Table1[[#This Row],[नाम विद्यार्थी]]="","",IF(Table1[[#This Row],[कक्षा]]&gt;8,5,""))</f>
        <v/>
      </c>
      <c r="P1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" s="21"/>
      <c r="R180" s="21"/>
      <c r="S180" s="28" t="str">
        <f>IF(SUM(Table1[[#This Row],[छात्र निधि]:[टी.सी.शुल्क]])=0,"",SUM(Table1[[#This Row],[छात्र निधि]:[टी.सी.शुल्क]]))</f>
        <v/>
      </c>
      <c r="T180" s="33"/>
      <c r="U180" s="33"/>
      <c r="V180" s="22"/>
    </row>
    <row r="181" spans="2:22" ht="15">
      <c r="B181" s="25" t="str">
        <f>IF(C181="","",ROWS($A$4:A181))</f>
        <v/>
      </c>
      <c r="C181" s="25" t="str">
        <f>IF('Student Record'!A179="","",'Student Record'!A179)</f>
        <v/>
      </c>
      <c r="D181" s="25" t="str">
        <f>IF('Student Record'!B179="","",'Student Record'!B179)</f>
        <v/>
      </c>
      <c r="E181" s="25" t="str">
        <f>IF('Student Record'!C179="","",'Student Record'!C179)</f>
        <v/>
      </c>
      <c r="F181" s="26" t="str">
        <f>IF('Student Record'!E179="","",'Student Record'!E179)</f>
        <v/>
      </c>
      <c r="G181" s="26" t="str">
        <f>IF('Student Record'!G179="","",'Student Record'!G179)</f>
        <v/>
      </c>
      <c r="H181" s="25" t="str">
        <f>IF('Student Record'!I179="","",'Student Record'!I179)</f>
        <v/>
      </c>
      <c r="I181" s="27" t="str">
        <f>IF('Student Record'!J179="","",'Student Record'!J179)</f>
        <v/>
      </c>
      <c r="J181" s="25" t="str">
        <f>IF('Student Record'!O179="","",'Student Record'!O179)</f>
        <v/>
      </c>
      <c r="K1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" s="25" t="str">
        <f>IF(Table1[[#This Row],[नाम विद्यार्थी]]="","",IF(AND(Table1[[#This Row],[कक्षा]]&gt;8,Table1[[#This Row],[कक्षा]]&lt;11),50,""))</f>
        <v/>
      </c>
      <c r="M181" s="28" t="str">
        <f>IF(Table1[[#This Row],[नाम विद्यार्थी]]="","",IF(AND(Table1[[#This Row],[कक्षा]]&gt;=11,'School Fees'!$L$3="Yes"),100,""))</f>
        <v/>
      </c>
      <c r="N1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" s="25" t="str">
        <f>IF(Table1[[#This Row],[नाम विद्यार्थी]]="","",IF(Table1[[#This Row],[कक्षा]]&gt;8,5,""))</f>
        <v/>
      </c>
      <c r="P1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" s="21"/>
      <c r="R181" s="21"/>
      <c r="S181" s="28" t="str">
        <f>IF(SUM(Table1[[#This Row],[छात्र निधि]:[टी.सी.शुल्क]])=0,"",SUM(Table1[[#This Row],[छात्र निधि]:[टी.सी.शुल्क]]))</f>
        <v/>
      </c>
      <c r="T181" s="33"/>
      <c r="U181" s="33"/>
      <c r="V181" s="22"/>
    </row>
    <row r="182" spans="2:22" ht="15">
      <c r="B182" s="25" t="str">
        <f>IF(C182="","",ROWS($A$4:A182))</f>
        <v/>
      </c>
      <c r="C182" s="25" t="str">
        <f>IF('Student Record'!A180="","",'Student Record'!A180)</f>
        <v/>
      </c>
      <c r="D182" s="25" t="str">
        <f>IF('Student Record'!B180="","",'Student Record'!B180)</f>
        <v/>
      </c>
      <c r="E182" s="25" t="str">
        <f>IF('Student Record'!C180="","",'Student Record'!C180)</f>
        <v/>
      </c>
      <c r="F182" s="26" t="str">
        <f>IF('Student Record'!E180="","",'Student Record'!E180)</f>
        <v/>
      </c>
      <c r="G182" s="26" t="str">
        <f>IF('Student Record'!G180="","",'Student Record'!G180)</f>
        <v/>
      </c>
      <c r="H182" s="25" t="str">
        <f>IF('Student Record'!I180="","",'Student Record'!I180)</f>
        <v/>
      </c>
      <c r="I182" s="27" t="str">
        <f>IF('Student Record'!J180="","",'Student Record'!J180)</f>
        <v/>
      </c>
      <c r="J182" s="25" t="str">
        <f>IF('Student Record'!O180="","",'Student Record'!O180)</f>
        <v/>
      </c>
      <c r="K1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" s="25" t="str">
        <f>IF(Table1[[#This Row],[नाम विद्यार्थी]]="","",IF(AND(Table1[[#This Row],[कक्षा]]&gt;8,Table1[[#This Row],[कक्षा]]&lt;11),50,""))</f>
        <v/>
      </c>
      <c r="M182" s="28" t="str">
        <f>IF(Table1[[#This Row],[नाम विद्यार्थी]]="","",IF(AND(Table1[[#This Row],[कक्षा]]&gt;=11,'School Fees'!$L$3="Yes"),100,""))</f>
        <v/>
      </c>
      <c r="N1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" s="25" t="str">
        <f>IF(Table1[[#This Row],[नाम विद्यार्थी]]="","",IF(Table1[[#This Row],[कक्षा]]&gt;8,5,""))</f>
        <v/>
      </c>
      <c r="P1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" s="21"/>
      <c r="R182" s="21"/>
      <c r="S182" s="28" t="str">
        <f>IF(SUM(Table1[[#This Row],[छात्र निधि]:[टी.सी.शुल्क]])=0,"",SUM(Table1[[#This Row],[छात्र निधि]:[टी.सी.शुल्क]]))</f>
        <v/>
      </c>
      <c r="T182" s="33"/>
      <c r="U182" s="33"/>
      <c r="V182" s="22"/>
    </row>
    <row r="183" spans="2:22" ht="15">
      <c r="B183" s="25" t="str">
        <f>IF(C183="","",ROWS($A$4:A183))</f>
        <v/>
      </c>
      <c r="C183" s="25" t="str">
        <f>IF('Student Record'!A181="","",'Student Record'!A181)</f>
        <v/>
      </c>
      <c r="D183" s="25" t="str">
        <f>IF('Student Record'!B181="","",'Student Record'!B181)</f>
        <v/>
      </c>
      <c r="E183" s="25" t="str">
        <f>IF('Student Record'!C181="","",'Student Record'!C181)</f>
        <v/>
      </c>
      <c r="F183" s="26" t="str">
        <f>IF('Student Record'!E181="","",'Student Record'!E181)</f>
        <v/>
      </c>
      <c r="G183" s="26" t="str">
        <f>IF('Student Record'!G181="","",'Student Record'!G181)</f>
        <v/>
      </c>
      <c r="H183" s="25" t="str">
        <f>IF('Student Record'!I181="","",'Student Record'!I181)</f>
        <v/>
      </c>
      <c r="I183" s="27" t="str">
        <f>IF('Student Record'!J181="","",'Student Record'!J181)</f>
        <v/>
      </c>
      <c r="J183" s="25" t="str">
        <f>IF('Student Record'!O181="","",'Student Record'!O181)</f>
        <v/>
      </c>
      <c r="K1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" s="25" t="str">
        <f>IF(Table1[[#This Row],[नाम विद्यार्थी]]="","",IF(AND(Table1[[#This Row],[कक्षा]]&gt;8,Table1[[#This Row],[कक्षा]]&lt;11),50,""))</f>
        <v/>
      </c>
      <c r="M183" s="28" t="str">
        <f>IF(Table1[[#This Row],[नाम विद्यार्थी]]="","",IF(AND(Table1[[#This Row],[कक्षा]]&gt;=11,'School Fees'!$L$3="Yes"),100,""))</f>
        <v/>
      </c>
      <c r="N1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" s="25" t="str">
        <f>IF(Table1[[#This Row],[नाम विद्यार्थी]]="","",IF(Table1[[#This Row],[कक्षा]]&gt;8,5,""))</f>
        <v/>
      </c>
      <c r="P1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" s="21"/>
      <c r="R183" s="21"/>
      <c r="S183" s="28" t="str">
        <f>IF(SUM(Table1[[#This Row],[छात्र निधि]:[टी.सी.शुल्क]])=0,"",SUM(Table1[[#This Row],[छात्र निधि]:[टी.सी.शुल्क]]))</f>
        <v/>
      </c>
      <c r="T183" s="33"/>
      <c r="U183" s="33"/>
      <c r="V183" s="22"/>
    </row>
    <row r="184" spans="2:22" ht="15">
      <c r="B184" s="25" t="str">
        <f>IF(C184="","",ROWS($A$4:A184))</f>
        <v/>
      </c>
      <c r="C184" s="25" t="str">
        <f>IF('Student Record'!A182="","",'Student Record'!A182)</f>
        <v/>
      </c>
      <c r="D184" s="25" t="str">
        <f>IF('Student Record'!B182="","",'Student Record'!B182)</f>
        <v/>
      </c>
      <c r="E184" s="25" t="str">
        <f>IF('Student Record'!C182="","",'Student Record'!C182)</f>
        <v/>
      </c>
      <c r="F184" s="26" t="str">
        <f>IF('Student Record'!E182="","",'Student Record'!E182)</f>
        <v/>
      </c>
      <c r="G184" s="26" t="str">
        <f>IF('Student Record'!G182="","",'Student Record'!G182)</f>
        <v/>
      </c>
      <c r="H184" s="25" t="str">
        <f>IF('Student Record'!I182="","",'Student Record'!I182)</f>
        <v/>
      </c>
      <c r="I184" s="27" t="str">
        <f>IF('Student Record'!J182="","",'Student Record'!J182)</f>
        <v/>
      </c>
      <c r="J184" s="25" t="str">
        <f>IF('Student Record'!O182="","",'Student Record'!O182)</f>
        <v/>
      </c>
      <c r="K1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" s="25" t="str">
        <f>IF(Table1[[#This Row],[नाम विद्यार्थी]]="","",IF(AND(Table1[[#This Row],[कक्षा]]&gt;8,Table1[[#This Row],[कक्षा]]&lt;11),50,""))</f>
        <v/>
      </c>
      <c r="M184" s="28" t="str">
        <f>IF(Table1[[#This Row],[नाम विद्यार्थी]]="","",IF(AND(Table1[[#This Row],[कक्षा]]&gt;=11,'School Fees'!$L$3="Yes"),100,""))</f>
        <v/>
      </c>
      <c r="N1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" s="25" t="str">
        <f>IF(Table1[[#This Row],[नाम विद्यार्थी]]="","",IF(Table1[[#This Row],[कक्षा]]&gt;8,5,""))</f>
        <v/>
      </c>
      <c r="P1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" s="21"/>
      <c r="R184" s="21"/>
      <c r="S184" s="28" t="str">
        <f>IF(SUM(Table1[[#This Row],[छात्र निधि]:[टी.सी.शुल्क]])=0,"",SUM(Table1[[#This Row],[छात्र निधि]:[टी.सी.शुल्क]]))</f>
        <v/>
      </c>
      <c r="T184" s="33"/>
      <c r="U184" s="33"/>
      <c r="V184" s="22"/>
    </row>
    <row r="185" spans="2:22" ht="15">
      <c r="B185" s="25" t="str">
        <f>IF(C185="","",ROWS($A$4:A185))</f>
        <v/>
      </c>
      <c r="C185" s="25" t="str">
        <f>IF('Student Record'!A183="","",'Student Record'!A183)</f>
        <v/>
      </c>
      <c r="D185" s="25" t="str">
        <f>IF('Student Record'!B183="","",'Student Record'!B183)</f>
        <v/>
      </c>
      <c r="E185" s="25" t="str">
        <f>IF('Student Record'!C183="","",'Student Record'!C183)</f>
        <v/>
      </c>
      <c r="F185" s="26" t="str">
        <f>IF('Student Record'!E183="","",'Student Record'!E183)</f>
        <v/>
      </c>
      <c r="G185" s="26" t="str">
        <f>IF('Student Record'!G183="","",'Student Record'!G183)</f>
        <v/>
      </c>
      <c r="H185" s="25" t="str">
        <f>IF('Student Record'!I183="","",'Student Record'!I183)</f>
        <v/>
      </c>
      <c r="I185" s="27" t="str">
        <f>IF('Student Record'!J183="","",'Student Record'!J183)</f>
        <v/>
      </c>
      <c r="J185" s="25" t="str">
        <f>IF('Student Record'!O183="","",'Student Record'!O183)</f>
        <v/>
      </c>
      <c r="K1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" s="25" t="str">
        <f>IF(Table1[[#This Row],[नाम विद्यार्थी]]="","",IF(AND(Table1[[#This Row],[कक्षा]]&gt;8,Table1[[#This Row],[कक्षा]]&lt;11),50,""))</f>
        <v/>
      </c>
      <c r="M185" s="28" t="str">
        <f>IF(Table1[[#This Row],[नाम विद्यार्थी]]="","",IF(AND(Table1[[#This Row],[कक्षा]]&gt;=11,'School Fees'!$L$3="Yes"),100,""))</f>
        <v/>
      </c>
      <c r="N1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" s="25" t="str">
        <f>IF(Table1[[#This Row],[नाम विद्यार्थी]]="","",IF(Table1[[#This Row],[कक्षा]]&gt;8,5,""))</f>
        <v/>
      </c>
      <c r="P1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" s="21"/>
      <c r="R185" s="21"/>
      <c r="S185" s="28" t="str">
        <f>IF(SUM(Table1[[#This Row],[छात्र निधि]:[टी.सी.शुल्क]])=0,"",SUM(Table1[[#This Row],[छात्र निधि]:[टी.सी.शुल्क]]))</f>
        <v/>
      </c>
      <c r="T185" s="33"/>
      <c r="U185" s="33"/>
      <c r="V185" s="22"/>
    </row>
    <row r="186" spans="2:22" ht="15">
      <c r="B186" s="25" t="str">
        <f>IF(C186="","",ROWS($A$4:A186))</f>
        <v/>
      </c>
      <c r="C186" s="25" t="str">
        <f>IF('Student Record'!A184="","",'Student Record'!A184)</f>
        <v/>
      </c>
      <c r="D186" s="25" t="str">
        <f>IF('Student Record'!B184="","",'Student Record'!B184)</f>
        <v/>
      </c>
      <c r="E186" s="25" t="str">
        <f>IF('Student Record'!C184="","",'Student Record'!C184)</f>
        <v/>
      </c>
      <c r="F186" s="26" t="str">
        <f>IF('Student Record'!E184="","",'Student Record'!E184)</f>
        <v/>
      </c>
      <c r="G186" s="26" t="str">
        <f>IF('Student Record'!G184="","",'Student Record'!G184)</f>
        <v/>
      </c>
      <c r="H186" s="25" t="str">
        <f>IF('Student Record'!I184="","",'Student Record'!I184)</f>
        <v/>
      </c>
      <c r="I186" s="27" t="str">
        <f>IF('Student Record'!J184="","",'Student Record'!J184)</f>
        <v/>
      </c>
      <c r="J186" s="25" t="str">
        <f>IF('Student Record'!O184="","",'Student Record'!O184)</f>
        <v/>
      </c>
      <c r="K1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" s="25" t="str">
        <f>IF(Table1[[#This Row],[नाम विद्यार्थी]]="","",IF(AND(Table1[[#This Row],[कक्षा]]&gt;8,Table1[[#This Row],[कक्षा]]&lt;11),50,""))</f>
        <v/>
      </c>
      <c r="M186" s="28" t="str">
        <f>IF(Table1[[#This Row],[नाम विद्यार्थी]]="","",IF(AND(Table1[[#This Row],[कक्षा]]&gt;=11,'School Fees'!$L$3="Yes"),100,""))</f>
        <v/>
      </c>
      <c r="N1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" s="25" t="str">
        <f>IF(Table1[[#This Row],[नाम विद्यार्थी]]="","",IF(Table1[[#This Row],[कक्षा]]&gt;8,5,""))</f>
        <v/>
      </c>
      <c r="P1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" s="21"/>
      <c r="R186" s="21"/>
      <c r="S186" s="28" t="str">
        <f>IF(SUM(Table1[[#This Row],[छात्र निधि]:[टी.सी.शुल्क]])=0,"",SUM(Table1[[#This Row],[छात्र निधि]:[टी.सी.शुल्क]]))</f>
        <v/>
      </c>
      <c r="T186" s="33"/>
      <c r="U186" s="33"/>
      <c r="V186" s="22"/>
    </row>
    <row r="187" spans="2:22" ht="15">
      <c r="B187" s="25" t="str">
        <f>IF(C187="","",ROWS($A$4:A187))</f>
        <v/>
      </c>
      <c r="C187" s="25" t="str">
        <f>IF('Student Record'!A185="","",'Student Record'!A185)</f>
        <v/>
      </c>
      <c r="D187" s="25" t="str">
        <f>IF('Student Record'!B185="","",'Student Record'!B185)</f>
        <v/>
      </c>
      <c r="E187" s="25" t="str">
        <f>IF('Student Record'!C185="","",'Student Record'!C185)</f>
        <v/>
      </c>
      <c r="F187" s="26" t="str">
        <f>IF('Student Record'!E185="","",'Student Record'!E185)</f>
        <v/>
      </c>
      <c r="G187" s="26" t="str">
        <f>IF('Student Record'!G185="","",'Student Record'!G185)</f>
        <v/>
      </c>
      <c r="H187" s="25" t="str">
        <f>IF('Student Record'!I185="","",'Student Record'!I185)</f>
        <v/>
      </c>
      <c r="I187" s="27" t="str">
        <f>IF('Student Record'!J185="","",'Student Record'!J185)</f>
        <v/>
      </c>
      <c r="J187" s="25" t="str">
        <f>IF('Student Record'!O185="","",'Student Record'!O185)</f>
        <v/>
      </c>
      <c r="K1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" s="25" t="str">
        <f>IF(Table1[[#This Row],[नाम विद्यार्थी]]="","",IF(AND(Table1[[#This Row],[कक्षा]]&gt;8,Table1[[#This Row],[कक्षा]]&lt;11),50,""))</f>
        <v/>
      </c>
      <c r="M187" s="28" t="str">
        <f>IF(Table1[[#This Row],[नाम विद्यार्थी]]="","",IF(AND(Table1[[#This Row],[कक्षा]]&gt;=11,'School Fees'!$L$3="Yes"),100,""))</f>
        <v/>
      </c>
      <c r="N1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" s="25" t="str">
        <f>IF(Table1[[#This Row],[नाम विद्यार्थी]]="","",IF(Table1[[#This Row],[कक्षा]]&gt;8,5,""))</f>
        <v/>
      </c>
      <c r="P1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" s="21"/>
      <c r="R187" s="21"/>
      <c r="S187" s="28" t="str">
        <f>IF(SUM(Table1[[#This Row],[छात्र निधि]:[टी.सी.शुल्क]])=0,"",SUM(Table1[[#This Row],[छात्र निधि]:[टी.सी.शुल्क]]))</f>
        <v/>
      </c>
      <c r="T187" s="33"/>
      <c r="U187" s="33"/>
      <c r="V187" s="22"/>
    </row>
    <row r="188" spans="2:22" ht="15">
      <c r="B188" s="25" t="str">
        <f>IF(C188="","",ROWS($A$4:A188))</f>
        <v/>
      </c>
      <c r="C188" s="25" t="str">
        <f>IF('Student Record'!A186="","",'Student Record'!A186)</f>
        <v/>
      </c>
      <c r="D188" s="25" t="str">
        <f>IF('Student Record'!B186="","",'Student Record'!B186)</f>
        <v/>
      </c>
      <c r="E188" s="25" t="str">
        <f>IF('Student Record'!C186="","",'Student Record'!C186)</f>
        <v/>
      </c>
      <c r="F188" s="26" t="str">
        <f>IF('Student Record'!E186="","",'Student Record'!E186)</f>
        <v/>
      </c>
      <c r="G188" s="26" t="str">
        <f>IF('Student Record'!G186="","",'Student Record'!G186)</f>
        <v/>
      </c>
      <c r="H188" s="25" t="str">
        <f>IF('Student Record'!I186="","",'Student Record'!I186)</f>
        <v/>
      </c>
      <c r="I188" s="27" t="str">
        <f>IF('Student Record'!J186="","",'Student Record'!J186)</f>
        <v/>
      </c>
      <c r="J188" s="25" t="str">
        <f>IF('Student Record'!O186="","",'Student Record'!O186)</f>
        <v/>
      </c>
      <c r="K1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" s="25" t="str">
        <f>IF(Table1[[#This Row],[नाम विद्यार्थी]]="","",IF(AND(Table1[[#This Row],[कक्षा]]&gt;8,Table1[[#This Row],[कक्षा]]&lt;11),50,""))</f>
        <v/>
      </c>
      <c r="M188" s="28" t="str">
        <f>IF(Table1[[#This Row],[नाम विद्यार्थी]]="","",IF(AND(Table1[[#This Row],[कक्षा]]&gt;=11,'School Fees'!$L$3="Yes"),100,""))</f>
        <v/>
      </c>
      <c r="N1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" s="25" t="str">
        <f>IF(Table1[[#This Row],[नाम विद्यार्थी]]="","",IF(Table1[[#This Row],[कक्षा]]&gt;8,5,""))</f>
        <v/>
      </c>
      <c r="P1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" s="21"/>
      <c r="R188" s="21"/>
      <c r="S188" s="28" t="str">
        <f>IF(SUM(Table1[[#This Row],[छात्र निधि]:[टी.सी.शुल्क]])=0,"",SUM(Table1[[#This Row],[छात्र निधि]:[टी.सी.शुल्क]]))</f>
        <v/>
      </c>
      <c r="T188" s="33"/>
      <c r="U188" s="33"/>
      <c r="V188" s="22"/>
    </row>
    <row r="189" spans="2:22" ht="15">
      <c r="B189" s="25" t="str">
        <f>IF(C189="","",ROWS($A$4:A189))</f>
        <v/>
      </c>
      <c r="C189" s="25" t="str">
        <f>IF('Student Record'!A187="","",'Student Record'!A187)</f>
        <v/>
      </c>
      <c r="D189" s="25" t="str">
        <f>IF('Student Record'!B187="","",'Student Record'!B187)</f>
        <v/>
      </c>
      <c r="E189" s="25" t="str">
        <f>IF('Student Record'!C187="","",'Student Record'!C187)</f>
        <v/>
      </c>
      <c r="F189" s="26" t="str">
        <f>IF('Student Record'!E187="","",'Student Record'!E187)</f>
        <v/>
      </c>
      <c r="G189" s="26" t="str">
        <f>IF('Student Record'!G187="","",'Student Record'!G187)</f>
        <v/>
      </c>
      <c r="H189" s="25" t="str">
        <f>IF('Student Record'!I187="","",'Student Record'!I187)</f>
        <v/>
      </c>
      <c r="I189" s="27" t="str">
        <f>IF('Student Record'!J187="","",'Student Record'!J187)</f>
        <v/>
      </c>
      <c r="J189" s="25" t="str">
        <f>IF('Student Record'!O187="","",'Student Record'!O187)</f>
        <v/>
      </c>
      <c r="K1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" s="25" t="str">
        <f>IF(Table1[[#This Row],[नाम विद्यार्थी]]="","",IF(AND(Table1[[#This Row],[कक्षा]]&gt;8,Table1[[#This Row],[कक्षा]]&lt;11),50,""))</f>
        <v/>
      </c>
      <c r="M189" s="28" t="str">
        <f>IF(Table1[[#This Row],[नाम विद्यार्थी]]="","",IF(AND(Table1[[#This Row],[कक्षा]]&gt;=11,'School Fees'!$L$3="Yes"),100,""))</f>
        <v/>
      </c>
      <c r="N1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" s="25" t="str">
        <f>IF(Table1[[#This Row],[नाम विद्यार्थी]]="","",IF(Table1[[#This Row],[कक्षा]]&gt;8,5,""))</f>
        <v/>
      </c>
      <c r="P1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" s="21"/>
      <c r="R189" s="21"/>
      <c r="S189" s="28" t="str">
        <f>IF(SUM(Table1[[#This Row],[छात्र निधि]:[टी.सी.शुल्क]])=0,"",SUM(Table1[[#This Row],[छात्र निधि]:[टी.सी.शुल्क]]))</f>
        <v/>
      </c>
      <c r="T189" s="33"/>
      <c r="U189" s="33"/>
      <c r="V189" s="22"/>
    </row>
    <row r="190" spans="2:22" ht="15">
      <c r="B190" s="25" t="str">
        <f>IF(C190="","",ROWS($A$4:A190))</f>
        <v/>
      </c>
      <c r="C190" s="25" t="str">
        <f>IF('Student Record'!A188="","",'Student Record'!A188)</f>
        <v/>
      </c>
      <c r="D190" s="25" t="str">
        <f>IF('Student Record'!B188="","",'Student Record'!B188)</f>
        <v/>
      </c>
      <c r="E190" s="25" t="str">
        <f>IF('Student Record'!C188="","",'Student Record'!C188)</f>
        <v/>
      </c>
      <c r="F190" s="26" t="str">
        <f>IF('Student Record'!E188="","",'Student Record'!E188)</f>
        <v/>
      </c>
      <c r="G190" s="26" t="str">
        <f>IF('Student Record'!G188="","",'Student Record'!G188)</f>
        <v/>
      </c>
      <c r="H190" s="25" t="str">
        <f>IF('Student Record'!I188="","",'Student Record'!I188)</f>
        <v/>
      </c>
      <c r="I190" s="27" t="str">
        <f>IF('Student Record'!J188="","",'Student Record'!J188)</f>
        <v/>
      </c>
      <c r="J190" s="25" t="str">
        <f>IF('Student Record'!O188="","",'Student Record'!O188)</f>
        <v/>
      </c>
      <c r="K1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" s="25" t="str">
        <f>IF(Table1[[#This Row],[नाम विद्यार्थी]]="","",IF(AND(Table1[[#This Row],[कक्षा]]&gt;8,Table1[[#This Row],[कक्षा]]&lt;11),50,""))</f>
        <v/>
      </c>
      <c r="M190" s="28" t="str">
        <f>IF(Table1[[#This Row],[नाम विद्यार्थी]]="","",IF(AND(Table1[[#This Row],[कक्षा]]&gt;=11,'School Fees'!$L$3="Yes"),100,""))</f>
        <v/>
      </c>
      <c r="N1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" s="25" t="str">
        <f>IF(Table1[[#This Row],[नाम विद्यार्थी]]="","",IF(Table1[[#This Row],[कक्षा]]&gt;8,5,""))</f>
        <v/>
      </c>
      <c r="P1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" s="21"/>
      <c r="R190" s="21"/>
      <c r="S190" s="28" t="str">
        <f>IF(SUM(Table1[[#This Row],[छात्र निधि]:[टी.सी.शुल्क]])=0,"",SUM(Table1[[#This Row],[छात्र निधि]:[टी.सी.शुल्क]]))</f>
        <v/>
      </c>
      <c r="T190" s="33"/>
      <c r="U190" s="33"/>
      <c r="V190" s="22"/>
    </row>
    <row r="191" spans="2:22" ht="15">
      <c r="B191" s="25" t="str">
        <f>IF(C191="","",ROWS($A$4:A191))</f>
        <v/>
      </c>
      <c r="C191" s="25" t="str">
        <f>IF('Student Record'!A189="","",'Student Record'!A189)</f>
        <v/>
      </c>
      <c r="D191" s="25" t="str">
        <f>IF('Student Record'!B189="","",'Student Record'!B189)</f>
        <v/>
      </c>
      <c r="E191" s="25" t="str">
        <f>IF('Student Record'!C189="","",'Student Record'!C189)</f>
        <v/>
      </c>
      <c r="F191" s="26" t="str">
        <f>IF('Student Record'!E189="","",'Student Record'!E189)</f>
        <v/>
      </c>
      <c r="G191" s="26" t="str">
        <f>IF('Student Record'!G189="","",'Student Record'!G189)</f>
        <v/>
      </c>
      <c r="H191" s="25" t="str">
        <f>IF('Student Record'!I189="","",'Student Record'!I189)</f>
        <v/>
      </c>
      <c r="I191" s="27" t="str">
        <f>IF('Student Record'!J189="","",'Student Record'!J189)</f>
        <v/>
      </c>
      <c r="J191" s="25" t="str">
        <f>IF('Student Record'!O189="","",'Student Record'!O189)</f>
        <v/>
      </c>
      <c r="K1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" s="25" t="str">
        <f>IF(Table1[[#This Row],[नाम विद्यार्थी]]="","",IF(AND(Table1[[#This Row],[कक्षा]]&gt;8,Table1[[#This Row],[कक्षा]]&lt;11),50,""))</f>
        <v/>
      </c>
      <c r="M191" s="28" t="str">
        <f>IF(Table1[[#This Row],[नाम विद्यार्थी]]="","",IF(AND(Table1[[#This Row],[कक्षा]]&gt;=11,'School Fees'!$L$3="Yes"),100,""))</f>
        <v/>
      </c>
      <c r="N1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" s="25" t="str">
        <f>IF(Table1[[#This Row],[नाम विद्यार्थी]]="","",IF(Table1[[#This Row],[कक्षा]]&gt;8,5,""))</f>
        <v/>
      </c>
      <c r="P1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" s="21"/>
      <c r="R191" s="21"/>
      <c r="S191" s="28" t="str">
        <f>IF(SUM(Table1[[#This Row],[छात्र निधि]:[टी.सी.शुल्क]])=0,"",SUM(Table1[[#This Row],[छात्र निधि]:[टी.सी.शुल्क]]))</f>
        <v/>
      </c>
      <c r="T191" s="33"/>
      <c r="U191" s="33"/>
      <c r="V191" s="22"/>
    </row>
    <row r="192" spans="2:22" ht="15">
      <c r="B192" s="25" t="str">
        <f>IF(C192="","",ROWS($A$4:A192))</f>
        <v/>
      </c>
      <c r="C192" s="25" t="str">
        <f>IF('Student Record'!A190="","",'Student Record'!A190)</f>
        <v/>
      </c>
      <c r="D192" s="25" t="str">
        <f>IF('Student Record'!B190="","",'Student Record'!B190)</f>
        <v/>
      </c>
      <c r="E192" s="25" t="str">
        <f>IF('Student Record'!C190="","",'Student Record'!C190)</f>
        <v/>
      </c>
      <c r="F192" s="26" t="str">
        <f>IF('Student Record'!E190="","",'Student Record'!E190)</f>
        <v/>
      </c>
      <c r="G192" s="26" t="str">
        <f>IF('Student Record'!G190="","",'Student Record'!G190)</f>
        <v/>
      </c>
      <c r="H192" s="25" t="str">
        <f>IF('Student Record'!I190="","",'Student Record'!I190)</f>
        <v/>
      </c>
      <c r="I192" s="27" t="str">
        <f>IF('Student Record'!J190="","",'Student Record'!J190)</f>
        <v/>
      </c>
      <c r="J192" s="25" t="str">
        <f>IF('Student Record'!O190="","",'Student Record'!O190)</f>
        <v/>
      </c>
      <c r="K1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" s="25" t="str">
        <f>IF(Table1[[#This Row],[नाम विद्यार्थी]]="","",IF(AND(Table1[[#This Row],[कक्षा]]&gt;8,Table1[[#This Row],[कक्षा]]&lt;11),50,""))</f>
        <v/>
      </c>
      <c r="M192" s="28" t="str">
        <f>IF(Table1[[#This Row],[नाम विद्यार्थी]]="","",IF(AND(Table1[[#This Row],[कक्षा]]&gt;=11,'School Fees'!$L$3="Yes"),100,""))</f>
        <v/>
      </c>
      <c r="N1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" s="25" t="str">
        <f>IF(Table1[[#This Row],[नाम विद्यार्थी]]="","",IF(Table1[[#This Row],[कक्षा]]&gt;8,5,""))</f>
        <v/>
      </c>
      <c r="P1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" s="21"/>
      <c r="R192" s="21"/>
      <c r="S192" s="28" t="str">
        <f>IF(SUM(Table1[[#This Row],[छात्र निधि]:[टी.सी.शुल्क]])=0,"",SUM(Table1[[#This Row],[छात्र निधि]:[टी.सी.शुल्क]]))</f>
        <v/>
      </c>
      <c r="T192" s="33"/>
      <c r="U192" s="33"/>
      <c r="V192" s="22"/>
    </row>
    <row r="193" spans="2:22" ht="15">
      <c r="B193" s="25" t="str">
        <f>IF(C193="","",ROWS($A$4:A193))</f>
        <v/>
      </c>
      <c r="C193" s="25" t="str">
        <f>IF('Student Record'!A191="","",'Student Record'!A191)</f>
        <v/>
      </c>
      <c r="D193" s="25" t="str">
        <f>IF('Student Record'!B191="","",'Student Record'!B191)</f>
        <v/>
      </c>
      <c r="E193" s="25" t="str">
        <f>IF('Student Record'!C191="","",'Student Record'!C191)</f>
        <v/>
      </c>
      <c r="F193" s="26" t="str">
        <f>IF('Student Record'!E191="","",'Student Record'!E191)</f>
        <v/>
      </c>
      <c r="G193" s="26" t="str">
        <f>IF('Student Record'!G191="","",'Student Record'!G191)</f>
        <v/>
      </c>
      <c r="H193" s="25" t="str">
        <f>IF('Student Record'!I191="","",'Student Record'!I191)</f>
        <v/>
      </c>
      <c r="I193" s="27" t="str">
        <f>IF('Student Record'!J191="","",'Student Record'!J191)</f>
        <v/>
      </c>
      <c r="J193" s="25" t="str">
        <f>IF('Student Record'!O191="","",'Student Record'!O191)</f>
        <v/>
      </c>
      <c r="K1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" s="25" t="str">
        <f>IF(Table1[[#This Row],[नाम विद्यार्थी]]="","",IF(AND(Table1[[#This Row],[कक्षा]]&gt;8,Table1[[#This Row],[कक्षा]]&lt;11),50,""))</f>
        <v/>
      </c>
      <c r="M193" s="28" t="str">
        <f>IF(Table1[[#This Row],[नाम विद्यार्थी]]="","",IF(AND(Table1[[#This Row],[कक्षा]]&gt;=11,'School Fees'!$L$3="Yes"),100,""))</f>
        <v/>
      </c>
      <c r="N1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" s="25" t="str">
        <f>IF(Table1[[#This Row],[नाम विद्यार्थी]]="","",IF(Table1[[#This Row],[कक्षा]]&gt;8,5,""))</f>
        <v/>
      </c>
      <c r="P1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" s="21"/>
      <c r="R193" s="21"/>
      <c r="S193" s="28" t="str">
        <f>IF(SUM(Table1[[#This Row],[छात्र निधि]:[टी.सी.शुल्क]])=0,"",SUM(Table1[[#This Row],[छात्र निधि]:[टी.सी.शुल्क]]))</f>
        <v/>
      </c>
      <c r="T193" s="33"/>
      <c r="U193" s="33"/>
      <c r="V193" s="22"/>
    </row>
    <row r="194" spans="2:22" ht="15">
      <c r="B194" s="25" t="str">
        <f>IF(C194="","",ROWS($A$4:A194))</f>
        <v/>
      </c>
      <c r="C194" s="25" t="str">
        <f>IF('Student Record'!A192="","",'Student Record'!A192)</f>
        <v/>
      </c>
      <c r="D194" s="25" t="str">
        <f>IF('Student Record'!B192="","",'Student Record'!B192)</f>
        <v/>
      </c>
      <c r="E194" s="25" t="str">
        <f>IF('Student Record'!C192="","",'Student Record'!C192)</f>
        <v/>
      </c>
      <c r="F194" s="26" t="str">
        <f>IF('Student Record'!E192="","",'Student Record'!E192)</f>
        <v/>
      </c>
      <c r="G194" s="26" t="str">
        <f>IF('Student Record'!G192="","",'Student Record'!G192)</f>
        <v/>
      </c>
      <c r="H194" s="25" t="str">
        <f>IF('Student Record'!I192="","",'Student Record'!I192)</f>
        <v/>
      </c>
      <c r="I194" s="27" t="str">
        <f>IF('Student Record'!J192="","",'Student Record'!J192)</f>
        <v/>
      </c>
      <c r="J194" s="25" t="str">
        <f>IF('Student Record'!O192="","",'Student Record'!O192)</f>
        <v/>
      </c>
      <c r="K1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" s="25" t="str">
        <f>IF(Table1[[#This Row],[नाम विद्यार्थी]]="","",IF(AND(Table1[[#This Row],[कक्षा]]&gt;8,Table1[[#This Row],[कक्षा]]&lt;11),50,""))</f>
        <v/>
      </c>
      <c r="M194" s="28" t="str">
        <f>IF(Table1[[#This Row],[नाम विद्यार्थी]]="","",IF(AND(Table1[[#This Row],[कक्षा]]&gt;=11,'School Fees'!$L$3="Yes"),100,""))</f>
        <v/>
      </c>
      <c r="N1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" s="25" t="str">
        <f>IF(Table1[[#This Row],[नाम विद्यार्थी]]="","",IF(Table1[[#This Row],[कक्षा]]&gt;8,5,""))</f>
        <v/>
      </c>
      <c r="P1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" s="21"/>
      <c r="R194" s="21"/>
      <c r="S194" s="28" t="str">
        <f>IF(SUM(Table1[[#This Row],[छात्र निधि]:[टी.सी.शुल्क]])=0,"",SUM(Table1[[#This Row],[छात्र निधि]:[टी.सी.शुल्क]]))</f>
        <v/>
      </c>
      <c r="T194" s="33"/>
      <c r="U194" s="33"/>
      <c r="V194" s="22"/>
    </row>
    <row r="195" spans="2:22" ht="15">
      <c r="B195" s="25" t="str">
        <f>IF(C195="","",ROWS($A$4:A195))</f>
        <v/>
      </c>
      <c r="C195" s="25" t="str">
        <f>IF('Student Record'!A193="","",'Student Record'!A193)</f>
        <v/>
      </c>
      <c r="D195" s="25" t="str">
        <f>IF('Student Record'!B193="","",'Student Record'!B193)</f>
        <v/>
      </c>
      <c r="E195" s="25" t="str">
        <f>IF('Student Record'!C193="","",'Student Record'!C193)</f>
        <v/>
      </c>
      <c r="F195" s="26" t="str">
        <f>IF('Student Record'!E193="","",'Student Record'!E193)</f>
        <v/>
      </c>
      <c r="G195" s="26" t="str">
        <f>IF('Student Record'!G193="","",'Student Record'!G193)</f>
        <v/>
      </c>
      <c r="H195" s="25" t="str">
        <f>IF('Student Record'!I193="","",'Student Record'!I193)</f>
        <v/>
      </c>
      <c r="I195" s="27" t="str">
        <f>IF('Student Record'!J193="","",'Student Record'!J193)</f>
        <v/>
      </c>
      <c r="J195" s="25" t="str">
        <f>IF('Student Record'!O193="","",'Student Record'!O193)</f>
        <v/>
      </c>
      <c r="K1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" s="25" t="str">
        <f>IF(Table1[[#This Row],[नाम विद्यार्थी]]="","",IF(AND(Table1[[#This Row],[कक्षा]]&gt;8,Table1[[#This Row],[कक्षा]]&lt;11),50,""))</f>
        <v/>
      </c>
      <c r="M195" s="28" t="str">
        <f>IF(Table1[[#This Row],[नाम विद्यार्थी]]="","",IF(AND(Table1[[#This Row],[कक्षा]]&gt;=11,'School Fees'!$L$3="Yes"),100,""))</f>
        <v/>
      </c>
      <c r="N1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" s="25" t="str">
        <f>IF(Table1[[#This Row],[नाम विद्यार्थी]]="","",IF(Table1[[#This Row],[कक्षा]]&gt;8,5,""))</f>
        <v/>
      </c>
      <c r="P1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" s="21"/>
      <c r="R195" s="21"/>
      <c r="S195" s="28" t="str">
        <f>IF(SUM(Table1[[#This Row],[छात्र निधि]:[टी.सी.शुल्क]])=0,"",SUM(Table1[[#This Row],[छात्र निधि]:[टी.सी.शुल्क]]))</f>
        <v/>
      </c>
      <c r="T195" s="33"/>
      <c r="U195" s="33"/>
      <c r="V195" s="22"/>
    </row>
    <row r="196" spans="2:22" ht="15">
      <c r="B196" s="25" t="str">
        <f>IF(C196="","",ROWS($A$4:A196))</f>
        <v/>
      </c>
      <c r="C196" s="25" t="str">
        <f>IF('Student Record'!A194="","",'Student Record'!A194)</f>
        <v/>
      </c>
      <c r="D196" s="25" t="str">
        <f>IF('Student Record'!B194="","",'Student Record'!B194)</f>
        <v/>
      </c>
      <c r="E196" s="25" t="str">
        <f>IF('Student Record'!C194="","",'Student Record'!C194)</f>
        <v/>
      </c>
      <c r="F196" s="26" t="str">
        <f>IF('Student Record'!E194="","",'Student Record'!E194)</f>
        <v/>
      </c>
      <c r="G196" s="26" t="str">
        <f>IF('Student Record'!G194="","",'Student Record'!G194)</f>
        <v/>
      </c>
      <c r="H196" s="25" t="str">
        <f>IF('Student Record'!I194="","",'Student Record'!I194)</f>
        <v/>
      </c>
      <c r="I196" s="27" t="str">
        <f>IF('Student Record'!J194="","",'Student Record'!J194)</f>
        <v/>
      </c>
      <c r="J196" s="25" t="str">
        <f>IF('Student Record'!O194="","",'Student Record'!O194)</f>
        <v/>
      </c>
      <c r="K1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" s="25" t="str">
        <f>IF(Table1[[#This Row],[नाम विद्यार्थी]]="","",IF(AND(Table1[[#This Row],[कक्षा]]&gt;8,Table1[[#This Row],[कक्षा]]&lt;11),50,""))</f>
        <v/>
      </c>
      <c r="M196" s="28" t="str">
        <f>IF(Table1[[#This Row],[नाम विद्यार्थी]]="","",IF(AND(Table1[[#This Row],[कक्षा]]&gt;=11,'School Fees'!$L$3="Yes"),100,""))</f>
        <v/>
      </c>
      <c r="N1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" s="25" t="str">
        <f>IF(Table1[[#This Row],[नाम विद्यार्थी]]="","",IF(Table1[[#This Row],[कक्षा]]&gt;8,5,""))</f>
        <v/>
      </c>
      <c r="P1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" s="21"/>
      <c r="R196" s="21"/>
      <c r="S196" s="28" t="str">
        <f>IF(SUM(Table1[[#This Row],[छात्र निधि]:[टी.सी.शुल्क]])=0,"",SUM(Table1[[#This Row],[छात्र निधि]:[टी.सी.शुल्क]]))</f>
        <v/>
      </c>
      <c r="T196" s="33"/>
      <c r="U196" s="33"/>
      <c r="V196" s="22"/>
    </row>
    <row r="197" spans="2:22" ht="15">
      <c r="B197" s="25" t="str">
        <f>IF(C197="","",ROWS($A$4:A197))</f>
        <v/>
      </c>
      <c r="C197" s="25" t="str">
        <f>IF('Student Record'!A195="","",'Student Record'!A195)</f>
        <v/>
      </c>
      <c r="D197" s="25" t="str">
        <f>IF('Student Record'!B195="","",'Student Record'!B195)</f>
        <v/>
      </c>
      <c r="E197" s="25" t="str">
        <f>IF('Student Record'!C195="","",'Student Record'!C195)</f>
        <v/>
      </c>
      <c r="F197" s="26" t="str">
        <f>IF('Student Record'!E195="","",'Student Record'!E195)</f>
        <v/>
      </c>
      <c r="G197" s="26" t="str">
        <f>IF('Student Record'!G195="","",'Student Record'!G195)</f>
        <v/>
      </c>
      <c r="H197" s="25" t="str">
        <f>IF('Student Record'!I195="","",'Student Record'!I195)</f>
        <v/>
      </c>
      <c r="I197" s="27" t="str">
        <f>IF('Student Record'!J195="","",'Student Record'!J195)</f>
        <v/>
      </c>
      <c r="J197" s="25" t="str">
        <f>IF('Student Record'!O195="","",'Student Record'!O195)</f>
        <v/>
      </c>
      <c r="K1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" s="25" t="str">
        <f>IF(Table1[[#This Row],[नाम विद्यार्थी]]="","",IF(AND(Table1[[#This Row],[कक्षा]]&gt;8,Table1[[#This Row],[कक्षा]]&lt;11),50,""))</f>
        <v/>
      </c>
      <c r="M197" s="28" t="str">
        <f>IF(Table1[[#This Row],[नाम विद्यार्थी]]="","",IF(AND(Table1[[#This Row],[कक्षा]]&gt;=11,'School Fees'!$L$3="Yes"),100,""))</f>
        <v/>
      </c>
      <c r="N1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" s="25" t="str">
        <f>IF(Table1[[#This Row],[नाम विद्यार्थी]]="","",IF(Table1[[#This Row],[कक्षा]]&gt;8,5,""))</f>
        <v/>
      </c>
      <c r="P1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" s="21"/>
      <c r="R197" s="21"/>
      <c r="S197" s="28" t="str">
        <f>IF(SUM(Table1[[#This Row],[छात्र निधि]:[टी.सी.शुल्क]])=0,"",SUM(Table1[[#This Row],[छात्र निधि]:[टी.सी.शुल्क]]))</f>
        <v/>
      </c>
      <c r="T197" s="33"/>
      <c r="U197" s="33"/>
      <c r="V197" s="22"/>
    </row>
    <row r="198" spans="2:22" ht="15">
      <c r="B198" s="25" t="str">
        <f>IF(C198="","",ROWS($A$4:A198))</f>
        <v/>
      </c>
      <c r="C198" s="25" t="str">
        <f>IF('Student Record'!A196="","",'Student Record'!A196)</f>
        <v/>
      </c>
      <c r="D198" s="25" t="str">
        <f>IF('Student Record'!B196="","",'Student Record'!B196)</f>
        <v/>
      </c>
      <c r="E198" s="25" t="str">
        <f>IF('Student Record'!C196="","",'Student Record'!C196)</f>
        <v/>
      </c>
      <c r="F198" s="26" t="str">
        <f>IF('Student Record'!E196="","",'Student Record'!E196)</f>
        <v/>
      </c>
      <c r="G198" s="26" t="str">
        <f>IF('Student Record'!G196="","",'Student Record'!G196)</f>
        <v/>
      </c>
      <c r="H198" s="25" t="str">
        <f>IF('Student Record'!I196="","",'Student Record'!I196)</f>
        <v/>
      </c>
      <c r="I198" s="27" t="str">
        <f>IF('Student Record'!J196="","",'Student Record'!J196)</f>
        <v/>
      </c>
      <c r="J198" s="25" t="str">
        <f>IF('Student Record'!O196="","",'Student Record'!O196)</f>
        <v/>
      </c>
      <c r="K1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" s="25" t="str">
        <f>IF(Table1[[#This Row],[नाम विद्यार्थी]]="","",IF(AND(Table1[[#This Row],[कक्षा]]&gt;8,Table1[[#This Row],[कक्षा]]&lt;11),50,""))</f>
        <v/>
      </c>
      <c r="M198" s="28" t="str">
        <f>IF(Table1[[#This Row],[नाम विद्यार्थी]]="","",IF(AND(Table1[[#This Row],[कक्षा]]&gt;=11,'School Fees'!$L$3="Yes"),100,""))</f>
        <v/>
      </c>
      <c r="N1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" s="25" t="str">
        <f>IF(Table1[[#This Row],[नाम विद्यार्थी]]="","",IF(Table1[[#This Row],[कक्षा]]&gt;8,5,""))</f>
        <v/>
      </c>
      <c r="P1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" s="21"/>
      <c r="R198" s="21"/>
      <c r="S198" s="28" t="str">
        <f>IF(SUM(Table1[[#This Row],[छात्र निधि]:[टी.सी.शुल्क]])=0,"",SUM(Table1[[#This Row],[छात्र निधि]:[टी.सी.शुल्क]]))</f>
        <v/>
      </c>
      <c r="T198" s="33"/>
      <c r="U198" s="33"/>
      <c r="V198" s="22"/>
    </row>
    <row r="199" spans="2:22" ht="15">
      <c r="B199" s="25" t="str">
        <f>IF(C199="","",ROWS($A$4:A199))</f>
        <v/>
      </c>
      <c r="C199" s="25" t="str">
        <f>IF('Student Record'!A197="","",'Student Record'!A197)</f>
        <v/>
      </c>
      <c r="D199" s="25" t="str">
        <f>IF('Student Record'!B197="","",'Student Record'!B197)</f>
        <v/>
      </c>
      <c r="E199" s="25" t="str">
        <f>IF('Student Record'!C197="","",'Student Record'!C197)</f>
        <v/>
      </c>
      <c r="F199" s="26" t="str">
        <f>IF('Student Record'!E197="","",'Student Record'!E197)</f>
        <v/>
      </c>
      <c r="G199" s="26" t="str">
        <f>IF('Student Record'!G197="","",'Student Record'!G197)</f>
        <v/>
      </c>
      <c r="H199" s="25" t="str">
        <f>IF('Student Record'!I197="","",'Student Record'!I197)</f>
        <v/>
      </c>
      <c r="I199" s="27" t="str">
        <f>IF('Student Record'!J197="","",'Student Record'!J197)</f>
        <v/>
      </c>
      <c r="J199" s="25" t="str">
        <f>IF('Student Record'!O197="","",'Student Record'!O197)</f>
        <v/>
      </c>
      <c r="K1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" s="25" t="str">
        <f>IF(Table1[[#This Row],[नाम विद्यार्थी]]="","",IF(AND(Table1[[#This Row],[कक्षा]]&gt;8,Table1[[#This Row],[कक्षा]]&lt;11),50,""))</f>
        <v/>
      </c>
      <c r="M199" s="28" t="str">
        <f>IF(Table1[[#This Row],[नाम विद्यार्थी]]="","",IF(AND(Table1[[#This Row],[कक्षा]]&gt;=11,'School Fees'!$L$3="Yes"),100,""))</f>
        <v/>
      </c>
      <c r="N1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" s="25" t="str">
        <f>IF(Table1[[#This Row],[नाम विद्यार्थी]]="","",IF(Table1[[#This Row],[कक्षा]]&gt;8,5,""))</f>
        <v/>
      </c>
      <c r="P1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" s="21"/>
      <c r="R199" s="21"/>
      <c r="S199" s="28" t="str">
        <f>IF(SUM(Table1[[#This Row],[छात्र निधि]:[टी.सी.शुल्क]])=0,"",SUM(Table1[[#This Row],[छात्र निधि]:[टी.सी.शुल्क]]))</f>
        <v/>
      </c>
      <c r="T199" s="33"/>
      <c r="U199" s="33"/>
      <c r="V199" s="22"/>
    </row>
    <row r="200" spans="2:22" ht="15">
      <c r="B200" s="25" t="str">
        <f>IF(C200="","",ROWS($A$4:A200))</f>
        <v/>
      </c>
      <c r="C200" s="25" t="str">
        <f>IF('Student Record'!A198="","",'Student Record'!A198)</f>
        <v/>
      </c>
      <c r="D200" s="25" t="str">
        <f>IF('Student Record'!B198="","",'Student Record'!B198)</f>
        <v/>
      </c>
      <c r="E200" s="25" t="str">
        <f>IF('Student Record'!C198="","",'Student Record'!C198)</f>
        <v/>
      </c>
      <c r="F200" s="26" t="str">
        <f>IF('Student Record'!E198="","",'Student Record'!E198)</f>
        <v/>
      </c>
      <c r="G200" s="26" t="str">
        <f>IF('Student Record'!G198="","",'Student Record'!G198)</f>
        <v/>
      </c>
      <c r="H200" s="25" t="str">
        <f>IF('Student Record'!I198="","",'Student Record'!I198)</f>
        <v/>
      </c>
      <c r="I200" s="27" t="str">
        <f>IF('Student Record'!J198="","",'Student Record'!J198)</f>
        <v/>
      </c>
      <c r="J200" s="25" t="str">
        <f>IF('Student Record'!O198="","",'Student Record'!O198)</f>
        <v/>
      </c>
      <c r="K2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" s="25" t="str">
        <f>IF(Table1[[#This Row],[नाम विद्यार्थी]]="","",IF(AND(Table1[[#This Row],[कक्षा]]&gt;8,Table1[[#This Row],[कक्षा]]&lt;11),50,""))</f>
        <v/>
      </c>
      <c r="M200" s="28" t="str">
        <f>IF(Table1[[#This Row],[नाम विद्यार्थी]]="","",IF(AND(Table1[[#This Row],[कक्षा]]&gt;=11,'School Fees'!$L$3="Yes"),100,""))</f>
        <v/>
      </c>
      <c r="N2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" s="25" t="str">
        <f>IF(Table1[[#This Row],[नाम विद्यार्थी]]="","",IF(Table1[[#This Row],[कक्षा]]&gt;8,5,""))</f>
        <v/>
      </c>
      <c r="P2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" s="21"/>
      <c r="R200" s="21"/>
      <c r="S200" s="28" t="str">
        <f>IF(SUM(Table1[[#This Row],[छात्र निधि]:[टी.सी.शुल्क]])=0,"",SUM(Table1[[#This Row],[छात्र निधि]:[टी.सी.शुल्क]]))</f>
        <v/>
      </c>
      <c r="T200" s="33"/>
      <c r="U200" s="33"/>
      <c r="V200" s="22"/>
    </row>
    <row r="201" spans="2:22" ht="15">
      <c r="B201" s="25" t="str">
        <f>IF(C201="","",ROWS($A$4:A201))</f>
        <v/>
      </c>
      <c r="C201" s="25" t="str">
        <f>IF('Student Record'!A199="","",'Student Record'!A199)</f>
        <v/>
      </c>
      <c r="D201" s="25" t="str">
        <f>IF('Student Record'!B199="","",'Student Record'!B199)</f>
        <v/>
      </c>
      <c r="E201" s="25" t="str">
        <f>IF('Student Record'!C199="","",'Student Record'!C199)</f>
        <v/>
      </c>
      <c r="F201" s="26" t="str">
        <f>IF('Student Record'!E199="","",'Student Record'!E199)</f>
        <v/>
      </c>
      <c r="G201" s="26" t="str">
        <f>IF('Student Record'!G199="","",'Student Record'!G199)</f>
        <v/>
      </c>
      <c r="H201" s="25" t="str">
        <f>IF('Student Record'!I199="","",'Student Record'!I199)</f>
        <v/>
      </c>
      <c r="I201" s="27" t="str">
        <f>IF('Student Record'!J199="","",'Student Record'!J199)</f>
        <v/>
      </c>
      <c r="J201" s="25" t="str">
        <f>IF('Student Record'!O199="","",'Student Record'!O199)</f>
        <v/>
      </c>
      <c r="K2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" s="25" t="str">
        <f>IF(Table1[[#This Row],[नाम विद्यार्थी]]="","",IF(AND(Table1[[#This Row],[कक्षा]]&gt;8,Table1[[#This Row],[कक्षा]]&lt;11),50,""))</f>
        <v/>
      </c>
      <c r="M201" s="28" t="str">
        <f>IF(Table1[[#This Row],[नाम विद्यार्थी]]="","",IF(AND(Table1[[#This Row],[कक्षा]]&gt;=11,'School Fees'!$L$3="Yes"),100,""))</f>
        <v/>
      </c>
      <c r="N2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" s="25" t="str">
        <f>IF(Table1[[#This Row],[नाम विद्यार्थी]]="","",IF(Table1[[#This Row],[कक्षा]]&gt;8,5,""))</f>
        <v/>
      </c>
      <c r="P2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" s="21"/>
      <c r="R201" s="21"/>
      <c r="S201" s="28" t="str">
        <f>IF(SUM(Table1[[#This Row],[छात्र निधि]:[टी.सी.शुल्क]])=0,"",SUM(Table1[[#This Row],[छात्र निधि]:[टी.सी.शुल्क]]))</f>
        <v/>
      </c>
      <c r="T201" s="33"/>
      <c r="U201" s="33"/>
      <c r="V201" s="22"/>
    </row>
    <row r="202" spans="2:22" ht="15">
      <c r="B202" s="25" t="str">
        <f>IF(C202="","",ROWS($A$4:A202))</f>
        <v/>
      </c>
      <c r="C202" s="25" t="str">
        <f>IF('Student Record'!A200="","",'Student Record'!A200)</f>
        <v/>
      </c>
      <c r="D202" s="25" t="str">
        <f>IF('Student Record'!B200="","",'Student Record'!B200)</f>
        <v/>
      </c>
      <c r="E202" s="25" t="str">
        <f>IF('Student Record'!C200="","",'Student Record'!C200)</f>
        <v/>
      </c>
      <c r="F202" s="26" t="str">
        <f>IF('Student Record'!E200="","",'Student Record'!E200)</f>
        <v/>
      </c>
      <c r="G202" s="26" t="str">
        <f>IF('Student Record'!G200="","",'Student Record'!G200)</f>
        <v/>
      </c>
      <c r="H202" s="25" t="str">
        <f>IF('Student Record'!I200="","",'Student Record'!I200)</f>
        <v/>
      </c>
      <c r="I202" s="27" t="str">
        <f>IF('Student Record'!J200="","",'Student Record'!J200)</f>
        <v/>
      </c>
      <c r="J202" s="25" t="str">
        <f>IF('Student Record'!O200="","",'Student Record'!O200)</f>
        <v/>
      </c>
      <c r="K2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" s="25" t="str">
        <f>IF(Table1[[#This Row],[नाम विद्यार्थी]]="","",IF(AND(Table1[[#This Row],[कक्षा]]&gt;8,Table1[[#This Row],[कक्षा]]&lt;11),50,""))</f>
        <v/>
      </c>
      <c r="M202" s="28" t="str">
        <f>IF(Table1[[#This Row],[नाम विद्यार्थी]]="","",IF(AND(Table1[[#This Row],[कक्षा]]&gt;=11,'School Fees'!$L$3="Yes"),100,""))</f>
        <v/>
      </c>
      <c r="N2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" s="25" t="str">
        <f>IF(Table1[[#This Row],[नाम विद्यार्थी]]="","",IF(Table1[[#This Row],[कक्षा]]&gt;8,5,""))</f>
        <v/>
      </c>
      <c r="P2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" s="21"/>
      <c r="R202" s="21"/>
      <c r="S202" s="28" t="str">
        <f>IF(SUM(Table1[[#This Row],[छात्र निधि]:[टी.सी.शुल्क]])=0,"",SUM(Table1[[#This Row],[छात्र निधि]:[टी.सी.शुल्क]]))</f>
        <v/>
      </c>
      <c r="T202" s="33"/>
      <c r="U202" s="33"/>
      <c r="V202" s="22"/>
    </row>
    <row r="203" spans="2:22" ht="15">
      <c r="B203" s="25" t="str">
        <f>IF(C203="","",ROWS($A$4:A203))</f>
        <v/>
      </c>
      <c r="C203" s="25" t="str">
        <f>IF('Student Record'!A201="","",'Student Record'!A201)</f>
        <v/>
      </c>
      <c r="D203" s="25" t="str">
        <f>IF('Student Record'!B201="","",'Student Record'!B201)</f>
        <v/>
      </c>
      <c r="E203" s="25" t="str">
        <f>IF('Student Record'!C201="","",'Student Record'!C201)</f>
        <v/>
      </c>
      <c r="F203" s="26" t="str">
        <f>IF('Student Record'!E201="","",'Student Record'!E201)</f>
        <v/>
      </c>
      <c r="G203" s="26" t="str">
        <f>IF('Student Record'!G201="","",'Student Record'!G201)</f>
        <v/>
      </c>
      <c r="H203" s="25" t="str">
        <f>IF('Student Record'!I201="","",'Student Record'!I201)</f>
        <v/>
      </c>
      <c r="I203" s="27" t="str">
        <f>IF('Student Record'!J201="","",'Student Record'!J201)</f>
        <v/>
      </c>
      <c r="J203" s="25" t="str">
        <f>IF('Student Record'!O201="","",'Student Record'!O201)</f>
        <v/>
      </c>
      <c r="K2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" s="25" t="str">
        <f>IF(Table1[[#This Row],[नाम विद्यार्थी]]="","",IF(AND(Table1[[#This Row],[कक्षा]]&gt;8,Table1[[#This Row],[कक्षा]]&lt;11),50,""))</f>
        <v/>
      </c>
      <c r="M203" s="28" t="str">
        <f>IF(Table1[[#This Row],[नाम विद्यार्थी]]="","",IF(AND(Table1[[#This Row],[कक्षा]]&gt;=11,'School Fees'!$L$3="Yes"),100,""))</f>
        <v/>
      </c>
      <c r="N2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" s="25" t="str">
        <f>IF(Table1[[#This Row],[नाम विद्यार्थी]]="","",IF(Table1[[#This Row],[कक्षा]]&gt;8,5,""))</f>
        <v/>
      </c>
      <c r="P2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" s="21"/>
      <c r="R203" s="21"/>
      <c r="S203" s="28" t="str">
        <f>IF(SUM(Table1[[#This Row],[छात्र निधि]:[टी.सी.शुल्क]])=0,"",SUM(Table1[[#This Row],[छात्र निधि]:[टी.सी.शुल्क]]))</f>
        <v/>
      </c>
      <c r="T203" s="33"/>
      <c r="U203" s="33"/>
      <c r="V203" s="22"/>
    </row>
    <row r="204" spans="2:22" ht="15">
      <c r="B204" s="25" t="str">
        <f>IF(C204="","",ROWS($A$4:A204))</f>
        <v/>
      </c>
      <c r="C204" s="25" t="str">
        <f>IF('Student Record'!A202="","",'Student Record'!A202)</f>
        <v/>
      </c>
      <c r="D204" s="25" t="str">
        <f>IF('Student Record'!B202="","",'Student Record'!B202)</f>
        <v/>
      </c>
      <c r="E204" s="25" t="str">
        <f>IF('Student Record'!C202="","",'Student Record'!C202)</f>
        <v/>
      </c>
      <c r="F204" s="26" t="str">
        <f>IF('Student Record'!E202="","",'Student Record'!E202)</f>
        <v/>
      </c>
      <c r="G204" s="26" t="str">
        <f>IF('Student Record'!G202="","",'Student Record'!G202)</f>
        <v/>
      </c>
      <c r="H204" s="25" t="str">
        <f>IF('Student Record'!I202="","",'Student Record'!I202)</f>
        <v/>
      </c>
      <c r="I204" s="27" t="str">
        <f>IF('Student Record'!J202="","",'Student Record'!J202)</f>
        <v/>
      </c>
      <c r="J204" s="25" t="str">
        <f>IF('Student Record'!O202="","",'Student Record'!O202)</f>
        <v/>
      </c>
      <c r="K2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" s="25" t="str">
        <f>IF(Table1[[#This Row],[नाम विद्यार्थी]]="","",IF(AND(Table1[[#This Row],[कक्षा]]&gt;8,Table1[[#This Row],[कक्षा]]&lt;11),50,""))</f>
        <v/>
      </c>
      <c r="M204" s="28" t="str">
        <f>IF(Table1[[#This Row],[नाम विद्यार्थी]]="","",IF(AND(Table1[[#This Row],[कक्षा]]&gt;=11,'School Fees'!$L$3="Yes"),100,""))</f>
        <v/>
      </c>
      <c r="N2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" s="25" t="str">
        <f>IF(Table1[[#This Row],[नाम विद्यार्थी]]="","",IF(Table1[[#This Row],[कक्षा]]&gt;8,5,""))</f>
        <v/>
      </c>
      <c r="P2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" s="21"/>
      <c r="R204" s="21"/>
      <c r="S204" s="28" t="str">
        <f>IF(SUM(Table1[[#This Row],[छात्र निधि]:[टी.सी.शुल्क]])=0,"",SUM(Table1[[#This Row],[छात्र निधि]:[टी.सी.शुल्क]]))</f>
        <v/>
      </c>
      <c r="T204" s="33"/>
      <c r="U204" s="33"/>
      <c r="V204" s="22"/>
    </row>
    <row r="205" spans="2:22" ht="15">
      <c r="B205" s="25" t="str">
        <f>IF(C205="","",ROWS($A$4:A205))</f>
        <v/>
      </c>
      <c r="C205" s="25" t="str">
        <f>IF('Student Record'!A203="","",'Student Record'!A203)</f>
        <v/>
      </c>
      <c r="D205" s="25" t="str">
        <f>IF('Student Record'!B203="","",'Student Record'!B203)</f>
        <v/>
      </c>
      <c r="E205" s="25" t="str">
        <f>IF('Student Record'!C203="","",'Student Record'!C203)</f>
        <v/>
      </c>
      <c r="F205" s="26" t="str">
        <f>IF('Student Record'!E203="","",'Student Record'!E203)</f>
        <v/>
      </c>
      <c r="G205" s="26" t="str">
        <f>IF('Student Record'!G203="","",'Student Record'!G203)</f>
        <v/>
      </c>
      <c r="H205" s="25" t="str">
        <f>IF('Student Record'!I203="","",'Student Record'!I203)</f>
        <v/>
      </c>
      <c r="I205" s="27" t="str">
        <f>IF('Student Record'!J203="","",'Student Record'!J203)</f>
        <v/>
      </c>
      <c r="J205" s="25" t="str">
        <f>IF('Student Record'!O203="","",'Student Record'!O203)</f>
        <v/>
      </c>
      <c r="K2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" s="25" t="str">
        <f>IF(Table1[[#This Row],[नाम विद्यार्थी]]="","",IF(AND(Table1[[#This Row],[कक्षा]]&gt;8,Table1[[#This Row],[कक्षा]]&lt;11),50,""))</f>
        <v/>
      </c>
      <c r="M205" s="28" t="str">
        <f>IF(Table1[[#This Row],[नाम विद्यार्थी]]="","",IF(AND(Table1[[#This Row],[कक्षा]]&gt;=11,'School Fees'!$L$3="Yes"),100,""))</f>
        <v/>
      </c>
      <c r="N2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" s="25" t="str">
        <f>IF(Table1[[#This Row],[नाम विद्यार्थी]]="","",IF(Table1[[#This Row],[कक्षा]]&gt;8,5,""))</f>
        <v/>
      </c>
      <c r="P2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" s="21"/>
      <c r="R205" s="21"/>
      <c r="S205" s="28" t="str">
        <f>IF(SUM(Table1[[#This Row],[छात्र निधि]:[टी.सी.शुल्क]])=0,"",SUM(Table1[[#This Row],[छात्र निधि]:[टी.सी.शुल्क]]))</f>
        <v/>
      </c>
      <c r="T205" s="33"/>
      <c r="U205" s="33"/>
      <c r="V205" s="22"/>
    </row>
    <row r="206" spans="2:22" ht="15">
      <c r="B206" s="25" t="str">
        <f>IF(C206="","",ROWS($A$4:A206))</f>
        <v/>
      </c>
      <c r="C206" s="25" t="str">
        <f>IF('Student Record'!A204="","",'Student Record'!A204)</f>
        <v/>
      </c>
      <c r="D206" s="25" t="str">
        <f>IF('Student Record'!B204="","",'Student Record'!B204)</f>
        <v/>
      </c>
      <c r="E206" s="25" t="str">
        <f>IF('Student Record'!C204="","",'Student Record'!C204)</f>
        <v/>
      </c>
      <c r="F206" s="26" t="str">
        <f>IF('Student Record'!E204="","",'Student Record'!E204)</f>
        <v/>
      </c>
      <c r="G206" s="26" t="str">
        <f>IF('Student Record'!G204="","",'Student Record'!G204)</f>
        <v/>
      </c>
      <c r="H206" s="25" t="str">
        <f>IF('Student Record'!I204="","",'Student Record'!I204)</f>
        <v/>
      </c>
      <c r="I206" s="27" t="str">
        <f>IF('Student Record'!J204="","",'Student Record'!J204)</f>
        <v/>
      </c>
      <c r="J206" s="25" t="str">
        <f>IF('Student Record'!O204="","",'Student Record'!O204)</f>
        <v/>
      </c>
      <c r="K2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" s="25" t="str">
        <f>IF(Table1[[#This Row],[नाम विद्यार्थी]]="","",IF(AND(Table1[[#This Row],[कक्षा]]&gt;8,Table1[[#This Row],[कक्षा]]&lt;11),50,""))</f>
        <v/>
      </c>
      <c r="M206" s="28" t="str">
        <f>IF(Table1[[#This Row],[नाम विद्यार्थी]]="","",IF(AND(Table1[[#This Row],[कक्षा]]&gt;=11,'School Fees'!$L$3="Yes"),100,""))</f>
        <v/>
      </c>
      <c r="N2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" s="25" t="str">
        <f>IF(Table1[[#This Row],[नाम विद्यार्थी]]="","",IF(Table1[[#This Row],[कक्षा]]&gt;8,5,""))</f>
        <v/>
      </c>
      <c r="P2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" s="21"/>
      <c r="R206" s="21"/>
      <c r="S206" s="28" t="str">
        <f>IF(SUM(Table1[[#This Row],[छात्र निधि]:[टी.सी.शुल्क]])=0,"",SUM(Table1[[#This Row],[छात्र निधि]:[टी.सी.शुल्क]]))</f>
        <v/>
      </c>
      <c r="T206" s="33"/>
      <c r="U206" s="33"/>
      <c r="V206" s="22"/>
    </row>
    <row r="207" spans="2:22" ht="15">
      <c r="B207" s="25" t="str">
        <f>IF(C207="","",ROWS($A$4:A207))</f>
        <v/>
      </c>
      <c r="C207" s="25" t="str">
        <f>IF('Student Record'!A205="","",'Student Record'!A205)</f>
        <v/>
      </c>
      <c r="D207" s="25" t="str">
        <f>IF('Student Record'!B205="","",'Student Record'!B205)</f>
        <v/>
      </c>
      <c r="E207" s="25" t="str">
        <f>IF('Student Record'!C205="","",'Student Record'!C205)</f>
        <v/>
      </c>
      <c r="F207" s="26" t="str">
        <f>IF('Student Record'!E205="","",'Student Record'!E205)</f>
        <v/>
      </c>
      <c r="G207" s="26" t="str">
        <f>IF('Student Record'!G205="","",'Student Record'!G205)</f>
        <v/>
      </c>
      <c r="H207" s="25" t="str">
        <f>IF('Student Record'!I205="","",'Student Record'!I205)</f>
        <v/>
      </c>
      <c r="I207" s="27" t="str">
        <f>IF('Student Record'!J205="","",'Student Record'!J205)</f>
        <v/>
      </c>
      <c r="J207" s="25" t="str">
        <f>IF('Student Record'!O205="","",'Student Record'!O205)</f>
        <v/>
      </c>
      <c r="K2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" s="25" t="str">
        <f>IF(Table1[[#This Row],[नाम विद्यार्थी]]="","",IF(AND(Table1[[#This Row],[कक्षा]]&gt;8,Table1[[#This Row],[कक्षा]]&lt;11),50,""))</f>
        <v/>
      </c>
      <c r="M207" s="28" t="str">
        <f>IF(Table1[[#This Row],[नाम विद्यार्थी]]="","",IF(AND(Table1[[#This Row],[कक्षा]]&gt;=11,'School Fees'!$L$3="Yes"),100,""))</f>
        <v/>
      </c>
      <c r="N2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" s="25" t="str">
        <f>IF(Table1[[#This Row],[नाम विद्यार्थी]]="","",IF(Table1[[#This Row],[कक्षा]]&gt;8,5,""))</f>
        <v/>
      </c>
      <c r="P2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" s="21"/>
      <c r="R207" s="21"/>
      <c r="S207" s="28" t="str">
        <f>IF(SUM(Table1[[#This Row],[छात्र निधि]:[टी.सी.शुल्क]])=0,"",SUM(Table1[[#This Row],[छात्र निधि]:[टी.सी.शुल्क]]))</f>
        <v/>
      </c>
      <c r="T207" s="33"/>
      <c r="U207" s="33"/>
      <c r="V207" s="22"/>
    </row>
    <row r="208" spans="2:22" ht="15">
      <c r="B208" s="25" t="str">
        <f>IF(C208="","",ROWS($A$4:A208))</f>
        <v/>
      </c>
      <c r="C208" s="25" t="str">
        <f>IF('Student Record'!A206="","",'Student Record'!A206)</f>
        <v/>
      </c>
      <c r="D208" s="25" t="str">
        <f>IF('Student Record'!B206="","",'Student Record'!B206)</f>
        <v/>
      </c>
      <c r="E208" s="25" t="str">
        <f>IF('Student Record'!C206="","",'Student Record'!C206)</f>
        <v/>
      </c>
      <c r="F208" s="26" t="str">
        <f>IF('Student Record'!E206="","",'Student Record'!E206)</f>
        <v/>
      </c>
      <c r="G208" s="26" t="str">
        <f>IF('Student Record'!G206="","",'Student Record'!G206)</f>
        <v/>
      </c>
      <c r="H208" s="25" t="str">
        <f>IF('Student Record'!I206="","",'Student Record'!I206)</f>
        <v/>
      </c>
      <c r="I208" s="27" t="str">
        <f>IF('Student Record'!J206="","",'Student Record'!J206)</f>
        <v/>
      </c>
      <c r="J208" s="25" t="str">
        <f>IF('Student Record'!O206="","",'Student Record'!O206)</f>
        <v/>
      </c>
      <c r="K2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" s="25" t="str">
        <f>IF(Table1[[#This Row],[नाम विद्यार्थी]]="","",IF(AND(Table1[[#This Row],[कक्षा]]&gt;8,Table1[[#This Row],[कक्षा]]&lt;11),50,""))</f>
        <v/>
      </c>
      <c r="M208" s="28" t="str">
        <f>IF(Table1[[#This Row],[नाम विद्यार्थी]]="","",IF(AND(Table1[[#This Row],[कक्षा]]&gt;=11,'School Fees'!$L$3="Yes"),100,""))</f>
        <v/>
      </c>
      <c r="N2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" s="25" t="str">
        <f>IF(Table1[[#This Row],[नाम विद्यार्थी]]="","",IF(Table1[[#This Row],[कक्षा]]&gt;8,5,""))</f>
        <v/>
      </c>
      <c r="P2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" s="21"/>
      <c r="R208" s="21"/>
      <c r="S208" s="28" t="str">
        <f>IF(SUM(Table1[[#This Row],[छात्र निधि]:[टी.सी.शुल्क]])=0,"",SUM(Table1[[#This Row],[छात्र निधि]:[टी.सी.शुल्क]]))</f>
        <v/>
      </c>
      <c r="T208" s="33"/>
      <c r="U208" s="33"/>
      <c r="V208" s="22"/>
    </row>
    <row r="209" spans="2:22" ht="15">
      <c r="B209" s="25" t="str">
        <f>IF(C209="","",ROWS($A$4:A209))</f>
        <v/>
      </c>
      <c r="C209" s="25" t="str">
        <f>IF('Student Record'!A207="","",'Student Record'!A207)</f>
        <v/>
      </c>
      <c r="D209" s="25" t="str">
        <f>IF('Student Record'!B207="","",'Student Record'!B207)</f>
        <v/>
      </c>
      <c r="E209" s="25" t="str">
        <f>IF('Student Record'!C207="","",'Student Record'!C207)</f>
        <v/>
      </c>
      <c r="F209" s="26" t="str">
        <f>IF('Student Record'!E207="","",'Student Record'!E207)</f>
        <v/>
      </c>
      <c r="G209" s="26" t="str">
        <f>IF('Student Record'!G207="","",'Student Record'!G207)</f>
        <v/>
      </c>
      <c r="H209" s="25" t="str">
        <f>IF('Student Record'!I207="","",'Student Record'!I207)</f>
        <v/>
      </c>
      <c r="I209" s="27" t="str">
        <f>IF('Student Record'!J207="","",'Student Record'!J207)</f>
        <v/>
      </c>
      <c r="J209" s="25" t="str">
        <f>IF('Student Record'!O207="","",'Student Record'!O207)</f>
        <v/>
      </c>
      <c r="K2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" s="25" t="str">
        <f>IF(Table1[[#This Row],[नाम विद्यार्थी]]="","",IF(AND(Table1[[#This Row],[कक्षा]]&gt;8,Table1[[#This Row],[कक्षा]]&lt;11),50,""))</f>
        <v/>
      </c>
      <c r="M209" s="28" t="str">
        <f>IF(Table1[[#This Row],[नाम विद्यार्थी]]="","",IF(AND(Table1[[#This Row],[कक्षा]]&gt;=11,'School Fees'!$L$3="Yes"),100,""))</f>
        <v/>
      </c>
      <c r="N2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" s="25" t="str">
        <f>IF(Table1[[#This Row],[नाम विद्यार्थी]]="","",IF(Table1[[#This Row],[कक्षा]]&gt;8,5,""))</f>
        <v/>
      </c>
      <c r="P2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" s="21"/>
      <c r="R209" s="21"/>
      <c r="S209" s="28" t="str">
        <f>IF(SUM(Table1[[#This Row],[छात्र निधि]:[टी.सी.शुल्क]])=0,"",SUM(Table1[[#This Row],[छात्र निधि]:[टी.सी.शुल्क]]))</f>
        <v/>
      </c>
      <c r="T209" s="33"/>
      <c r="U209" s="33"/>
      <c r="V209" s="22"/>
    </row>
    <row r="210" spans="2:22" ht="15">
      <c r="B210" s="25" t="str">
        <f>IF(C210="","",ROWS($A$4:A210))</f>
        <v/>
      </c>
      <c r="C210" s="25" t="str">
        <f>IF('Student Record'!A208="","",'Student Record'!A208)</f>
        <v/>
      </c>
      <c r="D210" s="25" t="str">
        <f>IF('Student Record'!B208="","",'Student Record'!B208)</f>
        <v/>
      </c>
      <c r="E210" s="25" t="str">
        <f>IF('Student Record'!C208="","",'Student Record'!C208)</f>
        <v/>
      </c>
      <c r="F210" s="26" t="str">
        <f>IF('Student Record'!E208="","",'Student Record'!E208)</f>
        <v/>
      </c>
      <c r="G210" s="26" t="str">
        <f>IF('Student Record'!G208="","",'Student Record'!G208)</f>
        <v/>
      </c>
      <c r="H210" s="25" t="str">
        <f>IF('Student Record'!I208="","",'Student Record'!I208)</f>
        <v/>
      </c>
      <c r="I210" s="27" t="str">
        <f>IF('Student Record'!J208="","",'Student Record'!J208)</f>
        <v/>
      </c>
      <c r="J210" s="25" t="str">
        <f>IF('Student Record'!O208="","",'Student Record'!O208)</f>
        <v/>
      </c>
      <c r="K2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" s="25" t="str">
        <f>IF(Table1[[#This Row],[नाम विद्यार्थी]]="","",IF(AND(Table1[[#This Row],[कक्षा]]&gt;8,Table1[[#This Row],[कक्षा]]&lt;11),50,""))</f>
        <v/>
      </c>
      <c r="M210" s="28" t="str">
        <f>IF(Table1[[#This Row],[नाम विद्यार्थी]]="","",IF(AND(Table1[[#This Row],[कक्षा]]&gt;=11,'School Fees'!$L$3="Yes"),100,""))</f>
        <v/>
      </c>
      <c r="N2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" s="25" t="str">
        <f>IF(Table1[[#This Row],[नाम विद्यार्थी]]="","",IF(Table1[[#This Row],[कक्षा]]&gt;8,5,""))</f>
        <v/>
      </c>
      <c r="P2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" s="21"/>
      <c r="R210" s="21"/>
      <c r="S210" s="28" t="str">
        <f>IF(SUM(Table1[[#This Row],[छात्र निधि]:[टी.सी.शुल्क]])=0,"",SUM(Table1[[#This Row],[छात्र निधि]:[टी.सी.शुल्क]]))</f>
        <v/>
      </c>
      <c r="T210" s="33"/>
      <c r="U210" s="33"/>
      <c r="V210" s="22"/>
    </row>
    <row r="211" spans="2:22" ht="15">
      <c r="B211" s="25" t="str">
        <f>IF(C211="","",ROWS($A$4:A211))</f>
        <v/>
      </c>
      <c r="C211" s="25" t="str">
        <f>IF('Student Record'!A209="","",'Student Record'!A209)</f>
        <v/>
      </c>
      <c r="D211" s="25" t="str">
        <f>IF('Student Record'!B209="","",'Student Record'!B209)</f>
        <v/>
      </c>
      <c r="E211" s="25" t="str">
        <f>IF('Student Record'!C209="","",'Student Record'!C209)</f>
        <v/>
      </c>
      <c r="F211" s="26" t="str">
        <f>IF('Student Record'!E209="","",'Student Record'!E209)</f>
        <v/>
      </c>
      <c r="G211" s="26" t="str">
        <f>IF('Student Record'!G209="","",'Student Record'!G209)</f>
        <v/>
      </c>
      <c r="H211" s="25" t="str">
        <f>IF('Student Record'!I209="","",'Student Record'!I209)</f>
        <v/>
      </c>
      <c r="I211" s="27" t="str">
        <f>IF('Student Record'!J209="","",'Student Record'!J209)</f>
        <v/>
      </c>
      <c r="J211" s="25" t="str">
        <f>IF('Student Record'!O209="","",'Student Record'!O209)</f>
        <v/>
      </c>
      <c r="K2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" s="25" t="str">
        <f>IF(Table1[[#This Row],[नाम विद्यार्थी]]="","",IF(AND(Table1[[#This Row],[कक्षा]]&gt;8,Table1[[#This Row],[कक्षा]]&lt;11),50,""))</f>
        <v/>
      </c>
      <c r="M211" s="28" t="str">
        <f>IF(Table1[[#This Row],[नाम विद्यार्थी]]="","",IF(AND(Table1[[#This Row],[कक्षा]]&gt;=11,'School Fees'!$L$3="Yes"),100,""))</f>
        <v/>
      </c>
      <c r="N2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" s="25" t="str">
        <f>IF(Table1[[#This Row],[नाम विद्यार्थी]]="","",IF(Table1[[#This Row],[कक्षा]]&gt;8,5,""))</f>
        <v/>
      </c>
      <c r="P2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" s="21"/>
      <c r="R211" s="21"/>
      <c r="S211" s="28" t="str">
        <f>IF(SUM(Table1[[#This Row],[छात्र निधि]:[टी.सी.शुल्क]])=0,"",SUM(Table1[[#This Row],[छात्र निधि]:[टी.सी.शुल्क]]))</f>
        <v/>
      </c>
      <c r="T211" s="33"/>
      <c r="U211" s="33"/>
      <c r="V211" s="22"/>
    </row>
    <row r="212" spans="2:22" ht="15">
      <c r="B212" s="25" t="str">
        <f>IF(C212="","",ROWS($A$4:A212))</f>
        <v/>
      </c>
      <c r="C212" s="25" t="str">
        <f>IF('Student Record'!A210="","",'Student Record'!A210)</f>
        <v/>
      </c>
      <c r="D212" s="25" t="str">
        <f>IF('Student Record'!B210="","",'Student Record'!B210)</f>
        <v/>
      </c>
      <c r="E212" s="25" t="str">
        <f>IF('Student Record'!C210="","",'Student Record'!C210)</f>
        <v/>
      </c>
      <c r="F212" s="26" t="str">
        <f>IF('Student Record'!E210="","",'Student Record'!E210)</f>
        <v/>
      </c>
      <c r="G212" s="26" t="str">
        <f>IF('Student Record'!G210="","",'Student Record'!G210)</f>
        <v/>
      </c>
      <c r="H212" s="25" t="str">
        <f>IF('Student Record'!I210="","",'Student Record'!I210)</f>
        <v/>
      </c>
      <c r="I212" s="27" t="str">
        <f>IF('Student Record'!J210="","",'Student Record'!J210)</f>
        <v/>
      </c>
      <c r="J212" s="25" t="str">
        <f>IF('Student Record'!O210="","",'Student Record'!O210)</f>
        <v/>
      </c>
      <c r="K2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" s="25" t="str">
        <f>IF(Table1[[#This Row],[नाम विद्यार्थी]]="","",IF(AND(Table1[[#This Row],[कक्षा]]&gt;8,Table1[[#This Row],[कक्षा]]&lt;11),50,""))</f>
        <v/>
      </c>
      <c r="M212" s="28" t="str">
        <f>IF(Table1[[#This Row],[नाम विद्यार्थी]]="","",IF(AND(Table1[[#This Row],[कक्षा]]&gt;=11,'School Fees'!$L$3="Yes"),100,""))</f>
        <v/>
      </c>
      <c r="N2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" s="25" t="str">
        <f>IF(Table1[[#This Row],[नाम विद्यार्थी]]="","",IF(Table1[[#This Row],[कक्षा]]&gt;8,5,""))</f>
        <v/>
      </c>
      <c r="P2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" s="21"/>
      <c r="R212" s="21"/>
      <c r="S212" s="28" t="str">
        <f>IF(SUM(Table1[[#This Row],[छात्र निधि]:[टी.सी.शुल्क]])=0,"",SUM(Table1[[#This Row],[छात्र निधि]:[टी.सी.शुल्क]]))</f>
        <v/>
      </c>
      <c r="T212" s="33"/>
      <c r="U212" s="33"/>
      <c r="V212" s="22"/>
    </row>
    <row r="213" spans="2:22" ht="15">
      <c r="B213" s="25" t="str">
        <f>IF(C213="","",ROWS($A$4:A213))</f>
        <v/>
      </c>
      <c r="C213" s="25" t="str">
        <f>IF('Student Record'!A211="","",'Student Record'!A211)</f>
        <v/>
      </c>
      <c r="D213" s="25" t="str">
        <f>IF('Student Record'!B211="","",'Student Record'!B211)</f>
        <v/>
      </c>
      <c r="E213" s="25" t="str">
        <f>IF('Student Record'!C211="","",'Student Record'!C211)</f>
        <v/>
      </c>
      <c r="F213" s="26" t="str">
        <f>IF('Student Record'!E211="","",'Student Record'!E211)</f>
        <v/>
      </c>
      <c r="G213" s="26" t="str">
        <f>IF('Student Record'!G211="","",'Student Record'!G211)</f>
        <v/>
      </c>
      <c r="H213" s="25" t="str">
        <f>IF('Student Record'!I211="","",'Student Record'!I211)</f>
        <v/>
      </c>
      <c r="I213" s="27" t="str">
        <f>IF('Student Record'!J211="","",'Student Record'!J211)</f>
        <v/>
      </c>
      <c r="J213" s="25" t="str">
        <f>IF('Student Record'!O211="","",'Student Record'!O211)</f>
        <v/>
      </c>
      <c r="K2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" s="25" t="str">
        <f>IF(Table1[[#This Row],[नाम विद्यार्थी]]="","",IF(AND(Table1[[#This Row],[कक्षा]]&gt;8,Table1[[#This Row],[कक्षा]]&lt;11),50,""))</f>
        <v/>
      </c>
      <c r="M213" s="28" t="str">
        <f>IF(Table1[[#This Row],[नाम विद्यार्थी]]="","",IF(AND(Table1[[#This Row],[कक्षा]]&gt;=11,'School Fees'!$L$3="Yes"),100,""))</f>
        <v/>
      </c>
      <c r="N2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" s="25" t="str">
        <f>IF(Table1[[#This Row],[नाम विद्यार्थी]]="","",IF(Table1[[#This Row],[कक्षा]]&gt;8,5,""))</f>
        <v/>
      </c>
      <c r="P2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" s="21"/>
      <c r="R213" s="21"/>
      <c r="S213" s="28" t="str">
        <f>IF(SUM(Table1[[#This Row],[छात्र निधि]:[टी.सी.शुल्क]])=0,"",SUM(Table1[[#This Row],[छात्र निधि]:[टी.सी.शुल्क]]))</f>
        <v/>
      </c>
      <c r="T213" s="33"/>
      <c r="U213" s="33"/>
      <c r="V213" s="22"/>
    </row>
    <row r="214" spans="2:22" ht="15">
      <c r="B214" s="25" t="str">
        <f>IF(C214="","",ROWS($A$4:A214))</f>
        <v/>
      </c>
      <c r="C214" s="25" t="str">
        <f>IF('Student Record'!A212="","",'Student Record'!A212)</f>
        <v/>
      </c>
      <c r="D214" s="25" t="str">
        <f>IF('Student Record'!B212="","",'Student Record'!B212)</f>
        <v/>
      </c>
      <c r="E214" s="25" t="str">
        <f>IF('Student Record'!C212="","",'Student Record'!C212)</f>
        <v/>
      </c>
      <c r="F214" s="26" t="str">
        <f>IF('Student Record'!E212="","",'Student Record'!E212)</f>
        <v/>
      </c>
      <c r="G214" s="26" t="str">
        <f>IF('Student Record'!G212="","",'Student Record'!G212)</f>
        <v/>
      </c>
      <c r="H214" s="25" t="str">
        <f>IF('Student Record'!I212="","",'Student Record'!I212)</f>
        <v/>
      </c>
      <c r="I214" s="27" t="str">
        <f>IF('Student Record'!J212="","",'Student Record'!J212)</f>
        <v/>
      </c>
      <c r="J214" s="25" t="str">
        <f>IF('Student Record'!O212="","",'Student Record'!O212)</f>
        <v/>
      </c>
      <c r="K2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" s="25" t="str">
        <f>IF(Table1[[#This Row],[नाम विद्यार्थी]]="","",IF(AND(Table1[[#This Row],[कक्षा]]&gt;8,Table1[[#This Row],[कक्षा]]&lt;11),50,""))</f>
        <v/>
      </c>
      <c r="M214" s="28" t="str">
        <f>IF(Table1[[#This Row],[नाम विद्यार्थी]]="","",IF(AND(Table1[[#This Row],[कक्षा]]&gt;=11,'School Fees'!$L$3="Yes"),100,""))</f>
        <v/>
      </c>
      <c r="N2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" s="25" t="str">
        <f>IF(Table1[[#This Row],[नाम विद्यार्थी]]="","",IF(Table1[[#This Row],[कक्षा]]&gt;8,5,""))</f>
        <v/>
      </c>
      <c r="P2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" s="21"/>
      <c r="R214" s="21"/>
      <c r="S214" s="28" t="str">
        <f>IF(SUM(Table1[[#This Row],[छात्र निधि]:[टी.सी.शुल्क]])=0,"",SUM(Table1[[#This Row],[छात्र निधि]:[टी.सी.शुल्क]]))</f>
        <v/>
      </c>
      <c r="T214" s="33"/>
      <c r="U214" s="33"/>
      <c r="V214" s="22"/>
    </row>
    <row r="215" spans="2:22" ht="15">
      <c r="B215" s="25" t="str">
        <f>IF(C215="","",ROWS($A$4:A215))</f>
        <v/>
      </c>
      <c r="C215" s="25" t="str">
        <f>IF('Student Record'!A213="","",'Student Record'!A213)</f>
        <v/>
      </c>
      <c r="D215" s="25" t="str">
        <f>IF('Student Record'!B213="","",'Student Record'!B213)</f>
        <v/>
      </c>
      <c r="E215" s="25" t="str">
        <f>IF('Student Record'!C213="","",'Student Record'!C213)</f>
        <v/>
      </c>
      <c r="F215" s="26" t="str">
        <f>IF('Student Record'!E213="","",'Student Record'!E213)</f>
        <v/>
      </c>
      <c r="G215" s="26" t="str">
        <f>IF('Student Record'!G213="","",'Student Record'!G213)</f>
        <v/>
      </c>
      <c r="H215" s="25" t="str">
        <f>IF('Student Record'!I213="","",'Student Record'!I213)</f>
        <v/>
      </c>
      <c r="I215" s="27" t="str">
        <f>IF('Student Record'!J213="","",'Student Record'!J213)</f>
        <v/>
      </c>
      <c r="J215" s="25" t="str">
        <f>IF('Student Record'!O213="","",'Student Record'!O213)</f>
        <v/>
      </c>
      <c r="K2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" s="25" t="str">
        <f>IF(Table1[[#This Row],[नाम विद्यार्थी]]="","",IF(AND(Table1[[#This Row],[कक्षा]]&gt;8,Table1[[#This Row],[कक्षा]]&lt;11),50,""))</f>
        <v/>
      </c>
      <c r="M215" s="28" t="str">
        <f>IF(Table1[[#This Row],[नाम विद्यार्थी]]="","",IF(AND(Table1[[#This Row],[कक्षा]]&gt;=11,'School Fees'!$L$3="Yes"),100,""))</f>
        <v/>
      </c>
      <c r="N2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" s="25" t="str">
        <f>IF(Table1[[#This Row],[नाम विद्यार्थी]]="","",IF(Table1[[#This Row],[कक्षा]]&gt;8,5,""))</f>
        <v/>
      </c>
      <c r="P2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" s="21"/>
      <c r="R215" s="21"/>
      <c r="S215" s="28" t="str">
        <f>IF(SUM(Table1[[#This Row],[छात्र निधि]:[टी.सी.शुल्क]])=0,"",SUM(Table1[[#This Row],[छात्र निधि]:[टी.सी.शुल्क]]))</f>
        <v/>
      </c>
      <c r="T215" s="33"/>
      <c r="U215" s="33"/>
      <c r="V215" s="22"/>
    </row>
    <row r="216" spans="2:22" ht="15">
      <c r="B216" s="25" t="str">
        <f>IF(C216="","",ROWS($A$4:A216))</f>
        <v/>
      </c>
      <c r="C216" s="25" t="str">
        <f>IF('Student Record'!A214="","",'Student Record'!A214)</f>
        <v/>
      </c>
      <c r="D216" s="25" t="str">
        <f>IF('Student Record'!B214="","",'Student Record'!B214)</f>
        <v/>
      </c>
      <c r="E216" s="25" t="str">
        <f>IF('Student Record'!C214="","",'Student Record'!C214)</f>
        <v/>
      </c>
      <c r="F216" s="26" t="str">
        <f>IF('Student Record'!E214="","",'Student Record'!E214)</f>
        <v/>
      </c>
      <c r="G216" s="26" t="str">
        <f>IF('Student Record'!G214="","",'Student Record'!G214)</f>
        <v/>
      </c>
      <c r="H216" s="25" t="str">
        <f>IF('Student Record'!I214="","",'Student Record'!I214)</f>
        <v/>
      </c>
      <c r="I216" s="27" t="str">
        <f>IF('Student Record'!J214="","",'Student Record'!J214)</f>
        <v/>
      </c>
      <c r="J216" s="25" t="str">
        <f>IF('Student Record'!O214="","",'Student Record'!O214)</f>
        <v/>
      </c>
      <c r="K2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" s="25" t="str">
        <f>IF(Table1[[#This Row],[नाम विद्यार्थी]]="","",IF(AND(Table1[[#This Row],[कक्षा]]&gt;8,Table1[[#This Row],[कक्षा]]&lt;11),50,""))</f>
        <v/>
      </c>
      <c r="M216" s="28" t="str">
        <f>IF(Table1[[#This Row],[नाम विद्यार्थी]]="","",IF(AND(Table1[[#This Row],[कक्षा]]&gt;=11,'School Fees'!$L$3="Yes"),100,""))</f>
        <v/>
      </c>
      <c r="N2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" s="25" t="str">
        <f>IF(Table1[[#This Row],[नाम विद्यार्थी]]="","",IF(Table1[[#This Row],[कक्षा]]&gt;8,5,""))</f>
        <v/>
      </c>
      <c r="P2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" s="21"/>
      <c r="R216" s="21"/>
      <c r="S216" s="28" t="str">
        <f>IF(SUM(Table1[[#This Row],[छात्र निधि]:[टी.सी.शुल्क]])=0,"",SUM(Table1[[#This Row],[छात्र निधि]:[टी.सी.शुल्क]]))</f>
        <v/>
      </c>
      <c r="T216" s="33"/>
      <c r="U216" s="33"/>
      <c r="V216" s="22"/>
    </row>
    <row r="217" spans="2:22" ht="15">
      <c r="B217" s="25" t="str">
        <f>IF(C217="","",ROWS($A$4:A217))</f>
        <v/>
      </c>
      <c r="C217" s="25" t="str">
        <f>IF('Student Record'!A215="","",'Student Record'!A215)</f>
        <v/>
      </c>
      <c r="D217" s="25" t="str">
        <f>IF('Student Record'!B215="","",'Student Record'!B215)</f>
        <v/>
      </c>
      <c r="E217" s="25" t="str">
        <f>IF('Student Record'!C215="","",'Student Record'!C215)</f>
        <v/>
      </c>
      <c r="F217" s="26" t="str">
        <f>IF('Student Record'!E215="","",'Student Record'!E215)</f>
        <v/>
      </c>
      <c r="G217" s="26" t="str">
        <f>IF('Student Record'!G215="","",'Student Record'!G215)</f>
        <v/>
      </c>
      <c r="H217" s="25" t="str">
        <f>IF('Student Record'!I215="","",'Student Record'!I215)</f>
        <v/>
      </c>
      <c r="I217" s="27" t="str">
        <f>IF('Student Record'!J215="","",'Student Record'!J215)</f>
        <v/>
      </c>
      <c r="J217" s="25" t="str">
        <f>IF('Student Record'!O215="","",'Student Record'!O215)</f>
        <v/>
      </c>
      <c r="K2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" s="25" t="str">
        <f>IF(Table1[[#This Row],[नाम विद्यार्थी]]="","",IF(AND(Table1[[#This Row],[कक्षा]]&gt;8,Table1[[#This Row],[कक्षा]]&lt;11),50,""))</f>
        <v/>
      </c>
      <c r="M217" s="28" t="str">
        <f>IF(Table1[[#This Row],[नाम विद्यार्थी]]="","",IF(AND(Table1[[#This Row],[कक्षा]]&gt;=11,'School Fees'!$L$3="Yes"),100,""))</f>
        <v/>
      </c>
      <c r="N2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" s="25" t="str">
        <f>IF(Table1[[#This Row],[नाम विद्यार्थी]]="","",IF(Table1[[#This Row],[कक्षा]]&gt;8,5,""))</f>
        <v/>
      </c>
      <c r="P2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" s="21"/>
      <c r="R217" s="21"/>
      <c r="S217" s="28" t="str">
        <f>IF(SUM(Table1[[#This Row],[छात्र निधि]:[टी.सी.शुल्क]])=0,"",SUM(Table1[[#This Row],[छात्र निधि]:[टी.सी.शुल्क]]))</f>
        <v/>
      </c>
      <c r="T217" s="33"/>
      <c r="U217" s="33"/>
      <c r="V217" s="22"/>
    </row>
    <row r="218" spans="2:22" ht="15">
      <c r="B218" s="25" t="str">
        <f>IF(C218="","",ROWS($A$4:A218))</f>
        <v/>
      </c>
      <c r="C218" s="25" t="str">
        <f>IF('Student Record'!A216="","",'Student Record'!A216)</f>
        <v/>
      </c>
      <c r="D218" s="25" t="str">
        <f>IF('Student Record'!B216="","",'Student Record'!B216)</f>
        <v/>
      </c>
      <c r="E218" s="25" t="str">
        <f>IF('Student Record'!C216="","",'Student Record'!C216)</f>
        <v/>
      </c>
      <c r="F218" s="26" t="str">
        <f>IF('Student Record'!E216="","",'Student Record'!E216)</f>
        <v/>
      </c>
      <c r="G218" s="26" t="str">
        <f>IF('Student Record'!G216="","",'Student Record'!G216)</f>
        <v/>
      </c>
      <c r="H218" s="25" t="str">
        <f>IF('Student Record'!I216="","",'Student Record'!I216)</f>
        <v/>
      </c>
      <c r="I218" s="27" t="str">
        <f>IF('Student Record'!J216="","",'Student Record'!J216)</f>
        <v/>
      </c>
      <c r="J218" s="25" t="str">
        <f>IF('Student Record'!O216="","",'Student Record'!O216)</f>
        <v/>
      </c>
      <c r="K2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" s="25" t="str">
        <f>IF(Table1[[#This Row],[नाम विद्यार्थी]]="","",IF(AND(Table1[[#This Row],[कक्षा]]&gt;8,Table1[[#This Row],[कक्षा]]&lt;11),50,""))</f>
        <v/>
      </c>
      <c r="M218" s="28" t="str">
        <f>IF(Table1[[#This Row],[नाम विद्यार्थी]]="","",IF(AND(Table1[[#This Row],[कक्षा]]&gt;=11,'School Fees'!$L$3="Yes"),100,""))</f>
        <v/>
      </c>
      <c r="N2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" s="25" t="str">
        <f>IF(Table1[[#This Row],[नाम विद्यार्थी]]="","",IF(Table1[[#This Row],[कक्षा]]&gt;8,5,""))</f>
        <v/>
      </c>
      <c r="P2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" s="21"/>
      <c r="R218" s="21"/>
      <c r="S218" s="28" t="str">
        <f>IF(SUM(Table1[[#This Row],[छात्र निधि]:[टी.सी.शुल्क]])=0,"",SUM(Table1[[#This Row],[छात्र निधि]:[टी.सी.शुल्क]]))</f>
        <v/>
      </c>
      <c r="T218" s="33"/>
      <c r="U218" s="33"/>
      <c r="V218" s="22"/>
    </row>
    <row r="219" spans="2:22" ht="15">
      <c r="B219" s="25" t="str">
        <f>IF(C219="","",ROWS($A$4:A219))</f>
        <v/>
      </c>
      <c r="C219" s="25" t="str">
        <f>IF('Student Record'!A217="","",'Student Record'!A217)</f>
        <v/>
      </c>
      <c r="D219" s="25" t="str">
        <f>IF('Student Record'!B217="","",'Student Record'!B217)</f>
        <v/>
      </c>
      <c r="E219" s="25" t="str">
        <f>IF('Student Record'!C217="","",'Student Record'!C217)</f>
        <v/>
      </c>
      <c r="F219" s="26" t="str">
        <f>IF('Student Record'!E217="","",'Student Record'!E217)</f>
        <v/>
      </c>
      <c r="G219" s="26" t="str">
        <f>IF('Student Record'!G217="","",'Student Record'!G217)</f>
        <v/>
      </c>
      <c r="H219" s="25" t="str">
        <f>IF('Student Record'!I217="","",'Student Record'!I217)</f>
        <v/>
      </c>
      <c r="I219" s="27" t="str">
        <f>IF('Student Record'!J217="","",'Student Record'!J217)</f>
        <v/>
      </c>
      <c r="J219" s="25" t="str">
        <f>IF('Student Record'!O217="","",'Student Record'!O217)</f>
        <v/>
      </c>
      <c r="K2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" s="25" t="str">
        <f>IF(Table1[[#This Row],[नाम विद्यार्थी]]="","",IF(AND(Table1[[#This Row],[कक्षा]]&gt;8,Table1[[#This Row],[कक्षा]]&lt;11),50,""))</f>
        <v/>
      </c>
      <c r="M219" s="28" t="str">
        <f>IF(Table1[[#This Row],[नाम विद्यार्थी]]="","",IF(AND(Table1[[#This Row],[कक्षा]]&gt;=11,'School Fees'!$L$3="Yes"),100,""))</f>
        <v/>
      </c>
      <c r="N2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" s="25" t="str">
        <f>IF(Table1[[#This Row],[नाम विद्यार्थी]]="","",IF(Table1[[#This Row],[कक्षा]]&gt;8,5,""))</f>
        <v/>
      </c>
      <c r="P2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" s="21"/>
      <c r="R219" s="21"/>
      <c r="S219" s="28" t="str">
        <f>IF(SUM(Table1[[#This Row],[छात्र निधि]:[टी.सी.शुल्क]])=0,"",SUM(Table1[[#This Row],[छात्र निधि]:[टी.सी.शुल्क]]))</f>
        <v/>
      </c>
      <c r="T219" s="33"/>
      <c r="U219" s="33"/>
      <c r="V219" s="22"/>
    </row>
    <row r="220" spans="2:22" ht="15">
      <c r="B220" s="25" t="str">
        <f>IF(C220="","",ROWS($A$4:A220))</f>
        <v/>
      </c>
      <c r="C220" s="25" t="str">
        <f>IF('Student Record'!A218="","",'Student Record'!A218)</f>
        <v/>
      </c>
      <c r="D220" s="25" t="str">
        <f>IF('Student Record'!B218="","",'Student Record'!B218)</f>
        <v/>
      </c>
      <c r="E220" s="25" t="str">
        <f>IF('Student Record'!C218="","",'Student Record'!C218)</f>
        <v/>
      </c>
      <c r="F220" s="26" t="str">
        <f>IF('Student Record'!E218="","",'Student Record'!E218)</f>
        <v/>
      </c>
      <c r="G220" s="26" t="str">
        <f>IF('Student Record'!G218="","",'Student Record'!G218)</f>
        <v/>
      </c>
      <c r="H220" s="25" t="str">
        <f>IF('Student Record'!I218="","",'Student Record'!I218)</f>
        <v/>
      </c>
      <c r="I220" s="27" t="str">
        <f>IF('Student Record'!J218="","",'Student Record'!J218)</f>
        <v/>
      </c>
      <c r="J220" s="25" t="str">
        <f>IF('Student Record'!O218="","",'Student Record'!O218)</f>
        <v/>
      </c>
      <c r="K2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" s="25" t="str">
        <f>IF(Table1[[#This Row],[नाम विद्यार्थी]]="","",IF(AND(Table1[[#This Row],[कक्षा]]&gt;8,Table1[[#This Row],[कक्षा]]&lt;11),50,""))</f>
        <v/>
      </c>
      <c r="M220" s="28" t="str">
        <f>IF(Table1[[#This Row],[नाम विद्यार्थी]]="","",IF(AND(Table1[[#This Row],[कक्षा]]&gt;=11,'School Fees'!$L$3="Yes"),100,""))</f>
        <v/>
      </c>
      <c r="N2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" s="25" t="str">
        <f>IF(Table1[[#This Row],[नाम विद्यार्थी]]="","",IF(Table1[[#This Row],[कक्षा]]&gt;8,5,""))</f>
        <v/>
      </c>
      <c r="P2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" s="21"/>
      <c r="R220" s="21"/>
      <c r="S220" s="28" t="str">
        <f>IF(SUM(Table1[[#This Row],[छात्र निधि]:[टी.सी.शुल्क]])=0,"",SUM(Table1[[#This Row],[छात्र निधि]:[टी.सी.शुल्क]]))</f>
        <v/>
      </c>
      <c r="T220" s="33"/>
      <c r="U220" s="33"/>
      <c r="V220" s="22"/>
    </row>
    <row r="221" spans="2:22" ht="15">
      <c r="B221" s="25" t="str">
        <f>IF(C221="","",ROWS($A$4:A221))</f>
        <v/>
      </c>
      <c r="C221" s="25" t="str">
        <f>IF('Student Record'!A219="","",'Student Record'!A219)</f>
        <v/>
      </c>
      <c r="D221" s="25" t="str">
        <f>IF('Student Record'!B219="","",'Student Record'!B219)</f>
        <v/>
      </c>
      <c r="E221" s="25" t="str">
        <f>IF('Student Record'!C219="","",'Student Record'!C219)</f>
        <v/>
      </c>
      <c r="F221" s="26" t="str">
        <f>IF('Student Record'!E219="","",'Student Record'!E219)</f>
        <v/>
      </c>
      <c r="G221" s="26" t="str">
        <f>IF('Student Record'!G219="","",'Student Record'!G219)</f>
        <v/>
      </c>
      <c r="H221" s="25" t="str">
        <f>IF('Student Record'!I219="","",'Student Record'!I219)</f>
        <v/>
      </c>
      <c r="I221" s="27" t="str">
        <f>IF('Student Record'!J219="","",'Student Record'!J219)</f>
        <v/>
      </c>
      <c r="J221" s="25" t="str">
        <f>IF('Student Record'!O219="","",'Student Record'!O219)</f>
        <v/>
      </c>
      <c r="K2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" s="25" t="str">
        <f>IF(Table1[[#This Row],[नाम विद्यार्थी]]="","",IF(AND(Table1[[#This Row],[कक्षा]]&gt;8,Table1[[#This Row],[कक्षा]]&lt;11),50,""))</f>
        <v/>
      </c>
      <c r="M221" s="28" t="str">
        <f>IF(Table1[[#This Row],[नाम विद्यार्थी]]="","",IF(AND(Table1[[#This Row],[कक्षा]]&gt;=11,'School Fees'!$L$3="Yes"),100,""))</f>
        <v/>
      </c>
      <c r="N2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" s="25" t="str">
        <f>IF(Table1[[#This Row],[नाम विद्यार्थी]]="","",IF(Table1[[#This Row],[कक्षा]]&gt;8,5,""))</f>
        <v/>
      </c>
      <c r="P2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" s="21"/>
      <c r="R221" s="21"/>
      <c r="S221" s="28" t="str">
        <f>IF(SUM(Table1[[#This Row],[छात्र निधि]:[टी.सी.शुल्क]])=0,"",SUM(Table1[[#This Row],[छात्र निधि]:[टी.सी.शुल्क]]))</f>
        <v/>
      </c>
      <c r="T221" s="33"/>
      <c r="U221" s="33"/>
      <c r="V221" s="22"/>
    </row>
    <row r="222" spans="2:22" ht="15">
      <c r="B222" s="25" t="str">
        <f>IF(C222="","",ROWS($A$4:A222))</f>
        <v/>
      </c>
      <c r="C222" s="25" t="str">
        <f>IF('Student Record'!A220="","",'Student Record'!A220)</f>
        <v/>
      </c>
      <c r="D222" s="25" t="str">
        <f>IF('Student Record'!B220="","",'Student Record'!B220)</f>
        <v/>
      </c>
      <c r="E222" s="25" t="str">
        <f>IF('Student Record'!C220="","",'Student Record'!C220)</f>
        <v/>
      </c>
      <c r="F222" s="26" t="str">
        <f>IF('Student Record'!E220="","",'Student Record'!E220)</f>
        <v/>
      </c>
      <c r="G222" s="26" t="str">
        <f>IF('Student Record'!G220="","",'Student Record'!G220)</f>
        <v/>
      </c>
      <c r="H222" s="25" t="str">
        <f>IF('Student Record'!I220="","",'Student Record'!I220)</f>
        <v/>
      </c>
      <c r="I222" s="27" t="str">
        <f>IF('Student Record'!J220="","",'Student Record'!J220)</f>
        <v/>
      </c>
      <c r="J222" s="25" t="str">
        <f>IF('Student Record'!O220="","",'Student Record'!O220)</f>
        <v/>
      </c>
      <c r="K2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" s="25" t="str">
        <f>IF(Table1[[#This Row],[नाम विद्यार्थी]]="","",IF(AND(Table1[[#This Row],[कक्षा]]&gt;8,Table1[[#This Row],[कक्षा]]&lt;11),50,""))</f>
        <v/>
      </c>
      <c r="M222" s="28" t="str">
        <f>IF(Table1[[#This Row],[नाम विद्यार्थी]]="","",IF(AND(Table1[[#This Row],[कक्षा]]&gt;=11,'School Fees'!$L$3="Yes"),100,""))</f>
        <v/>
      </c>
      <c r="N2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" s="25" t="str">
        <f>IF(Table1[[#This Row],[नाम विद्यार्थी]]="","",IF(Table1[[#This Row],[कक्षा]]&gt;8,5,""))</f>
        <v/>
      </c>
      <c r="P2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" s="21"/>
      <c r="R222" s="21"/>
      <c r="S222" s="28" t="str">
        <f>IF(SUM(Table1[[#This Row],[छात्र निधि]:[टी.सी.शुल्क]])=0,"",SUM(Table1[[#This Row],[छात्र निधि]:[टी.सी.शुल्क]]))</f>
        <v/>
      </c>
      <c r="T222" s="33"/>
      <c r="U222" s="33"/>
      <c r="V222" s="22"/>
    </row>
    <row r="223" spans="2:22" ht="15">
      <c r="B223" s="25" t="str">
        <f>IF(C223="","",ROWS($A$4:A223))</f>
        <v/>
      </c>
      <c r="C223" s="25" t="str">
        <f>IF('Student Record'!A221="","",'Student Record'!A221)</f>
        <v/>
      </c>
      <c r="D223" s="25" t="str">
        <f>IF('Student Record'!B221="","",'Student Record'!B221)</f>
        <v/>
      </c>
      <c r="E223" s="25" t="str">
        <f>IF('Student Record'!C221="","",'Student Record'!C221)</f>
        <v/>
      </c>
      <c r="F223" s="26" t="str">
        <f>IF('Student Record'!E221="","",'Student Record'!E221)</f>
        <v/>
      </c>
      <c r="G223" s="26" t="str">
        <f>IF('Student Record'!G221="","",'Student Record'!G221)</f>
        <v/>
      </c>
      <c r="H223" s="25" t="str">
        <f>IF('Student Record'!I221="","",'Student Record'!I221)</f>
        <v/>
      </c>
      <c r="I223" s="27" t="str">
        <f>IF('Student Record'!J221="","",'Student Record'!J221)</f>
        <v/>
      </c>
      <c r="J223" s="25" t="str">
        <f>IF('Student Record'!O221="","",'Student Record'!O221)</f>
        <v/>
      </c>
      <c r="K2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" s="25" t="str">
        <f>IF(Table1[[#This Row],[नाम विद्यार्थी]]="","",IF(AND(Table1[[#This Row],[कक्षा]]&gt;8,Table1[[#This Row],[कक्षा]]&lt;11),50,""))</f>
        <v/>
      </c>
      <c r="M223" s="28" t="str">
        <f>IF(Table1[[#This Row],[नाम विद्यार्थी]]="","",IF(AND(Table1[[#This Row],[कक्षा]]&gt;=11,'School Fees'!$L$3="Yes"),100,""))</f>
        <v/>
      </c>
      <c r="N2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" s="25" t="str">
        <f>IF(Table1[[#This Row],[नाम विद्यार्थी]]="","",IF(Table1[[#This Row],[कक्षा]]&gt;8,5,""))</f>
        <v/>
      </c>
      <c r="P2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" s="21"/>
      <c r="R223" s="21"/>
      <c r="S223" s="28" t="str">
        <f>IF(SUM(Table1[[#This Row],[छात्र निधि]:[टी.सी.शुल्क]])=0,"",SUM(Table1[[#This Row],[छात्र निधि]:[टी.सी.शुल्क]]))</f>
        <v/>
      </c>
      <c r="T223" s="33"/>
      <c r="U223" s="33"/>
      <c r="V223" s="22"/>
    </row>
    <row r="224" spans="2:22" ht="15">
      <c r="B224" s="25" t="str">
        <f>IF(C224="","",ROWS($A$4:A224))</f>
        <v/>
      </c>
      <c r="C224" s="25" t="str">
        <f>IF('Student Record'!A222="","",'Student Record'!A222)</f>
        <v/>
      </c>
      <c r="D224" s="25" t="str">
        <f>IF('Student Record'!B222="","",'Student Record'!B222)</f>
        <v/>
      </c>
      <c r="E224" s="25" t="str">
        <f>IF('Student Record'!C222="","",'Student Record'!C222)</f>
        <v/>
      </c>
      <c r="F224" s="26" t="str">
        <f>IF('Student Record'!E222="","",'Student Record'!E222)</f>
        <v/>
      </c>
      <c r="G224" s="26" t="str">
        <f>IF('Student Record'!G222="","",'Student Record'!G222)</f>
        <v/>
      </c>
      <c r="H224" s="25" t="str">
        <f>IF('Student Record'!I222="","",'Student Record'!I222)</f>
        <v/>
      </c>
      <c r="I224" s="27" t="str">
        <f>IF('Student Record'!J222="","",'Student Record'!J222)</f>
        <v/>
      </c>
      <c r="J224" s="25" t="str">
        <f>IF('Student Record'!O222="","",'Student Record'!O222)</f>
        <v/>
      </c>
      <c r="K2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" s="25" t="str">
        <f>IF(Table1[[#This Row],[नाम विद्यार्थी]]="","",IF(AND(Table1[[#This Row],[कक्षा]]&gt;8,Table1[[#This Row],[कक्षा]]&lt;11),50,""))</f>
        <v/>
      </c>
      <c r="M224" s="28" t="str">
        <f>IF(Table1[[#This Row],[नाम विद्यार्थी]]="","",IF(AND(Table1[[#This Row],[कक्षा]]&gt;=11,'School Fees'!$L$3="Yes"),100,""))</f>
        <v/>
      </c>
      <c r="N2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" s="25" t="str">
        <f>IF(Table1[[#This Row],[नाम विद्यार्थी]]="","",IF(Table1[[#This Row],[कक्षा]]&gt;8,5,""))</f>
        <v/>
      </c>
      <c r="P2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" s="21"/>
      <c r="R224" s="21"/>
      <c r="S224" s="28" t="str">
        <f>IF(SUM(Table1[[#This Row],[छात्र निधि]:[टी.सी.शुल्क]])=0,"",SUM(Table1[[#This Row],[छात्र निधि]:[टी.सी.शुल्क]]))</f>
        <v/>
      </c>
      <c r="T224" s="33"/>
      <c r="U224" s="33"/>
      <c r="V224" s="22"/>
    </row>
    <row r="225" spans="2:22" ht="15">
      <c r="B225" s="25" t="str">
        <f>IF(C225="","",ROWS($A$4:A225))</f>
        <v/>
      </c>
      <c r="C225" s="25" t="str">
        <f>IF('Student Record'!A223="","",'Student Record'!A223)</f>
        <v/>
      </c>
      <c r="D225" s="25" t="str">
        <f>IF('Student Record'!B223="","",'Student Record'!B223)</f>
        <v/>
      </c>
      <c r="E225" s="25" t="str">
        <f>IF('Student Record'!C223="","",'Student Record'!C223)</f>
        <v/>
      </c>
      <c r="F225" s="26" t="str">
        <f>IF('Student Record'!E223="","",'Student Record'!E223)</f>
        <v/>
      </c>
      <c r="G225" s="26" t="str">
        <f>IF('Student Record'!G223="","",'Student Record'!G223)</f>
        <v/>
      </c>
      <c r="H225" s="25" t="str">
        <f>IF('Student Record'!I223="","",'Student Record'!I223)</f>
        <v/>
      </c>
      <c r="I225" s="27" t="str">
        <f>IF('Student Record'!J223="","",'Student Record'!J223)</f>
        <v/>
      </c>
      <c r="J225" s="25" t="str">
        <f>IF('Student Record'!O223="","",'Student Record'!O223)</f>
        <v/>
      </c>
      <c r="K2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" s="25" t="str">
        <f>IF(Table1[[#This Row],[नाम विद्यार्थी]]="","",IF(AND(Table1[[#This Row],[कक्षा]]&gt;8,Table1[[#This Row],[कक्षा]]&lt;11),50,""))</f>
        <v/>
      </c>
      <c r="M225" s="28" t="str">
        <f>IF(Table1[[#This Row],[नाम विद्यार्थी]]="","",IF(AND(Table1[[#This Row],[कक्षा]]&gt;=11,'School Fees'!$L$3="Yes"),100,""))</f>
        <v/>
      </c>
      <c r="N2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" s="25" t="str">
        <f>IF(Table1[[#This Row],[नाम विद्यार्थी]]="","",IF(Table1[[#This Row],[कक्षा]]&gt;8,5,""))</f>
        <v/>
      </c>
      <c r="P2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" s="21"/>
      <c r="R225" s="21"/>
      <c r="S225" s="28" t="str">
        <f>IF(SUM(Table1[[#This Row],[छात्र निधि]:[टी.सी.शुल्क]])=0,"",SUM(Table1[[#This Row],[छात्र निधि]:[टी.सी.शुल्क]]))</f>
        <v/>
      </c>
      <c r="T225" s="33"/>
      <c r="U225" s="33"/>
      <c r="V225" s="22"/>
    </row>
    <row r="226" spans="2:22" ht="15">
      <c r="B226" s="25" t="str">
        <f>IF(C226="","",ROWS($A$4:A226))</f>
        <v/>
      </c>
      <c r="C226" s="25" t="str">
        <f>IF('Student Record'!A224="","",'Student Record'!A224)</f>
        <v/>
      </c>
      <c r="D226" s="25" t="str">
        <f>IF('Student Record'!B224="","",'Student Record'!B224)</f>
        <v/>
      </c>
      <c r="E226" s="25" t="str">
        <f>IF('Student Record'!C224="","",'Student Record'!C224)</f>
        <v/>
      </c>
      <c r="F226" s="26" t="str">
        <f>IF('Student Record'!E224="","",'Student Record'!E224)</f>
        <v/>
      </c>
      <c r="G226" s="26" t="str">
        <f>IF('Student Record'!G224="","",'Student Record'!G224)</f>
        <v/>
      </c>
      <c r="H226" s="25" t="str">
        <f>IF('Student Record'!I224="","",'Student Record'!I224)</f>
        <v/>
      </c>
      <c r="I226" s="27" t="str">
        <f>IF('Student Record'!J224="","",'Student Record'!J224)</f>
        <v/>
      </c>
      <c r="J226" s="25" t="str">
        <f>IF('Student Record'!O224="","",'Student Record'!O224)</f>
        <v/>
      </c>
      <c r="K2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" s="25" t="str">
        <f>IF(Table1[[#This Row],[नाम विद्यार्थी]]="","",IF(AND(Table1[[#This Row],[कक्षा]]&gt;8,Table1[[#This Row],[कक्षा]]&lt;11),50,""))</f>
        <v/>
      </c>
      <c r="M226" s="28" t="str">
        <f>IF(Table1[[#This Row],[नाम विद्यार्थी]]="","",IF(AND(Table1[[#This Row],[कक्षा]]&gt;=11,'School Fees'!$L$3="Yes"),100,""))</f>
        <v/>
      </c>
      <c r="N2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" s="25" t="str">
        <f>IF(Table1[[#This Row],[नाम विद्यार्थी]]="","",IF(Table1[[#This Row],[कक्षा]]&gt;8,5,""))</f>
        <v/>
      </c>
      <c r="P2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" s="21"/>
      <c r="R226" s="21"/>
      <c r="S226" s="28" t="str">
        <f>IF(SUM(Table1[[#This Row],[छात्र निधि]:[टी.सी.शुल्क]])=0,"",SUM(Table1[[#This Row],[छात्र निधि]:[टी.सी.शुल्क]]))</f>
        <v/>
      </c>
      <c r="T226" s="33"/>
      <c r="U226" s="33"/>
      <c r="V226" s="22"/>
    </row>
    <row r="227" spans="2:22" ht="15">
      <c r="B227" s="25" t="str">
        <f>IF(C227="","",ROWS($A$4:A227))</f>
        <v/>
      </c>
      <c r="C227" s="25" t="str">
        <f>IF('Student Record'!A225="","",'Student Record'!A225)</f>
        <v/>
      </c>
      <c r="D227" s="25" t="str">
        <f>IF('Student Record'!B225="","",'Student Record'!B225)</f>
        <v/>
      </c>
      <c r="E227" s="25" t="str">
        <f>IF('Student Record'!C225="","",'Student Record'!C225)</f>
        <v/>
      </c>
      <c r="F227" s="26" t="str">
        <f>IF('Student Record'!E225="","",'Student Record'!E225)</f>
        <v/>
      </c>
      <c r="G227" s="26" t="str">
        <f>IF('Student Record'!G225="","",'Student Record'!G225)</f>
        <v/>
      </c>
      <c r="H227" s="25" t="str">
        <f>IF('Student Record'!I225="","",'Student Record'!I225)</f>
        <v/>
      </c>
      <c r="I227" s="27" t="str">
        <f>IF('Student Record'!J225="","",'Student Record'!J225)</f>
        <v/>
      </c>
      <c r="J227" s="25" t="str">
        <f>IF('Student Record'!O225="","",'Student Record'!O225)</f>
        <v/>
      </c>
      <c r="K2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" s="25" t="str">
        <f>IF(Table1[[#This Row],[नाम विद्यार्थी]]="","",IF(AND(Table1[[#This Row],[कक्षा]]&gt;8,Table1[[#This Row],[कक्षा]]&lt;11),50,""))</f>
        <v/>
      </c>
      <c r="M227" s="28" t="str">
        <f>IF(Table1[[#This Row],[नाम विद्यार्थी]]="","",IF(AND(Table1[[#This Row],[कक्षा]]&gt;=11,'School Fees'!$L$3="Yes"),100,""))</f>
        <v/>
      </c>
      <c r="N2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" s="25" t="str">
        <f>IF(Table1[[#This Row],[नाम विद्यार्थी]]="","",IF(Table1[[#This Row],[कक्षा]]&gt;8,5,""))</f>
        <v/>
      </c>
      <c r="P2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" s="21"/>
      <c r="R227" s="21"/>
      <c r="S227" s="28" t="str">
        <f>IF(SUM(Table1[[#This Row],[छात्र निधि]:[टी.सी.शुल्क]])=0,"",SUM(Table1[[#This Row],[छात्र निधि]:[टी.सी.शुल्क]]))</f>
        <v/>
      </c>
      <c r="T227" s="33"/>
      <c r="U227" s="33"/>
      <c r="V227" s="22"/>
    </row>
    <row r="228" spans="2:22" ht="15">
      <c r="B228" s="25" t="str">
        <f>IF(C228="","",ROWS($A$4:A228))</f>
        <v/>
      </c>
      <c r="C228" s="25" t="str">
        <f>IF('Student Record'!A226="","",'Student Record'!A226)</f>
        <v/>
      </c>
      <c r="D228" s="25" t="str">
        <f>IF('Student Record'!B226="","",'Student Record'!B226)</f>
        <v/>
      </c>
      <c r="E228" s="25" t="str">
        <f>IF('Student Record'!C226="","",'Student Record'!C226)</f>
        <v/>
      </c>
      <c r="F228" s="26" t="str">
        <f>IF('Student Record'!E226="","",'Student Record'!E226)</f>
        <v/>
      </c>
      <c r="G228" s="26" t="str">
        <f>IF('Student Record'!G226="","",'Student Record'!G226)</f>
        <v/>
      </c>
      <c r="H228" s="25" t="str">
        <f>IF('Student Record'!I226="","",'Student Record'!I226)</f>
        <v/>
      </c>
      <c r="I228" s="27" t="str">
        <f>IF('Student Record'!J226="","",'Student Record'!J226)</f>
        <v/>
      </c>
      <c r="J228" s="25" t="str">
        <f>IF('Student Record'!O226="","",'Student Record'!O226)</f>
        <v/>
      </c>
      <c r="K2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" s="25" t="str">
        <f>IF(Table1[[#This Row],[नाम विद्यार्थी]]="","",IF(AND(Table1[[#This Row],[कक्षा]]&gt;8,Table1[[#This Row],[कक्षा]]&lt;11),50,""))</f>
        <v/>
      </c>
      <c r="M228" s="28" t="str">
        <f>IF(Table1[[#This Row],[नाम विद्यार्थी]]="","",IF(AND(Table1[[#This Row],[कक्षा]]&gt;=11,'School Fees'!$L$3="Yes"),100,""))</f>
        <v/>
      </c>
      <c r="N2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" s="25" t="str">
        <f>IF(Table1[[#This Row],[नाम विद्यार्थी]]="","",IF(Table1[[#This Row],[कक्षा]]&gt;8,5,""))</f>
        <v/>
      </c>
      <c r="P2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" s="21"/>
      <c r="R228" s="21"/>
      <c r="S228" s="28" t="str">
        <f>IF(SUM(Table1[[#This Row],[छात्र निधि]:[टी.सी.शुल्क]])=0,"",SUM(Table1[[#This Row],[छात्र निधि]:[टी.सी.शुल्क]]))</f>
        <v/>
      </c>
      <c r="T228" s="33"/>
      <c r="U228" s="33"/>
      <c r="V228" s="22"/>
    </row>
    <row r="229" spans="2:22" ht="15">
      <c r="B229" s="25" t="str">
        <f>IF(C229="","",ROWS($A$4:A229))</f>
        <v/>
      </c>
      <c r="C229" s="25" t="str">
        <f>IF('Student Record'!A227="","",'Student Record'!A227)</f>
        <v/>
      </c>
      <c r="D229" s="25" t="str">
        <f>IF('Student Record'!B227="","",'Student Record'!B227)</f>
        <v/>
      </c>
      <c r="E229" s="25" t="str">
        <f>IF('Student Record'!C227="","",'Student Record'!C227)</f>
        <v/>
      </c>
      <c r="F229" s="26" t="str">
        <f>IF('Student Record'!E227="","",'Student Record'!E227)</f>
        <v/>
      </c>
      <c r="G229" s="26" t="str">
        <f>IF('Student Record'!G227="","",'Student Record'!G227)</f>
        <v/>
      </c>
      <c r="H229" s="25" t="str">
        <f>IF('Student Record'!I227="","",'Student Record'!I227)</f>
        <v/>
      </c>
      <c r="I229" s="27" t="str">
        <f>IF('Student Record'!J227="","",'Student Record'!J227)</f>
        <v/>
      </c>
      <c r="J229" s="25" t="str">
        <f>IF('Student Record'!O227="","",'Student Record'!O227)</f>
        <v/>
      </c>
      <c r="K2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" s="25" t="str">
        <f>IF(Table1[[#This Row],[नाम विद्यार्थी]]="","",IF(AND(Table1[[#This Row],[कक्षा]]&gt;8,Table1[[#This Row],[कक्षा]]&lt;11),50,""))</f>
        <v/>
      </c>
      <c r="M229" s="28" t="str">
        <f>IF(Table1[[#This Row],[नाम विद्यार्थी]]="","",IF(AND(Table1[[#This Row],[कक्षा]]&gt;=11,'School Fees'!$L$3="Yes"),100,""))</f>
        <v/>
      </c>
      <c r="N2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" s="25" t="str">
        <f>IF(Table1[[#This Row],[नाम विद्यार्थी]]="","",IF(Table1[[#This Row],[कक्षा]]&gt;8,5,""))</f>
        <v/>
      </c>
      <c r="P2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" s="21"/>
      <c r="R229" s="21"/>
      <c r="S229" s="28" t="str">
        <f>IF(SUM(Table1[[#This Row],[छात्र निधि]:[टी.सी.शुल्क]])=0,"",SUM(Table1[[#This Row],[छात्र निधि]:[टी.सी.शुल्क]]))</f>
        <v/>
      </c>
      <c r="T229" s="33"/>
      <c r="U229" s="33"/>
      <c r="V229" s="22"/>
    </row>
    <row r="230" spans="2:22" ht="15">
      <c r="B230" s="25" t="str">
        <f>IF(C230="","",ROWS($A$4:A230))</f>
        <v/>
      </c>
      <c r="C230" s="25" t="str">
        <f>IF('Student Record'!A228="","",'Student Record'!A228)</f>
        <v/>
      </c>
      <c r="D230" s="25" t="str">
        <f>IF('Student Record'!B228="","",'Student Record'!B228)</f>
        <v/>
      </c>
      <c r="E230" s="25" t="str">
        <f>IF('Student Record'!C228="","",'Student Record'!C228)</f>
        <v/>
      </c>
      <c r="F230" s="26" t="str">
        <f>IF('Student Record'!E228="","",'Student Record'!E228)</f>
        <v/>
      </c>
      <c r="G230" s="26" t="str">
        <f>IF('Student Record'!G228="","",'Student Record'!G228)</f>
        <v/>
      </c>
      <c r="H230" s="25" t="str">
        <f>IF('Student Record'!I228="","",'Student Record'!I228)</f>
        <v/>
      </c>
      <c r="I230" s="27" t="str">
        <f>IF('Student Record'!J228="","",'Student Record'!J228)</f>
        <v/>
      </c>
      <c r="J230" s="25" t="str">
        <f>IF('Student Record'!O228="","",'Student Record'!O228)</f>
        <v/>
      </c>
      <c r="K2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" s="25" t="str">
        <f>IF(Table1[[#This Row],[नाम विद्यार्थी]]="","",IF(AND(Table1[[#This Row],[कक्षा]]&gt;8,Table1[[#This Row],[कक्षा]]&lt;11),50,""))</f>
        <v/>
      </c>
      <c r="M230" s="28" t="str">
        <f>IF(Table1[[#This Row],[नाम विद्यार्थी]]="","",IF(AND(Table1[[#This Row],[कक्षा]]&gt;=11,'School Fees'!$L$3="Yes"),100,""))</f>
        <v/>
      </c>
      <c r="N2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" s="25" t="str">
        <f>IF(Table1[[#This Row],[नाम विद्यार्थी]]="","",IF(Table1[[#This Row],[कक्षा]]&gt;8,5,""))</f>
        <v/>
      </c>
      <c r="P2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" s="21"/>
      <c r="R230" s="21"/>
      <c r="S230" s="28" t="str">
        <f>IF(SUM(Table1[[#This Row],[छात्र निधि]:[टी.सी.शुल्क]])=0,"",SUM(Table1[[#This Row],[छात्र निधि]:[टी.सी.शुल्क]]))</f>
        <v/>
      </c>
      <c r="T230" s="33"/>
      <c r="U230" s="33"/>
      <c r="V230" s="22"/>
    </row>
    <row r="231" spans="2:22" ht="15">
      <c r="B231" s="25" t="str">
        <f>IF(C231="","",ROWS($A$4:A231))</f>
        <v/>
      </c>
      <c r="C231" s="25" t="str">
        <f>IF('Student Record'!A229="","",'Student Record'!A229)</f>
        <v/>
      </c>
      <c r="D231" s="25" t="str">
        <f>IF('Student Record'!B229="","",'Student Record'!B229)</f>
        <v/>
      </c>
      <c r="E231" s="25" t="str">
        <f>IF('Student Record'!C229="","",'Student Record'!C229)</f>
        <v/>
      </c>
      <c r="F231" s="26" t="str">
        <f>IF('Student Record'!E229="","",'Student Record'!E229)</f>
        <v/>
      </c>
      <c r="G231" s="26" t="str">
        <f>IF('Student Record'!G229="","",'Student Record'!G229)</f>
        <v/>
      </c>
      <c r="H231" s="25" t="str">
        <f>IF('Student Record'!I229="","",'Student Record'!I229)</f>
        <v/>
      </c>
      <c r="I231" s="27" t="str">
        <f>IF('Student Record'!J229="","",'Student Record'!J229)</f>
        <v/>
      </c>
      <c r="J231" s="25" t="str">
        <f>IF('Student Record'!O229="","",'Student Record'!O229)</f>
        <v/>
      </c>
      <c r="K2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" s="25" t="str">
        <f>IF(Table1[[#This Row],[नाम विद्यार्थी]]="","",IF(AND(Table1[[#This Row],[कक्षा]]&gt;8,Table1[[#This Row],[कक्षा]]&lt;11),50,""))</f>
        <v/>
      </c>
      <c r="M231" s="28" t="str">
        <f>IF(Table1[[#This Row],[नाम विद्यार्थी]]="","",IF(AND(Table1[[#This Row],[कक्षा]]&gt;=11,'School Fees'!$L$3="Yes"),100,""))</f>
        <v/>
      </c>
      <c r="N2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" s="25" t="str">
        <f>IF(Table1[[#This Row],[नाम विद्यार्थी]]="","",IF(Table1[[#This Row],[कक्षा]]&gt;8,5,""))</f>
        <v/>
      </c>
      <c r="P2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" s="21"/>
      <c r="R231" s="21"/>
      <c r="S231" s="28" t="str">
        <f>IF(SUM(Table1[[#This Row],[छात्र निधि]:[टी.सी.शुल्क]])=0,"",SUM(Table1[[#This Row],[छात्र निधि]:[टी.सी.शुल्क]]))</f>
        <v/>
      </c>
      <c r="T231" s="33"/>
      <c r="U231" s="33"/>
      <c r="V231" s="22"/>
    </row>
    <row r="232" spans="2:22" ht="15">
      <c r="B232" s="25" t="str">
        <f>IF(C232="","",ROWS($A$4:A232))</f>
        <v/>
      </c>
      <c r="C232" s="25" t="str">
        <f>IF('Student Record'!A230="","",'Student Record'!A230)</f>
        <v/>
      </c>
      <c r="D232" s="25" t="str">
        <f>IF('Student Record'!B230="","",'Student Record'!B230)</f>
        <v/>
      </c>
      <c r="E232" s="25" t="str">
        <f>IF('Student Record'!C230="","",'Student Record'!C230)</f>
        <v/>
      </c>
      <c r="F232" s="26" t="str">
        <f>IF('Student Record'!E230="","",'Student Record'!E230)</f>
        <v/>
      </c>
      <c r="G232" s="26" t="str">
        <f>IF('Student Record'!G230="","",'Student Record'!G230)</f>
        <v/>
      </c>
      <c r="H232" s="25" t="str">
        <f>IF('Student Record'!I230="","",'Student Record'!I230)</f>
        <v/>
      </c>
      <c r="I232" s="27" t="str">
        <f>IF('Student Record'!J230="","",'Student Record'!J230)</f>
        <v/>
      </c>
      <c r="J232" s="25" t="str">
        <f>IF('Student Record'!O230="","",'Student Record'!O230)</f>
        <v/>
      </c>
      <c r="K2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" s="25" t="str">
        <f>IF(Table1[[#This Row],[नाम विद्यार्थी]]="","",IF(AND(Table1[[#This Row],[कक्षा]]&gt;8,Table1[[#This Row],[कक्षा]]&lt;11),50,""))</f>
        <v/>
      </c>
      <c r="M232" s="28" t="str">
        <f>IF(Table1[[#This Row],[नाम विद्यार्थी]]="","",IF(AND(Table1[[#This Row],[कक्षा]]&gt;=11,'School Fees'!$L$3="Yes"),100,""))</f>
        <v/>
      </c>
      <c r="N2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" s="25" t="str">
        <f>IF(Table1[[#This Row],[नाम विद्यार्थी]]="","",IF(Table1[[#This Row],[कक्षा]]&gt;8,5,""))</f>
        <v/>
      </c>
      <c r="P2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" s="21"/>
      <c r="R232" s="21"/>
      <c r="S232" s="28" t="str">
        <f>IF(SUM(Table1[[#This Row],[छात्र निधि]:[टी.सी.शुल्क]])=0,"",SUM(Table1[[#This Row],[छात्र निधि]:[टी.सी.शुल्क]]))</f>
        <v/>
      </c>
      <c r="T232" s="33"/>
      <c r="U232" s="33"/>
      <c r="V232" s="22"/>
    </row>
    <row r="233" spans="2:22" ht="15">
      <c r="B233" s="25" t="str">
        <f>IF(C233="","",ROWS($A$4:A233))</f>
        <v/>
      </c>
      <c r="C233" s="25" t="str">
        <f>IF('Student Record'!A231="","",'Student Record'!A231)</f>
        <v/>
      </c>
      <c r="D233" s="25" t="str">
        <f>IF('Student Record'!B231="","",'Student Record'!B231)</f>
        <v/>
      </c>
      <c r="E233" s="25" t="str">
        <f>IF('Student Record'!C231="","",'Student Record'!C231)</f>
        <v/>
      </c>
      <c r="F233" s="26" t="str">
        <f>IF('Student Record'!E231="","",'Student Record'!E231)</f>
        <v/>
      </c>
      <c r="G233" s="26" t="str">
        <f>IF('Student Record'!G231="","",'Student Record'!G231)</f>
        <v/>
      </c>
      <c r="H233" s="25" t="str">
        <f>IF('Student Record'!I231="","",'Student Record'!I231)</f>
        <v/>
      </c>
      <c r="I233" s="27" t="str">
        <f>IF('Student Record'!J231="","",'Student Record'!J231)</f>
        <v/>
      </c>
      <c r="J233" s="25" t="str">
        <f>IF('Student Record'!O231="","",'Student Record'!O231)</f>
        <v/>
      </c>
      <c r="K2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" s="25" t="str">
        <f>IF(Table1[[#This Row],[नाम विद्यार्थी]]="","",IF(AND(Table1[[#This Row],[कक्षा]]&gt;8,Table1[[#This Row],[कक्षा]]&lt;11),50,""))</f>
        <v/>
      </c>
      <c r="M233" s="28" t="str">
        <f>IF(Table1[[#This Row],[नाम विद्यार्थी]]="","",IF(AND(Table1[[#This Row],[कक्षा]]&gt;=11,'School Fees'!$L$3="Yes"),100,""))</f>
        <v/>
      </c>
      <c r="N2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" s="25" t="str">
        <f>IF(Table1[[#This Row],[नाम विद्यार्थी]]="","",IF(Table1[[#This Row],[कक्षा]]&gt;8,5,""))</f>
        <v/>
      </c>
      <c r="P2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" s="21"/>
      <c r="R233" s="21"/>
      <c r="S233" s="28" t="str">
        <f>IF(SUM(Table1[[#This Row],[छात्र निधि]:[टी.सी.शुल्क]])=0,"",SUM(Table1[[#This Row],[छात्र निधि]:[टी.सी.शुल्क]]))</f>
        <v/>
      </c>
      <c r="T233" s="33"/>
      <c r="U233" s="33"/>
      <c r="V233" s="22"/>
    </row>
    <row r="234" spans="2:22" ht="15">
      <c r="B234" s="25" t="str">
        <f>IF(C234="","",ROWS($A$4:A234))</f>
        <v/>
      </c>
      <c r="C234" s="25" t="str">
        <f>IF('Student Record'!A232="","",'Student Record'!A232)</f>
        <v/>
      </c>
      <c r="D234" s="25" t="str">
        <f>IF('Student Record'!B232="","",'Student Record'!B232)</f>
        <v/>
      </c>
      <c r="E234" s="25" t="str">
        <f>IF('Student Record'!C232="","",'Student Record'!C232)</f>
        <v/>
      </c>
      <c r="F234" s="26" t="str">
        <f>IF('Student Record'!E232="","",'Student Record'!E232)</f>
        <v/>
      </c>
      <c r="G234" s="26" t="str">
        <f>IF('Student Record'!G232="","",'Student Record'!G232)</f>
        <v/>
      </c>
      <c r="H234" s="25" t="str">
        <f>IF('Student Record'!I232="","",'Student Record'!I232)</f>
        <v/>
      </c>
      <c r="I234" s="27" t="str">
        <f>IF('Student Record'!J232="","",'Student Record'!J232)</f>
        <v/>
      </c>
      <c r="J234" s="25" t="str">
        <f>IF('Student Record'!O232="","",'Student Record'!O232)</f>
        <v/>
      </c>
      <c r="K2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" s="25" t="str">
        <f>IF(Table1[[#This Row],[नाम विद्यार्थी]]="","",IF(AND(Table1[[#This Row],[कक्षा]]&gt;8,Table1[[#This Row],[कक्षा]]&lt;11),50,""))</f>
        <v/>
      </c>
      <c r="M234" s="28" t="str">
        <f>IF(Table1[[#This Row],[नाम विद्यार्थी]]="","",IF(AND(Table1[[#This Row],[कक्षा]]&gt;=11,'School Fees'!$L$3="Yes"),100,""))</f>
        <v/>
      </c>
      <c r="N2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" s="25" t="str">
        <f>IF(Table1[[#This Row],[नाम विद्यार्थी]]="","",IF(Table1[[#This Row],[कक्षा]]&gt;8,5,""))</f>
        <v/>
      </c>
      <c r="P2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" s="21"/>
      <c r="R234" s="21"/>
      <c r="S234" s="28" t="str">
        <f>IF(SUM(Table1[[#This Row],[छात्र निधि]:[टी.सी.शुल्क]])=0,"",SUM(Table1[[#This Row],[छात्र निधि]:[टी.सी.शुल्क]]))</f>
        <v/>
      </c>
      <c r="T234" s="33"/>
      <c r="U234" s="33"/>
      <c r="V234" s="22"/>
    </row>
    <row r="235" spans="2:22" ht="15">
      <c r="B235" s="25" t="str">
        <f>IF(C235="","",ROWS($A$4:A235))</f>
        <v/>
      </c>
      <c r="C235" s="25" t="str">
        <f>IF('Student Record'!A233="","",'Student Record'!A233)</f>
        <v/>
      </c>
      <c r="D235" s="25" t="str">
        <f>IF('Student Record'!B233="","",'Student Record'!B233)</f>
        <v/>
      </c>
      <c r="E235" s="25" t="str">
        <f>IF('Student Record'!C233="","",'Student Record'!C233)</f>
        <v/>
      </c>
      <c r="F235" s="26" t="str">
        <f>IF('Student Record'!E233="","",'Student Record'!E233)</f>
        <v/>
      </c>
      <c r="G235" s="26" t="str">
        <f>IF('Student Record'!G233="","",'Student Record'!G233)</f>
        <v/>
      </c>
      <c r="H235" s="25" t="str">
        <f>IF('Student Record'!I233="","",'Student Record'!I233)</f>
        <v/>
      </c>
      <c r="I235" s="27" t="str">
        <f>IF('Student Record'!J233="","",'Student Record'!J233)</f>
        <v/>
      </c>
      <c r="J235" s="25" t="str">
        <f>IF('Student Record'!O233="","",'Student Record'!O233)</f>
        <v/>
      </c>
      <c r="K2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" s="25" t="str">
        <f>IF(Table1[[#This Row],[नाम विद्यार्थी]]="","",IF(AND(Table1[[#This Row],[कक्षा]]&gt;8,Table1[[#This Row],[कक्षा]]&lt;11),50,""))</f>
        <v/>
      </c>
      <c r="M235" s="28" t="str">
        <f>IF(Table1[[#This Row],[नाम विद्यार्थी]]="","",IF(AND(Table1[[#This Row],[कक्षा]]&gt;=11,'School Fees'!$L$3="Yes"),100,""))</f>
        <v/>
      </c>
      <c r="N2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" s="25" t="str">
        <f>IF(Table1[[#This Row],[नाम विद्यार्थी]]="","",IF(Table1[[#This Row],[कक्षा]]&gt;8,5,""))</f>
        <v/>
      </c>
      <c r="P2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" s="21"/>
      <c r="R235" s="21"/>
      <c r="S235" s="28" t="str">
        <f>IF(SUM(Table1[[#This Row],[छात्र निधि]:[टी.सी.शुल्क]])=0,"",SUM(Table1[[#This Row],[छात्र निधि]:[टी.सी.शुल्क]]))</f>
        <v/>
      </c>
      <c r="T235" s="33"/>
      <c r="U235" s="33"/>
      <c r="V235" s="22"/>
    </row>
    <row r="236" spans="2:22" ht="15">
      <c r="B236" s="25" t="str">
        <f>IF(C236="","",ROWS($A$4:A236))</f>
        <v/>
      </c>
      <c r="C236" s="25" t="str">
        <f>IF('Student Record'!A234="","",'Student Record'!A234)</f>
        <v/>
      </c>
      <c r="D236" s="25" t="str">
        <f>IF('Student Record'!B234="","",'Student Record'!B234)</f>
        <v/>
      </c>
      <c r="E236" s="25" t="str">
        <f>IF('Student Record'!C234="","",'Student Record'!C234)</f>
        <v/>
      </c>
      <c r="F236" s="26" t="str">
        <f>IF('Student Record'!E234="","",'Student Record'!E234)</f>
        <v/>
      </c>
      <c r="G236" s="26" t="str">
        <f>IF('Student Record'!G234="","",'Student Record'!G234)</f>
        <v/>
      </c>
      <c r="H236" s="25" t="str">
        <f>IF('Student Record'!I234="","",'Student Record'!I234)</f>
        <v/>
      </c>
      <c r="I236" s="27" t="str">
        <f>IF('Student Record'!J234="","",'Student Record'!J234)</f>
        <v/>
      </c>
      <c r="J236" s="25" t="str">
        <f>IF('Student Record'!O234="","",'Student Record'!O234)</f>
        <v/>
      </c>
      <c r="K2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" s="25" t="str">
        <f>IF(Table1[[#This Row],[नाम विद्यार्थी]]="","",IF(AND(Table1[[#This Row],[कक्षा]]&gt;8,Table1[[#This Row],[कक्षा]]&lt;11),50,""))</f>
        <v/>
      </c>
      <c r="M236" s="28" t="str">
        <f>IF(Table1[[#This Row],[नाम विद्यार्थी]]="","",IF(AND(Table1[[#This Row],[कक्षा]]&gt;=11,'School Fees'!$L$3="Yes"),100,""))</f>
        <v/>
      </c>
      <c r="N2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" s="25" t="str">
        <f>IF(Table1[[#This Row],[नाम विद्यार्थी]]="","",IF(Table1[[#This Row],[कक्षा]]&gt;8,5,""))</f>
        <v/>
      </c>
      <c r="P2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" s="21"/>
      <c r="R236" s="21"/>
      <c r="S236" s="28" t="str">
        <f>IF(SUM(Table1[[#This Row],[छात्र निधि]:[टी.सी.शुल्क]])=0,"",SUM(Table1[[#This Row],[छात्र निधि]:[टी.सी.शुल्क]]))</f>
        <v/>
      </c>
      <c r="T236" s="33"/>
      <c r="U236" s="33"/>
      <c r="V236" s="22"/>
    </row>
    <row r="237" spans="2:22" ht="15">
      <c r="B237" s="25" t="str">
        <f>IF(C237="","",ROWS($A$4:A237))</f>
        <v/>
      </c>
      <c r="C237" s="25" t="str">
        <f>IF('Student Record'!A235="","",'Student Record'!A235)</f>
        <v/>
      </c>
      <c r="D237" s="25" t="str">
        <f>IF('Student Record'!B235="","",'Student Record'!B235)</f>
        <v/>
      </c>
      <c r="E237" s="25" t="str">
        <f>IF('Student Record'!C235="","",'Student Record'!C235)</f>
        <v/>
      </c>
      <c r="F237" s="26" t="str">
        <f>IF('Student Record'!E235="","",'Student Record'!E235)</f>
        <v/>
      </c>
      <c r="G237" s="26" t="str">
        <f>IF('Student Record'!G235="","",'Student Record'!G235)</f>
        <v/>
      </c>
      <c r="H237" s="25" t="str">
        <f>IF('Student Record'!I235="","",'Student Record'!I235)</f>
        <v/>
      </c>
      <c r="I237" s="27" t="str">
        <f>IF('Student Record'!J235="","",'Student Record'!J235)</f>
        <v/>
      </c>
      <c r="J237" s="25" t="str">
        <f>IF('Student Record'!O235="","",'Student Record'!O235)</f>
        <v/>
      </c>
      <c r="K2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" s="25" t="str">
        <f>IF(Table1[[#This Row],[नाम विद्यार्थी]]="","",IF(AND(Table1[[#This Row],[कक्षा]]&gt;8,Table1[[#This Row],[कक्षा]]&lt;11),50,""))</f>
        <v/>
      </c>
      <c r="M237" s="28" t="str">
        <f>IF(Table1[[#This Row],[नाम विद्यार्थी]]="","",IF(AND(Table1[[#This Row],[कक्षा]]&gt;=11,'School Fees'!$L$3="Yes"),100,""))</f>
        <v/>
      </c>
      <c r="N2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" s="25" t="str">
        <f>IF(Table1[[#This Row],[नाम विद्यार्थी]]="","",IF(Table1[[#This Row],[कक्षा]]&gt;8,5,""))</f>
        <v/>
      </c>
      <c r="P2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" s="21"/>
      <c r="R237" s="21"/>
      <c r="S237" s="28" t="str">
        <f>IF(SUM(Table1[[#This Row],[छात्र निधि]:[टी.सी.शुल्क]])=0,"",SUM(Table1[[#This Row],[छात्र निधि]:[टी.सी.शुल्क]]))</f>
        <v/>
      </c>
      <c r="T237" s="33"/>
      <c r="U237" s="33"/>
      <c r="V237" s="22"/>
    </row>
    <row r="238" spans="2:22" ht="15">
      <c r="B238" s="25" t="str">
        <f>IF(C238="","",ROWS($A$4:A238))</f>
        <v/>
      </c>
      <c r="C238" s="25" t="str">
        <f>IF('Student Record'!A236="","",'Student Record'!A236)</f>
        <v/>
      </c>
      <c r="D238" s="25" t="str">
        <f>IF('Student Record'!B236="","",'Student Record'!B236)</f>
        <v/>
      </c>
      <c r="E238" s="25" t="str">
        <f>IF('Student Record'!C236="","",'Student Record'!C236)</f>
        <v/>
      </c>
      <c r="F238" s="26" t="str">
        <f>IF('Student Record'!E236="","",'Student Record'!E236)</f>
        <v/>
      </c>
      <c r="G238" s="26" t="str">
        <f>IF('Student Record'!G236="","",'Student Record'!G236)</f>
        <v/>
      </c>
      <c r="H238" s="25" t="str">
        <f>IF('Student Record'!I236="","",'Student Record'!I236)</f>
        <v/>
      </c>
      <c r="I238" s="27" t="str">
        <f>IF('Student Record'!J236="","",'Student Record'!J236)</f>
        <v/>
      </c>
      <c r="J238" s="25" t="str">
        <f>IF('Student Record'!O236="","",'Student Record'!O236)</f>
        <v/>
      </c>
      <c r="K2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" s="25" t="str">
        <f>IF(Table1[[#This Row],[नाम विद्यार्थी]]="","",IF(AND(Table1[[#This Row],[कक्षा]]&gt;8,Table1[[#This Row],[कक्षा]]&lt;11),50,""))</f>
        <v/>
      </c>
      <c r="M238" s="28" t="str">
        <f>IF(Table1[[#This Row],[नाम विद्यार्थी]]="","",IF(AND(Table1[[#This Row],[कक्षा]]&gt;=11,'School Fees'!$L$3="Yes"),100,""))</f>
        <v/>
      </c>
      <c r="N2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" s="25" t="str">
        <f>IF(Table1[[#This Row],[नाम विद्यार्थी]]="","",IF(Table1[[#This Row],[कक्षा]]&gt;8,5,""))</f>
        <v/>
      </c>
      <c r="P2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" s="21"/>
      <c r="R238" s="21"/>
      <c r="S238" s="28" t="str">
        <f>IF(SUM(Table1[[#This Row],[छात्र निधि]:[टी.सी.शुल्क]])=0,"",SUM(Table1[[#This Row],[छात्र निधि]:[टी.सी.शुल्क]]))</f>
        <v/>
      </c>
      <c r="T238" s="33"/>
      <c r="U238" s="33"/>
      <c r="V238" s="22"/>
    </row>
    <row r="239" spans="2:22" ht="15">
      <c r="B239" s="25" t="str">
        <f>IF(C239="","",ROWS($A$4:A239))</f>
        <v/>
      </c>
      <c r="C239" s="25" t="str">
        <f>IF('Student Record'!A237="","",'Student Record'!A237)</f>
        <v/>
      </c>
      <c r="D239" s="25" t="str">
        <f>IF('Student Record'!B237="","",'Student Record'!B237)</f>
        <v/>
      </c>
      <c r="E239" s="25" t="str">
        <f>IF('Student Record'!C237="","",'Student Record'!C237)</f>
        <v/>
      </c>
      <c r="F239" s="26" t="str">
        <f>IF('Student Record'!E237="","",'Student Record'!E237)</f>
        <v/>
      </c>
      <c r="G239" s="26" t="str">
        <f>IF('Student Record'!G237="","",'Student Record'!G237)</f>
        <v/>
      </c>
      <c r="H239" s="25" t="str">
        <f>IF('Student Record'!I237="","",'Student Record'!I237)</f>
        <v/>
      </c>
      <c r="I239" s="27" t="str">
        <f>IF('Student Record'!J237="","",'Student Record'!J237)</f>
        <v/>
      </c>
      <c r="J239" s="25" t="str">
        <f>IF('Student Record'!O237="","",'Student Record'!O237)</f>
        <v/>
      </c>
      <c r="K2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" s="25" t="str">
        <f>IF(Table1[[#This Row],[नाम विद्यार्थी]]="","",IF(AND(Table1[[#This Row],[कक्षा]]&gt;8,Table1[[#This Row],[कक्षा]]&lt;11),50,""))</f>
        <v/>
      </c>
      <c r="M239" s="28" t="str">
        <f>IF(Table1[[#This Row],[नाम विद्यार्थी]]="","",IF(AND(Table1[[#This Row],[कक्षा]]&gt;=11,'School Fees'!$L$3="Yes"),100,""))</f>
        <v/>
      </c>
      <c r="N2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" s="25" t="str">
        <f>IF(Table1[[#This Row],[नाम विद्यार्थी]]="","",IF(Table1[[#This Row],[कक्षा]]&gt;8,5,""))</f>
        <v/>
      </c>
      <c r="P2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" s="21"/>
      <c r="R239" s="21"/>
      <c r="S239" s="28" t="str">
        <f>IF(SUM(Table1[[#This Row],[छात्र निधि]:[टी.सी.शुल्क]])=0,"",SUM(Table1[[#This Row],[छात्र निधि]:[टी.सी.शुल्क]]))</f>
        <v/>
      </c>
      <c r="T239" s="33"/>
      <c r="U239" s="33"/>
      <c r="V239" s="22"/>
    </row>
    <row r="240" spans="2:22" ht="15">
      <c r="B240" s="25" t="str">
        <f>IF(C240="","",ROWS($A$4:A240))</f>
        <v/>
      </c>
      <c r="C240" s="25" t="str">
        <f>IF('Student Record'!A238="","",'Student Record'!A238)</f>
        <v/>
      </c>
      <c r="D240" s="25" t="str">
        <f>IF('Student Record'!B238="","",'Student Record'!B238)</f>
        <v/>
      </c>
      <c r="E240" s="25" t="str">
        <f>IF('Student Record'!C238="","",'Student Record'!C238)</f>
        <v/>
      </c>
      <c r="F240" s="26" t="str">
        <f>IF('Student Record'!E238="","",'Student Record'!E238)</f>
        <v/>
      </c>
      <c r="G240" s="26" t="str">
        <f>IF('Student Record'!G238="","",'Student Record'!G238)</f>
        <v/>
      </c>
      <c r="H240" s="25" t="str">
        <f>IF('Student Record'!I238="","",'Student Record'!I238)</f>
        <v/>
      </c>
      <c r="I240" s="27" t="str">
        <f>IF('Student Record'!J238="","",'Student Record'!J238)</f>
        <v/>
      </c>
      <c r="J240" s="25" t="str">
        <f>IF('Student Record'!O238="","",'Student Record'!O238)</f>
        <v/>
      </c>
      <c r="K2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" s="25" t="str">
        <f>IF(Table1[[#This Row],[नाम विद्यार्थी]]="","",IF(AND(Table1[[#This Row],[कक्षा]]&gt;8,Table1[[#This Row],[कक्षा]]&lt;11),50,""))</f>
        <v/>
      </c>
      <c r="M240" s="28" t="str">
        <f>IF(Table1[[#This Row],[नाम विद्यार्थी]]="","",IF(AND(Table1[[#This Row],[कक्षा]]&gt;=11,'School Fees'!$L$3="Yes"),100,""))</f>
        <v/>
      </c>
      <c r="N2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" s="25" t="str">
        <f>IF(Table1[[#This Row],[नाम विद्यार्थी]]="","",IF(Table1[[#This Row],[कक्षा]]&gt;8,5,""))</f>
        <v/>
      </c>
      <c r="P2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" s="21"/>
      <c r="R240" s="21"/>
      <c r="S240" s="28" t="str">
        <f>IF(SUM(Table1[[#This Row],[छात्र निधि]:[टी.सी.शुल्क]])=0,"",SUM(Table1[[#This Row],[छात्र निधि]:[टी.सी.शुल्क]]))</f>
        <v/>
      </c>
      <c r="T240" s="33"/>
      <c r="U240" s="33"/>
      <c r="V240" s="22"/>
    </row>
    <row r="241" spans="2:22" ht="15">
      <c r="B241" s="25" t="str">
        <f>IF(C241="","",ROWS($A$4:A241))</f>
        <v/>
      </c>
      <c r="C241" s="25" t="str">
        <f>IF('Student Record'!A239="","",'Student Record'!A239)</f>
        <v/>
      </c>
      <c r="D241" s="25" t="str">
        <f>IF('Student Record'!B239="","",'Student Record'!B239)</f>
        <v/>
      </c>
      <c r="E241" s="25" t="str">
        <f>IF('Student Record'!C239="","",'Student Record'!C239)</f>
        <v/>
      </c>
      <c r="F241" s="26" t="str">
        <f>IF('Student Record'!E239="","",'Student Record'!E239)</f>
        <v/>
      </c>
      <c r="G241" s="26" t="str">
        <f>IF('Student Record'!G239="","",'Student Record'!G239)</f>
        <v/>
      </c>
      <c r="H241" s="25" t="str">
        <f>IF('Student Record'!I239="","",'Student Record'!I239)</f>
        <v/>
      </c>
      <c r="I241" s="27" t="str">
        <f>IF('Student Record'!J239="","",'Student Record'!J239)</f>
        <v/>
      </c>
      <c r="J241" s="25" t="str">
        <f>IF('Student Record'!O239="","",'Student Record'!O239)</f>
        <v/>
      </c>
      <c r="K2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" s="25" t="str">
        <f>IF(Table1[[#This Row],[नाम विद्यार्थी]]="","",IF(AND(Table1[[#This Row],[कक्षा]]&gt;8,Table1[[#This Row],[कक्षा]]&lt;11),50,""))</f>
        <v/>
      </c>
      <c r="M241" s="28" t="str">
        <f>IF(Table1[[#This Row],[नाम विद्यार्थी]]="","",IF(AND(Table1[[#This Row],[कक्षा]]&gt;=11,'School Fees'!$L$3="Yes"),100,""))</f>
        <v/>
      </c>
      <c r="N2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" s="25" t="str">
        <f>IF(Table1[[#This Row],[नाम विद्यार्थी]]="","",IF(Table1[[#This Row],[कक्षा]]&gt;8,5,""))</f>
        <v/>
      </c>
      <c r="P2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" s="21"/>
      <c r="R241" s="21"/>
      <c r="S241" s="28" t="str">
        <f>IF(SUM(Table1[[#This Row],[छात्र निधि]:[टी.सी.शुल्क]])=0,"",SUM(Table1[[#This Row],[छात्र निधि]:[टी.सी.शुल्क]]))</f>
        <v/>
      </c>
      <c r="T241" s="33"/>
      <c r="U241" s="33"/>
      <c r="V241" s="22"/>
    </row>
    <row r="242" spans="2:22" ht="15">
      <c r="B242" s="25" t="str">
        <f>IF(C242="","",ROWS($A$4:A242))</f>
        <v/>
      </c>
      <c r="C242" s="25" t="str">
        <f>IF('Student Record'!A240="","",'Student Record'!A240)</f>
        <v/>
      </c>
      <c r="D242" s="25" t="str">
        <f>IF('Student Record'!B240="","",'Student Record'!B240)</f>
        <v/>
      </c>
      <c r="E242" s="25" t="str">
        <f>IF('Student Record'!C240="","",'Student Record'!C240)</f>
        <v/>
      </c>
      <c r="F242" s="26" t="str">
        <f>IF('Student Record'!E240="","",'Student Record'!E240)</f>
        <v/>
      </c>
      <c r="G242" s="26" t="str">
        <f>IF('Student Record'!G240="","",'Student Record'!G240)</f>
        <v/>
      </c>
      <c r="H242" s="25" t="str">
        <f>IF('Student Record'!I240="","",'Student Record'!I240)</f>
        <v/>
      </c>
      <c r="I242" s="27" t="str">
        <f>IF('Student Record'!J240="","",'Student Record'!J240)</f>
        <v/>
      </c>
      <c r="J242" s="25" t="str">
        <f>IF('Student Record'!O240="","",'Student Record'!O240)</f>
        <v/>
      </c>
      <c r="K2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" s="25" t="str">
        <f>IF(Table1[[#This Row],[नाम विद्यार्थी]]="","",IF(AND(Table1[[#This Row],[कक्षा]]&gt;8,Table1[[#This Row],[कक्षा]]&lt;11),50,""))</f>
        <v/>
      </c>
      <c r="M242" s="28" t="str">
        <f>IF(Table1[[#This Row],[नाम विद्यार्थी]]="","",IF(AND(Table1[[#This Row],[कक्षा]]&gt;=11,'School Fees'!$L$3="Yes"),100,""))</f>
        <v/>
      </c>
      <c r="N2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" s="25" t="str">
        <f>IF(Table1[[#This Row],[नाम विद्यार्थी]]="","",IF(Table1[[#This Row],[कक्षा]]&gt;8,5,""))</f>
        <v/>
      </c>
      <c r="P2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" s="21"/>
      <c r="R242" s="21"/>
      <c r="S242" s="28" t="str">
        <f>IF(SUM(Table1[[#This Row],[छात्र निधि]:[टी.सी.शुल्क]])=0,"",SUM(Table1[[#This Row],[छात्र निधि]:[टी.सी.शुल्क]]))</f>
        <v/>
      </c>
      <c r="T242" s="33"/>
      <c r="U242" s="33"/>
      <c r="V242" s="22"/>
    </row>
    <row r="243" spans="2:22" ht="15">
      <c r="B243" s="25" t="str">
        <f>IF(C243="","",ROWS($A$4:A243))</f>
        <v/>
      </c>
      <c r="C243" s="25" t="str">
        <f>IF('Student Record'!A241="","",'Student Record'!A241)</f>
        <v/>
      </c>
      <c r="D243" s="25" t="str">
        <f>IF('Student Record'!B241="","",'Student Record'!B241)</f>
        <v/>
      </c>
      <c r="E243" s="25" t="str">
        <f>IF('Student Record'!C241="","",'Student Record'!C241)</f>
        <v/>
      </c>
      <c r="F243" s="26" t="str">
        <f>IF('Student Record'!E241="","",'Student Record'!E241)</f>
        <v/>
      </c>
      <c r="G243" s="26" t="str">
        <f>IF('Student Record'!G241="","",'Student Record'!G241)</f>
        <v/>
      </c>
      <c r="H243" s="25" t="str">
        <f>IF('Student Record'!I241="","",'Student Record'!I241)</f>
        <v/>
      </c>
      <c r="I243" s="27" t="str">
        <f>IF('Student Record'!J241="","",'Student Record'!J241)</f>
        <v/>
      </c>
      <c r="J243" s="25" t="str">
        <f>IF('Student Record'!O241="","",'Student Record'!O241)</f>
        <v/>
      </c>
      <c r="K2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" s="25" t="str">
        <f>IF(Table1[[#This Row],[नाम विद्यार्थी]]="","",IF(AND(Table1[[#This Row],[कक्षा]]&gt;8,Table1[[#This Row],[कक्षा]]&lt;11),50,""))</f>
        <v/>
      </c>
      <c r="M243" s="28" t="str">
        <f>IF(Table1[[#This Row],[नाम विद्यार्थी]]="","",IF(AND(Table1[[#This Row],[कक्षा]]&gt;=11,'School Fees'!$L$3="Yes"),100,""))</f>
        <v/>
      </c>
      <c r="N2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" s="25" t="str">
        <f>IF(Table1[[#This Row],[नाम विद्यार्थी]]="","",IF(Table1[[#This Row],[कक्षा]]&gt;8,5,""))</f>
        <v/>
      </c>
      <c r="P2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" s="21"/>
      <c r="R243" s="21"/>
      <c r="S243" s="28" t="str">
        <f>IF(SUM(Table1[[#This Row],[छात्र निधि]:[टी.सी.शुल्क]])=0,"",SUM(Table1[[#This Row],[छात्र निधि]:[टी.सी.शुल्क]]))</f>
        <v/>
      </c>
      <c r="T243" s="33"/>
      <c r="U243" s="33"/>
      <c r="V243" s="22"/>
    </row>
    <row r="244" spans="2:22" ht="15">
      <c r="B244" s="25" t="str">
        <f>IF(C244="","",ROWS($A$4:A244))</f>
        <v/>
      </c>
      <c r="C244" s="25" t="str">
        <f>IF('Student Record'!A242="","",'Student Record'!A242)</f>
        <v/>
      </c>
      <c r="D244" s="25" t="str">
        <f>IF('Student Record'!B242="","",'Student Record'!B242)</f>
        <v/>
      </c>
      <c r="E244" s="25" t="str">
        <f>IF('Student Record'!C242="","",'Student Record'!C242)</f>
        <v/>
      </c>
      <c r="F244" s="26" t="str">
        <f>IF('Student Record'!E242="","",'Student Record'!E242)</f>
        <v/>
      </c>
      <c r="G244" s="26" t="str">
        <f>IF('Student Record'!G242="","",'Student Record'!G242)</f>
        <v/>
      </c>
      <c r="H244" s="25" t="str">
        <f>IF('Student Record'!I242="","",'Student Record'!I242)</f>
        <v/>
      </c>
      <c r="I244" s="27" t="str">
        <f>IF('Student Record'!J242="","",'Student Record'!J242)</f>
        <v/>
      </c>
      <c r="J244" s="25" t="str">
        <f>IF('Student Record'!O242="","",'Student Record'!O242)</f>
        <v/>
      </c>
      <c r="K2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" s="25" t="str">
        <f>IF(Table1[[#This Row],[नाम विद्यार्थी]]="","",IF(AND(Table1[[#This Row],[कक्षा]]&gt;8,Table1[[#This Row],[कक्षा]]&lt;11),50,""))</f>
        <v/>
      </c>
      <c r="M244" s="28" t="str">
        <f>IF(Table1[[#This Row],[नाम विद्यार्थी]]="","",IF(AND(Table1[[#This Row],[कक्षा]]&gt;=11,'School Fees'!$L$3="Yes"),100,""))</f>
        <v/>
      </c>
      <c r="N2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" s="25" t="str">
        <f>IF(Table1[[#This Row],[नाम विद्यार्थी]]="","",IF(Table1[[#This Row],[कक्षा]]&gt;8,5,""))</f>
        <v/>
      </c>
      <c r="P2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" s="21"/>
      <c r="R244" s="21"/>
      <c r="S244" s="28" t="str">
        <f>IF(SUM(Table1[[#This Row],[छात्र निधि]:[टी.सी.शुल्क]])=0,"",SUM(Table1[[#This Row],[छात्र निधि]:[टी.सी.शुल्क]]))</f>
        <v/>
      </c>
      <c r="T244" s="33"/>
      <c r="U244" s="33"/>
      <c r="V244" s="22"/>
    </row>
    <row r="245" spans="2:22" ht="15">
      <c r="B245" s="25" t="str">
        <f>IF(C245="","",ROWS($A$4:A245))</f>
        <v/>
      </c>
      <c r="C245" s="25" t="str">
        <f>IF('Student Record'!A243="","",'Student Record'!A243)</f>
        <v/>
      </c>
      <c r="D245" s="25" t="str">
        <f>IF('Student Record'!B243="","",'Student Record'!B243)</f>
        <v/>
      </c>
      <c r="E245" s="25" t="str">
        <f>IF('Student Record'!C243="","",'Student Record'!C243)</f>
        <v/>
      </c>
      <c r="F245" s="26" t="str">
        <f>IF('Student Record'!E243="","",'Student Record'!E243)</f>
        <v/>
      </c>
      <c r="G245" s="26" t="str">
        <f>IF('Student Record'!G243="","",'Student Record'!G243)</f>
        <v/>
      </c>
      <c r="H245" s="25" t="str">
        <f>IF('Student Record'!I243="","",'Student Record'!I243)</f>
        <v/>
      </c>
      <c r="I245" s="27" t="str">
        <f>IF('Student Record'!J243="","",'Student Record'!J243)</f>
        <v/>
      </c>
      <c r="J245" s="25" t="str">
        <f>IF('Student Record'!O243="","",'Student Record'!O243)</f>
        <v/>
      </c>
      <c r="K2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" s="25" t="str">
        <f>IF(Table1[[#This Row],[नाम विद्यार्थी]]="","",IF(AND(Table1[[#This Row],[कक्षा]]&gt;8,Table1[[#This Row],[कक्षा]]&lt;11),50,""))</f>
        <v/>
      </c>
      <c r="M245" s="28" t="str">
        <f>IF(Table1[[#This Row],[नाम विद्यार्थी]]="","",IF(AND(Table1[[#This Row],[कक्षा]]&gt;=11,'School Fees'!$L$3="Yes"),100,""))</f>
        <v/>
      </c>
      <c r="N2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" s="25" t="str">
        <f>IF(Table1[[#This Row],[नाम विद्यार्थी]]="","",IF(Table1[[#This Row],[कक्षा]]&gt;8,5,""))</f>
        <v/>
      </c>
      <c r="P2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" s="21"/>
      <c r="R245" s="21"/>
      <c r="S245" s="28" t="str">
        <f>IF(SUM(Table1[[#This Row],[छात्र निधि]:[टी.सी.शुल्क]])=0,"",SUM(Table1[[#This Row],[छात्र निधि]:[टी.सी.शुल्क]]))</f>
        <v/>
      </c>
      <c r="T245" s="33"/>
      <c r="U245" s="33"/>
      <c r="V245" s="22"/>
    </row>
    <row r="246" spans="2:22" ht="15">
      <c r="B246" s="25" t="str">
        <f>IF(C246="","",ROWS($A$4:A246))</f>
        <v/>
      </c>
      <c r="C246" s="25" t="str">
        <f>IF('Student Record'!A244="","",'Student Record'!A244)</f>
        <v/>
      </c>
      <c r="D246" s="25" t="str">
        <f>IF('Student Record'!B244="","",'Student Record'!B244)</f>
        <v/>
      </c>
      <c r="E246" s="25" t="str">
        <f>IF('Student Record'!C244="","",'Student Record'!C244)</f>
        <v/>
      </c>
      <c r="F246" s="26" t="str">
        <f>IF('Student Record'!E244="","",'Student Record'!E244)</f>
        <v/>
      </c>
      <c r="G246" s="26" t="str">
        <f>IF('Student Record'!G244="","",'Student Record'!G244)</f>
        <v/>
      </c>
      <c r="H246" s="25" t="str">
        <f>IF('Student Record'!I244="","",'Student Record'!I244)</f>
        <v/>
      </c>
      <c r="I246" s="27" t="str">
        <f>IF('Student Record'!J244="","",'Student Record'!J244)</f>
        <v/>
      </c>
      <c r="J246" s="25" t="str">
        <f>IF('Student Record'!O244="","",'Student Record'!O244)</f>
        <v/>
      </c>
      <c r="K2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" s="25" t="str">
        <f>IF(Table1[[#This Row],[नाम विद्यार्थी]]="","",IF(AND(Table1[[#This Row],[कक्षा]]&gt;8,Table1[[#This Row],[कक्षा]]&lt;11),50,""))</f>
        <v/>
      </c>
      <c r="M246" s="28" t="str">
        <f>IF(Table1[[#This Row],[नाम विद्यार्थी]]="","",IF(AND(Table1[[#This Row],[कक्षा]]&gt;=11,'School Fees'!$L$3="Yes"),100,""))</f>
        <v/>
      </c>
      <c r="N2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" s="25" t="str">
        <f>IF(Table1[[#This Row],[नाम विद्यार्थी]]="","",IF(Table1[[#This Row],[कक्षा]]&gt;8,5,""))</f>
        <v/>
      </c>
      <c r="P2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" s="21"/>
      <c r="R246" s="21"/>
      <c r="S246" s="28" t="str">
        <f>IF(SUM(Table1[[#This Row],[छात्र निधि]:[टी.सी.शुल्क]])=0,"",SUM(Table1[[#This Row],[छात्र निधि]:[टी.सी.शुल्क]]))</f>
        <v/>
      </c>
      <c r="T246" s="33"/>
      <c r="U246" s="33"/>
      <c r="V246" s="22"/>
    </row>
    <row r="247" spans="2:22" ht="15">
      <c r="B247" s="25" t="str">
        <f>IF(C247="","",ROWS($A$4:A247))</f>
        <v/>
      </c>
      <c r="C247" s="25" t="str">
        <f>IF('Student Record'!A245="","",'Student Record'!A245)</f>
        <v/>
      </c>
      <c r="D247" s="25" t="str">
        <f>IF('Student Record'!B245="","",'Student Record'!B245)</f>
        <v/>
      </c>
      <c r="E247" s="25" t="str">
        <f>IF('Student Record'!C245="","",'Student Record'!C245)</f>
        <v/>
      </c>
      <c r="F247" s="26" t="str">
        <f>IF('Student Record'!E245="","",'Student Record'!E245)</f>
        <v/>
      </c>
      <c r="G247" s="26" t="str">
        <f>IF('Student Record'!G245="","",'Student Record'!G245)</f>
        <v/>
      </c>
      <c r="H247" s="25" t="str">
        <f>IF('Student Record'!I245="","",'Student Record'!I245)</f>
        <v/>
      </c>
      <c r="I247" s="27" t="str">
        <f>IF('Student Record'!J245="","",'Student Record'!J245)</f>
        <v/>
      </c>
      <c r="J247" s="25" t="str">
        <f>IF('Student Record'!O245="","",'Student Record'!O245)</f>
        <v/>
      </c>
      <c r="K2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" s="25" t="str">
        <f>IF(Table1[[#This Row],[नाम विद्यार्थी]]="","",IF(AND(Table1[[#This Row],[कक्षा]]&gt;8,Table1[[#This Row],[कक्षा]]&lt;11),50,""))</f>
        <v/>
      </c>
      <c r="M247" s="28" t="str">
        <f>IF(Table1[[#This Row],[नाम विद्यार्थी]]="","",IF(AND(Table1[[#This Row],[कक्षा]]&gt;=11,'School Fees'!$L$3="Yes"),100,""))</f>
        <v/>
      </c>
      <c r="N2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" s="25" t="str">
        <f>IF(Table1[[#This Row],[नाम विद्यार्थी]]="","",IF(Table1[[#This Row],[कक्षा]]&gt;8,5,""))</f>
        <v/>
      </c>
      <c r="P2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" s="21"/>
      <c r="R247" s="21"/>
      <c r="S247" s="28" t="str">
        <f>IF(SUM(Table1[[#This Row],[छात्र निधि]:[टी.सी.शुल्क]])=0,"",SUM(Table1[[#This Row],[छात्र निधि]:[टी.सी.शुल्क]]))</f>
        <v/>
      </c>
      <c r="T247" s="33"/>
      <c r="U247" s="33"/>
      <c r="V247" s="22"/>
    </row>
    <row r="248" spans="2:22" ht="15">
      <c r="B248" s="25" t="str">
        <f>IF(C248="","",ROWS($A$4:A248))</f>
        <v/>
      </c>
      <c r="C248" s="25" t="str">
        <f>IF('Student Record'!A246="","",'Student Record'!A246)</f>
        <v/>
      </c>
      <c r="D248" s="25" t="str">
        <f>IF('Student Record'!B246="","",'Student Record'!B246)</f>
        <v/>
      </c>
      <c r="E248" s="25" t="str">
        <f>IF('Student Record'!C246="","",'Student Record'!C246)</f>
        <v/>
      </c>
      <c r="F248" s="26" t="str">
        <f>IF('Student Record'!E246="","",'Student Record'!E246)</f>
        <v/>
      </c>
      <c r="G248" s="26" t="str">
        <f>IF('Student Record'!G246="","",'Student Record'!G246)</f>
        <v/>
      </c>
      <c r="H248" s="25" t="str">
        <f>IF('Student Record'!I246="","",'Student Record'!I246)</f>
        <v/>
      </c>
      <c r="I248" s="27" t="str">
        <f>IF('Student Record'!J246="","",'Student Record'!J246)</f>
        <v/>
      </c>
      <c r="J248" s="25" t="str">
        <f>IF('Student Record'!O246="","",'Student Record'!O246)</f>
        <v/>
      </c>
      <c r="K2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" s="25" t="str">
        <f>IF(Table1[[#This Row],[नाम विद्यार्थी]]="","",IF(AND(Table1[[#This Row],[कक्षा]]&gt;8,Table1[[#This Row],[कक्षा]]&lt;11),50,""))</f>
        <v/>
      </c>
      <c r="M248" s="28" t="str">
        <f>IF(Table1[[#This Row],[नाम विद्यार्थी]]="","",IF(AND(Table1[[#This Row],[कक्षा]]&gt;=11,'School Fees'!$L$3="Yes"),100,""))</f>
        <v/>
      </c>
      <c r="N2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" s="25" t="str">
        <f>IF(Table1[[#This Row],[नाम विद्यार्थी]]="","",IF(Table1[[#This Row],[कक्षा]]&gt;8,5,""))</f>
        <v/>
      </c>
      <c r="P2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" s="21"/>
      <c r="R248" s="21"/>
      <c r="S248" s="28" t="str">
        <f>IF(SUM(Table1[[#This Row],[छात्र निधि]:[टी.सी.शुल्क]])=0,"",SUM(Table1[[#This Row],[छात्र निधि]:[टी.सी.शुल्क]]))</f>
        <v/>
      </c>
      <c r="T248" s="33"/>
      <c r="U248" s="33"/>
      <c r="V248" s="22"/>
    </row>
    <row r="249" spans="2:22" ht="15">
      <c r="B249" s="25" t="str">
        <f>IF(C249="","",ROWS($A$4:A249))</f>
        <v/>
      </c>
      <c r="C249" s="25" t="str">
        <f>IF('Student Record'!A247="","",'Student Record'!A247)</f>
        <v/>
      </c>
      <c r="D249" s="25" t="str">
        <f>IF('Student Record'!B247="","",'Student Record'!B247)</f>
        <v/>
      </c>
      <c r="E249" s="25" t="str">
        <f>IF('Student Record'!C247="","",'Student Record'!C247)</f>
        <v/>
      </c>
      <c r="F249" s="26" t="str">
        <f>IF('Student Record'!E247="","",'Student Record'!E247)</f>
        <v/>
      </c>
      <c r="G249" s="26" t="str">
        <f>IF('Student Record'!G247="","",'Student Record'!G247)</f>
        <v/>
      </c>
      <c r="H249" s="25" t="str">
        <f>IF('Student Record'!I247="","",'Student Record'!I247)</f>
        <v/>
      </c>
      <c r="I249" s="27" t="str">
        <f>IF('Student Record'!J247="","",'Student Record'!J247)</f>
        <v/>
      </c>
      <c r="J249" s="25" t="str">
        <f>IF('Student Record'!O247="","",'Student Record'!O247)</f>
        <v/>
      </c>
      <c r="K2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" s="25" t="str">
        <f>IF(Table1[[#This Row],[नाम विद्यार्थी]]="","",IF(AND(Table1[[#This Row],[कक्षा]]&gt;8,Table1[[#This Row],[कक्षा]]&lt;11),50,""))</f>
        <v/>
      </c>
      <c r="M249" s="28" t="str">
        <f>IF(Table1[[#This Row],[नाम विद्यार्थी]]="","",IF(AND(Table1[[#This Row],[कक्षा]]&gt;=11,'School Fees'!$L$3="Yes"),100,""))</f>
        <v/>
      </c>
      <c r="N2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" s="25" t="str">
        <f>IF(Table1[[#This Row],[नाम विद्यार्थी]]="","",IF(Table1[[#This Row],[कक्षा]]&gt;8,5,""))</f>
        <v/>
      </c>
      <c r="P2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" s="21"/>
      <c r="R249" s="21"/>
      <c r="S249" s="28" t="str">
        <f>IF(SUM(Table1[[#This Row],[छात्र निधि]:[टी.सी.शुल्क]])=0,"",SUM(Table1[[#This Row],[छात्र निधि]:[टी.सी.शुल्क]]))</f>
        <v/>
      </c>
      <c r="T249" s="33"/>
      <c r="U249" s="33"/>
      <c r="V249" s="22"/>
    </row>
    <row r="250" spans="2:22" ht="15">
      <c r="B250" s="25" t="str">
        <f>IF(C250="","",ROWS($A$4:A250))</f>
        <v/>
      </c>
      <c r="C250" s="25" t="str">
        <f>IF('Student Record'!A248="","",'Student Record'!A248)</f>
        <v/>
      </c>
      <c r="D250" s="25" t="str">
        <f>IF('Student Record'!B248="","",'Student Record'!B248)</f>
        <v/>
      </c>
      <c r="E250" s="25" t="str">
        <f>IF('Student Record'!C248="","",'Student Record'!C248)</f>
        <v/>
      </c>
      <c r="F250" s="26" t="str">
        <f>IF('Student Record'!E248="","",'Student Record'!E248)</f>
        <v/>
      </c>
      <c r="G250" s="26" t="str">
        <f>IF('Student Record'!G248="","",'Student Record'!G248)</f>
        <v/>
      </c>
      <c r="H250" s="25" t="str">
        <f>IF('Student Record'!I248="","",'Student Record'!I248)</f>
        <v/>
      </c>
      <c r="I250" s="27" t="str">
        <f>IF('Student Record'!J248="","",'Student Record'!J248)</f>
        <v/>
      </c>
      <c r="J250" s="25" t="str">
        <f>IF('Student Record'!O248="","",'Student Record'!O248)</f>
        <v/>
      </c>
      <c r="K2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" s="25" t="str">
        <f>IF(Table1[[#This Row],[नाम विद्यार्थी]]="","",IF(AND(Table1[[#This Row],[कक्षा]]&gt;8,Table1[[#This Row],[कक्षा]]&lt;11),50,""))</f>
        <v/>
      </c>
      <c r="M250" s="28" t="str">
        <f>IF(Table1[[#This Row],[नाम विद्यार्थी]]="","",IF(AND(Table1[[#This Row],[कक्षा]]&gt;=11,'School Fees'!$L$3="Yes"),100,""))</f>
        <v/>
      </c>
      <c r="N2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" s="25" t="str">
        <f>IF(Table1[[#This Row],[नाम विद्यार्थी]]="","",IF(Table1[[#This Row],[कक्षा]]&gt;8,5,""))</f>
        <v/>
      </c>
      <c r="P2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" s="21"/>
      <c r="R250" s="21"/>
      <c r="S250" s="28" t="str">
        <f>IF(SUM(Table1[[#This Row],[छात्र निधि]:[टी.सी.शुल्क]])=0,"",SUM(Table1[[#This Row],[छात्र निधि]:[टी.सी.शुल्क]]))</f>
        <v/>
      </c>
      <c r="T250" s="33"/>
      <c r="U250" s="33"/>
      <c r="V250" s="22"/>
    </row>
    <row r="251" spans="2:22" ht="15">
      <c r="B251" s="25" t="str">
        <f>IF(C251="","",ROWS($A$4:A251))</f>
        <v/>
      </c>
      <c r="C251" s="25" t="str">
        <f>IF('Student Record'!A249="","",'Student Record'!A249)</f>
        <v/>
      </c>
      <c r="D251" s="25" t="str">
        <f>IF('Student Record'!B249="","",'Student Record'!B249)</f>
        <v/>
      </c>
      <c r="E251" s="25" t="str">
        <f>IF('Student Record'!C249="","",'Student Record'!C249)</f>
        <v/>
      </c>
      <c r="F251" s="26" t="str">
        <f>IF('Student Record'!E249="","",'Student Record'!E249)</f>
        <v/>
      </c>
      <c r="G251" s="26" t="str">
        <f>IF('Student Record'!G249="","",'Student Record'!G249)</f>
        <v/>
      </c>
      <c r="H251" s="25" t="str">
        <f>IF('Student Record'!I249="","",'Student Record'!I249)</f>
        <v/>
      </c>
      <c r="I251" s="27" t="str">
        <f>IF('Student Record'!J249="","",'Student Record'!J249)</f>
        <v/>
      </c>
      <c r="J251" s="25" t="str">
        <f>IF('Student Record'!O249="","",'Student Record'!O249)</f>
        <v/>
      </c>
      <c r="K2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" s="25" t="str">
        <f>IF(Table1[[#This Row],[नाम विद्यार्थी]]="","",IF(AND(Table1[[#This Row],[कक्षा]]&gt;8,Table1[[#This Row],[कक्षा]]&lt;11),50,""))</f>
        <v/>
      </c>
      <c r="M251" s="28" t="str">
        <f>IF(Table1[[#This Row],[नाम विद्यार्थी]]="","",IF(AND(Table1[[#This Row],[कक्षा]]&gt;=11,'School Fees'!$L$3="Yes"),100,""))</f>
        <v/>
      </c>
      <c r="N2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" s="25" t="str">
        <f>IF(Table1[[#This Row],[नाम विद्यार्थी]]="","",IF(Table1[[#This Row],[कक्षा]]&gt;8,5,""))</f>
        <v/>
      </c>
      <c r="P2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" s="21"/>
      <c r="R251" s="21"/>
      <c r="S251" s="28" t="str">
        <f>IF(SUM(Table1[[#This Row],[छात्र निधि]:[टी.सी.शुल्क]])=0,"",SUM(Table1[[#This Row],[छात्र निधि]:[टी.सी.शुल्क]]))</f>
        <v/>
      </c>
      <c r="T251" s="33"/>
      <c r="U251" s="33"/>
      <c r="V251" s="22"/>
    </row>
    <row r="252" spans="2:22" ht="15">
      <c r="B252" s="25" t="str">
        <f>IF(C252="","",ROWS($A$4:A252))</f>
        <v/>
      </c>
      <c r="C252" s="25" t="str">
        <f>IF('Student Record'!A250="","",'Student Record'!A250)</f>
        <v/>
      </c>
      <c r="D252" s="25" t="str">
        <f>IF('Student Record'!B250="","",'Student Record'!B250)</f>
        <v/>
      </c>
      <c r="E252" s="25" t="str">
        <f>IF('Student Record'!C250="","",'Student Record'!C250)</f>
        <v/>
      </c>
      <c r="F252" s="26" t="str">
        <f>IF('Student Record'!E250="","",'Student Record'!E250)</f>
        <v/>
      </c>
      <c r="G252" s="26" t="str">
        <f>IF('Student Record'!G250="","",'Student Record'!G250)</f>
        <v/>
      </c>
      <c r="H252" s="25" t="str">
        <f>IF('Student Record'!I250="","",'Student Record'!I250)</f>
        <v/>
      </c>
      <c r="I252" s="27" t="str">
        <f>IF('Student Record'!J250="","",'Student Record'!J250)</f>
        <v/>
      </c>
      <c r="J252" s="25" t="str">
        <f>IF('Student Record'!O250="","",'Student Record'!O250)</f>
        <v/>
      </c>
      <c r="K2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" s="25" t="str">
        <f>IF(Table1[[#This Row],[नाम विद्यार्थी]]="","",IF(AND(Table1[[#This Row],[कक्षा]]&gt;8,Table1[[#This Row],[कक्षा]]&lt;11),50,""))</f>
        <v/>
      </c>
      <c r="M252" s="28" t="str">
        <f>IF(Table1[[#This Row],[नाम विद्यार्थी]]="","",IF(AND(Table1[[#This Row],[कक्षा]]&gt;=11,'School Fees'!$L$3="Yes"),100,""))</f>
        <v/>
      </c>
      <c r="N2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" s="25" t="str">
        <f>IF(Table1[[#This Row],[नाम विद्यार्थी]]="","",IF(Table1[[#This Row],[कक्षा]]&gt;8,5,""))</f>
        <v/>
      </c>
      <c r="P2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" s="21"/>
      <c r="R252" s="21"/>
      <c r="S252" s="28" t="str">
        <f>IF(SUM(Table1[[#This Row],[छात्र निधि]:[टी.सी.शुल्क]])=0,"",SUM(Table1[[#This Row],[छात्र निधि]:[टी.सी.शुल्क]]))</f>
        <v/>
      </c>
      <c r="T252" s="33"/>
      <c r="U252" s="33"/>
      <c r="V252" s="22"/>
    </row>
    <row r="253" spans="2:22" ht="15">
      <c r="B253" s="25" t="str">
        <f>IF(C253="","",ROWS($A$4:A253))</f>
        <v/>
      </c>
      <c r="C253" s="25" t="str">
        <f>IF('Student Record'!A251="","",'Student Record'!A251)</f>
        <v/>
      </c>
      <c r="D253" s="25" t="str">
        <f>IF('Student Record'!B251="","",'Student Record'!B251)</f>
        <v/>
      </c>
      <c r="E253" s="25" t="str">
        <f>IF('Student Record'!C251="","",'Student Record'!C251)</f>
        <v/>
      </c>
      <c r="F253" s="26" t="str">
        <f>IF('Student Record'!E251="","",'Student Record'!E251)</f>
        <v/>
      </c>
      <c r="G253" s="26" t="str">
        <f>IF('Student Record'!G251="","",'Student Record'!G251)</f>
        <v/>
      </c>
      <c r="H253" s="25" t="str">
        <f>IF('Student Record'!I251="","",'Student Record'!I251)</f>
        <v/>
      </c>
      <c r="I253" s="27" t="str">
        <f>IF('Student Record'!J251="","",'Student Record'!J251)</f>
        <v/>
      </c>
      <c r="J253" s="25" t="str">
        <f>IF('Student Record'!O251="","",'Student Record'!O251)</f>
        <v/>
      </c>
      <c r="K2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" s="25" t="str">
        <f>IF(Table1[[#This Row],[नाम विद्यार्थी]]="","",IF(AND(Table1[[#This Row],[कक्षा]]&gt;8,Table1[[#This Row],[कक्षा]]&lt;11),50,""))</f>
        <v/>
      </c>
      <c r="M253" s="28" t="str">
        <f>IF(Table1[[#This Row],[नाम विद्यार्थी]]="","",IF(AND(Table1[[#This Row],[कक्षा]]&gt;=11,'School Fees'!$L$3="Yes"),100,""))</f>
        <v/>
      </c>
      <c r="N2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" s="25" t="str">
        <f>IF(Table1[[#This Row],[नाम विद्यार्थी]]="","",IF(Table1[[#This Row],[कक्षा]]&gt;8,5,""))</f>
        <v/>
      </c>
      <c r="P2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" s="21"/>
      <c r="R253" s="21"/>
      <c r="S253" s="28" t="str">
        <f>IF(SUM(Table1[[#This Row],[छात्र निधि]:[टी.सी.शुल्क]])=0,"",SUM(Table1[[#This Row],[छात्र निधि]:[टी.सी.शुल्क]]))</f>
        <v/>
      </c>
      <c r="T253" s="33"/>
      <c r="U253" s="33"/>
      <c r="V253" s="22"/>
    </row>
    <row r="254" spans="2:22" ht="15">
      <c r="B254" s="25" t="str">
        <f>IF(C254="","",ROWS($A$4:A254))</f>
        <v/>
      </c>
      <c r="C254" s="25" t="str">
        <f>IF('Student Record'!A252="","",'Student Record'!A252)</f>
        <v/>
      </c>
      <c r="D254" s="25" t="str">
        <f>IF('Student Record'!B252="","",'Student Record'!B252)</f>
        <v/>
      </c>
      <c r="E254" s="25" t="str">
        <f>IF('Student Record'!C252="","",'Student Record'!C252)</f>
        <v/>
      </c>
      <c r="F254" s="26" t="str">
        <f>IF('Student Record'!E252="","",'Student Record'!E252)</f>
        <v/>
      </c>
      <c r="G254" s="26" t="str">
        <f>IF('Student Record'!G252="","",'Student Record'!G252)</f>
        <v/>
      </c>
      <c r="H254" s="25" t="str">
        <f>IF('Student Record'!I252="","",'Student Record'!I252)</f>
        <v/>
      </c>
      <c r="I254" s="27" t="str">
        <f>IF('Student Record'!J252="","",'Student Record'!J252)</f>
        <v/>
      </c>
      <c r="J254" s="25" t="str">
        <f>IF('Student Record'!O252="","",'Student Record'!O252)</f>
        <v/>
      </c>
      <c r="K2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" s="25" t="str">
        <f>IF(Table1[[#This Row],[नाम विद्यार्थी]]="","",IF(AND(Table1[[#This Row],[कक्षा]]&gt;8,Table1[[#This Row],[कक्षा]]&lt;11),50,""))</f>
        <v/>
      </c>
      <c r="M254" s="28" t="str">
        <f>IF(Table1[[#This Row],[नाम विद्यार्थी]]="","",IF(AND(Table1[[#This Row],[कक्षा]]&gt;=11,'School Fees'!$L$3="Yes"),100,""))</f>
        <v/>
      </c>
      <c r="N2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" s="25" t="str">
        <f>IF(Table1[[#This Row],[नाम विद्यार्थी]]="","",IF(Table1[[#This Row],[कक्षा]]&gt;8,5,""))</f>
        <v/>
      </c>
      <c r="P2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" s="21"/>
      <c r="R254" s="21"/>
      <c r="S254" s="28" t="str">
        <f>IF(SUM(Table1[[#This Row],[छात्र निधि]:[टी.सी.शुल्क]])=0,"",SUM(Table1[[#This Row],[छात्र निधि]:[टी.सी.शुल्क]]))</f>
        <v/>
      </c>
      <c r="T254" s="33"/>
      <c r="U254" s="33"/>
      <c r="V254" s="22"/>
    </row>
    <row r="255" spans="2:22" ht="15">
      <c r="B255" s="25" t="str">
        <f>IF(C255="","",ROWS($A$4:A255))</f>
        <v/>
      </c>
      <c r="C255" s="25" t="str">
        <f>IF('Student Record'!A253="","",'Student Record'!A253)</f>
        <v/>
      </c>
      <c r="D255" s="25" t="str">
        <f>IF('Student Record'!B253="","",'Student Record'!B253)</f>
        <v/>
      </c>
      <c r="E255" s="25" t="str">
        <f>IF('Student Record'!C253="","",'Student Record'!C253)</f>
        <v/>
      </c>
      <c r="F255" s="26" t="str">
        <f>IF('Student Record'!E253="","",'Student Record'!E253)</f>
        <v/>
      </c>
      <c r="G255" s="26" t="str">
        <f>IF('Student Record'!G253="","",'Student Record'!G253)</f>
        <v/>
      </c>
      <c r="H255" s="25" t="str">
        <f>IF('Student Record'!I253="","",'Student Record'!I253)</f>
        <v/>
      </c>
      <c r="I255" s="27" t="str">
        <f>IF('Student Record'!J253="","",'Student Record'!J253)</f>
        <v/>
      </c>
      <c r="J255" s="25" t="str">
        <f>IF('Student Record'!O253="","",'Student Record'!O253)</f>
        <v/>
      </c>
      <c r="K2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" s="25" t="str">
        <f>IF(Table1[[#This Row],[नाम विद्यार्थी]]="","",IF(AND(Table1[[#This Row],[कक्षा]]&gt;8,Table1[[#This Row],[कक्षा]]&lt;11),50,""))</f>
        <v/>
      </c>
      <c r="M255" s="28" t="str">
        <f>IF(Table1[[#This Row],[नाम विद्यार्थी]]="","",IF(AND(Table1[[#This Row],[कक्षा]]&gt;=11,'School Fees'!$L$3="Yes"),100,""))</f>
        <v/>
      </c>
      <c r="N2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" s="25" t="str">
        <f>IF(Table1[[#This Row],[नाम विद्यार्थी]]="","",IF(Table1[[#This Row],[कक्षा]]&gt;8,5,""))</f>
        <v/>
      </c>
      <c r="P2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" s="21"/>
      <c r="R255" s="21"/>
      <c r="S255" s="28" t="str">
        <f>IF(SUM(Table1[[#This Row],[छात्र निधि]:[टी.सी.शुल्क]])=0,"",SUM(Table1[[#This Row],[छात्र निधि]:[टी.सी.शुल्क]]))</f>
        <v/>
      </c>
      <c r="T255" s="33"/>
      <c r="U255" s="33"/>
      <c r="V255" s="22"/>
    </row>
    <row r="256" spans="2:22" ht="15">
      <c r="B256" s="25" t="str">
        <f>IF(C256="","",ROWS($A$4:A256))</f>
        <v/>
      </c>
      <c r="C256" s="25" t="str">
        <f>IF('Student Record'!A254="","",'Student Record'!A254)</f>
        <v/>
      </c>
      <c r="D256" s="25" t="str">
        <f>IF('Student Record'!B254="","",'Student Record'!B254)</f>
        <v/>
      </c>
      <c r="E256" s="25" t="str">
        <f>IF('Student Record'!C254="","",'Student Record'!C254)</f>
        <v/>
      </c>
      <c r="F256" s="26" t="str">
        <f>IF('Student Record'!E254="","",'Student Record'!E254)</f>
        <v/>
      </c>
      <c r="G256" s="26" t="str">
        <f>IF('Student Record'!G254="","",'Student Record'!G254)</f>
        <v/>
      </c>
      <c r="H256" s="25" t="str">
        <f>IF('Student Record'!I254="","",'Student Record'!I254)</f>
        <v/>
      </c>
      <c r="I256" s="27" t="str">
        <f>IF('Student Record'!J254="","",'Student Record'!J254)</f>
        <v/>
      </c>
      <c r="J256" s="25" t="str">
        <f>IF('Student Record'!O254="","",'Student Record'!O254)</f>
        <v/>
      </c>
      <c r="K2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" s="25" t="str">
        <f>IF(Table1[[#This Row],[नाम विद्यार्थी]]="","",IF(AND(Table1[[#This Row],[कक्षा]]&gt;8,Table1[[#This Row],[कक्षा]]&lt;11),50,""))</f>
        <v/>
      </c>
      <c r="M256" s="28" t="str">
        <f>IF(Table1[[#This Row],[नाम विद्यार्थी]]="","",IF(AND(Table1[[#This Row],[कक्षा]]&gt;=11,'School Fees'!$L$3="Yes"),100,""))</f>
        <v/>
      </c>
      <c r="N2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" s="25" t="str">
        <f>IF(Table1[[#This Row],[नाम विद्यार्थी]]="","",IF(Table1[[#This Row],[कक्षा]]&gt;8,5,""))</f>
        <v/>
      </c>
      <c r="P2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" s="21"/>
      <c r="R256" s="21"/>
      <c r="S256" s="28" t="str">
        <f>IF(SUM(Table1[[#This Row],[छात्र निधि]:[टी.सी.शुल्क]])=0,"",SUM(Table1[[#This Row],[छात्र निधि]:[टी.सी.शुल्क]]))</f>
        <v/>
      </c>
      <c r="T256" s="33"/>
      <c r="U256" s="33"/>
      <c r="V256" s="22"/>
    </row>
    <row r="257" spans="2:22" ht="15">
      <c r="B257" s="25" t="str">
        <f>IF(C257="","",ROWS($A$4:A257))</f>
        <v/>
      </c>
      <c r="C257" s="25" t="str">
        <f>IF('Student Record'!A255="","",'Student Record'!A255)</f>
        <v/>
      </c>
      <c r="D257" s="25" t="str">
        <f>IF('Student Record'!B255="","",'Student Record'!B255)</f>
        <v/>
      </c>
      <c r="E257" s="25" t="str">
        <f>IF('Student Record'!C255="","",'Student Record'!C255)</f>
        <v/>
      </c>
      <c r="F257" s="26" t="str">
        <f>IF('Student Record'!E255="","",'Student Record'!E255)</f>
        <v/>
      </c>
      <c r="G257" s="26" t="str">
        <f>IF('Student Record'!G255="","",'Student Record'!G255)</f>
        <v/>
      </c>
      <c r="H257" s="25" t="str">
        <f>IF('Student Record'!I255="","",'Student Record'!I255)</f>
        <v/>
      </c>
      <c r="I257" s="27" t="str">
        <f>IF('Student Record'!J255="","",'Student Record'!J255)</f>
        <v/>
      </c>
      <c r="J257" s="25" t="str">
        <f>IF('Student Record'!O255="","",'Student Record'!O255)</f>
        <v/>
      </c>
      <c r="K2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" s="25" t="str">
        <f>IF(Table1[[#This Row],[नाम विद्यार्थी]]="","",IF(AND(Table1[[#This Row],[कक्षा]]&gt;8,Table1[[#This Row],[कक्षा]]&lt;11),50,""))</f>
        <v/>
      </c>
      <c r="M257" s="28" t="str">
        <f>IF(Table1[[#This Row],[नाम विद्यार्थी]]="","",IF(AND(Table1[[#This Row],[कक्षा]]&gt;=11,'School Fees'!$L$3="Yes"),100,""))</f>
        <v/>
      </c>
      <c r="N2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" s="25" t="str">
        <f>IF(Table1[[#This Row],[नाम विद्यार्थी]]="","",IF(Table1[[#This Row],[कक्षा]]&gt;8,5,""))</f>
        <v/>
      </c>
      <c r="P2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" s="21"/>
      <c r="R257" s="21"/>
      <c r="S257" s="28" t="str">
        <f>IF(SUM(Table1[[#This Row],[छात्र निधि]:[टी.सी.शुल्क]])=0,"",SUM(Table1[[#This Row],[छात्र निधि]:[टी.सी.शुल्क]]))</f>
        <v/>
      </c>
      <c r="T257" s="33"/>
      <c r="U257" s="33"/>
      <c r="V257" s="22"/>
    </row>
    <row r="258" spans="2:22" ht="15">
      <c r="B258" s="25" t="str">
        <f>IF(C258="","",ROWS($A$4:A258))</f>
        <v/>
      </c>
      <c r="C258" s="25" t="str">
        <f>IF('Student Record'!A256="","",'Student Record'!A256)</f>
        <v/>
      </c>
      <c r="D258" s="25" t="str">
        <f>IF('Student Record'!B256="","",'Student Record'!B256)</f>
        <v/>
      </c>
      <c r="E258" s="25" t="str">
        <f>IF('Student Record'!C256="","",'Student Record'!C256)</f>
        <v/>
      </c>
      <c r="F258" s="26" t="str">
        <f>IF('Student Record'!E256="","",'Student Record'!E256)</f>
        <v/>
      </c>
      <c r="G258" s="26" t="str">
        <f>IF('Student Record'!G256="","",'Student Record'!G256)</f>
        <v/>
      </c>
      <c r="H258" s="25" t="str">
        <f>IF('Student Record'!I256="","",'Student Record'!I256)</f>
        <v/>
      </c>
      <c r="I258" s="27" t="str">
        <f>IF('Student Record'!J256="","",'Student Record'!J256)</f>
        <v/>
      </c>
      <c r="J258" s="25" t="str">
        <f>IF('Student Record'!O256="","",'Student Record'!O256)</f>
        <v/>
      </c>
      <c r="K2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" s="25" t="str">
        <f>IF(Table1[[#This Row],[नाम विद्यार्थी]]="","",IF(AND(Table1[[#This Row],[कक्षा]]&gt;8,Table1[[#This Row],[कक्षा]]&lt;11),50,""))</f>
        <v/>
      </c>
      <c r="M258" s="28" t="str">
        <f>IF(Table1[[#This Row],[नाम विद्यार्थी]]="","",IF(AND(Table1[[#This Row],[कक्षा]]&gt;=11,'School Fees'!$L$3="Yes"),100,""))</f>
        <v/>
      </c>
      <c r="N2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" s="25" t="str">
        <f>IF(Table1[[#This Row],[नाम विद्यार्थी]]="","",IF(Table1[[#This Row],[कक्षा]]&gt;8,5,""))</f>
        <v/>
      </c>
      <c r="P2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" s="21"/>
      <c r="R258" s="21"/>
      <c r="S258" s="28" t="str">
        <f>IF(SUM(Table1[[#This Row],[छात्र निधि]:[टी.सी.शुल्क]])=0,"",SUM(Table1[[#This Row],[छात्र निधि]:[टी.सी.शुल्क]]))</f>
        <v/>
      </c>
      <c r="T258" s="33"/>
      <c r="U258" s="33"/>
      <c r="V258" s="22"/>
    </row>
    <row r="259" spans="2:22" ht="15">
      <c r="B259" s="25" t="str">
        <f>IF(C259="","",ROWS($A$4:A259))</f>
        <v/>
      </c>
      <c r="C259" s="25" t="str">
        <f>IF('Student Record'!A257="","",'Student Record'!A257)</f>
        <v/>
      </c>
      <c r="D259" s="25" t="str">
        <f>IF('Student Record'!B257="","",'Student Record'!B257)</f>
        <v/>
      </c>
      <c r="E259" s="25" t="str">
        <f>IF('Student Record'!C257="","",'Student Record'!C257)</f>
        <v/>
      </c>
      <c r="F259" s="26" t="str">
        <f>IF('Student Record'!E257="","",'Student Record'!E257)</f>
        <v/>
      </c>
      <c r="G259" s="26" t="str">
        <f>IF('Student Record'!G257="","",'Student Record'!G257)</f>
        <v/>
      </c>
      <c r="H259" s="25" t="str">
        <f>IF('Student Record'!I257="","",'Student Record'!I257)</f>
        <v/>
      </c>
      <c r="I259" s="27" t="str">
        <f>IF('Student Record'!J257="","",'Student Record'!J257)</f>
        <v/>
      </c>
      <c r="J259" s="25" t="str">
        <f>IF('Student Record'!O257="","",'Student Record'!O257)</f>
        <v/>
      </c>
      <c r="K2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" s="25" t="str">
        <f>IF(Table1[[#This Row],[नाम विद्यार्थी]]="","",IF(AND(Table1[[#This Row],[कक्षा]]&gt;8,Table1[[#This Row],[कक्षा]]&lt;11),50,""))</f>
        <v/>
      </c>
      <c r="M259" s="28" t="str">
        <f>IF(Table1[[#This Row],[नाम विद्यार्थी]]="","",IF(AND(Table1[[#This Row],[कक्षा]]&gt;=11,'School Fees'!$L$3="Yes"),100,""))</f>
        <v/>
      </c>
      <c r="N2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" s="25" t="str">
        <f>IF(Table1[[#This Row],[नाम विद्यार्थी]]="","",IF(Table1[[#This Row],[कक्षा]]&gt;8,5,""))</f>
        <v/>
      </c>
      <c r="P2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" s="21"/>
      <c r="R259" s="21"/>
      <c r="S259" s="28" t="str">
        <f>IF(SUM(Table1[[#This Row],[छात्र निधि]:[टी.सी.शुल्क]])=0,"",SUM(Table1[[#This Row],[छात्र निधि]:[टी.सी.शुल्क]]))</f>
        <v/>
      </c>
      <c r="T259" s="33"/>
      <c r="U259" s="33"/>
      <c r="V259" s="22"/>
    </row>
    <row r="260" spans="2:22" ht="15">
      <c r="B260" s="25" t="str">
        <f>IF(C260="","",ROWS($A$4:A260))</f>
        <v/>
      </c>
      <c r="C260" s="25" t="str">
        <f>IF('Student Record'!A258="","",'Student Record'!A258)</f>
        <v/>
      </c>
      <c r="D260" s="25" t="str">
        <f>IF('Student Record'!B258="","",'Student Record'!B258)</f>
        <v/>
      </c>
      <c r="E260" s="25" t="str">
        <f>IF('Student Record'!C258="","",'Student Record'!C258)</f>
        <v/>
      </c>
      <c r="F260" s="26" t="str">
        <f>IF('Student Record'!E258="","",'Student Record'!E258)</f>
        <v/>
      </c>
      <c r="G260" s="26" t="str">
        <f>IF('Student Record'!G258="","",'Student Record'!G258)</f>
        <v/>
      </c>
      <c r="H260" s="25" t="str">
        <f>IF('Student Record'!I258="","",'Student Record'!I258)</f>
        <v/>
      </c>
      <c r="I260" s="27" t="str">
        <f>IF('Student Record'!J258="","",'Student Record'!J258)</f>
        <v/>
      </c>
      <c r="J260" s="25" t="str">
        <f>IF('Student Record'!O258="","",'Student Record'!O258)</f>
        <v/>
      </c>
      <c r="K2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" s="25" t="str">
        <f>IF(Table1[[#This Row],[नाम विद्यार्थी]]="","",IF(AND(Table1[[#This Row],[कक्षा]]&gt;8,Table1[[#This Row],[कक्षा]]&lt;11),50,""))</f>
        <v/>
      </c>
      <c r="M260" s="28" t="str">
        <f>IF(Table1[[#This Row],[नाम विद्यार्थी]]="","",IF(AND(Table1[[#This Row],[कक्षा]]&gt;=11,'School Fees'!$L$3="Yes"),100,""))</f>
        <v/>
      </c>
      <c r="N2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" s="25" t="str">
        <f>IF(Table1[[#This Row],[नाम विद्यार्थी]]="","",IF(Table1[[#This Row],[कक्षा]]&gt;8,5,""))</f>
        <v/>
      </c>
      <c r="P2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" s="21"/>
      <c r="R260" s="21"/>
      <c r="S260" s="28" t="str">
        <f>IF(SUM(Table1[[#This Row],[छात्र निधि]:[टी.सी.शुल्क]])=0,"",SUM(Table1[[#This Row],[छात्र निधि]:[टी.सी.शुल्क]]))</f>
        <v/>
      </c>
      <c r="T260" s="33"/>
      <c r="U260" s="33"/>
      <c r="V260" s="22"/>
    </row>
    <row r="261" spans="2:22" ht="15">
      <c r="B261" s="25" t="str">
        <f>IF(C261="","",ROWS($A$4:A261))</f>
        <v/>
      </c>
      <c r="C261" s="25" t="str">
        <f>IF('Student Record'!A259="","",'Student Record'!A259)</f>
        <v/>
      </c>
      <c r="D261" s="25" t="str">
        <f>IF('Student Record'!B259="","",'Student Record'!B259)</f>
        <v/>
      </c>
      <c r="E261" s="25" t="str">
        <f>IF('Student Record'!C259="","",'Student Record'!C259)</f>
        <v/>
      </c>
      <c r="F261" s="26" t="str">
        <f>IF('Student Record'!E259="","",'Student Record'!E259)</f>
        <v/>
      </c>
      <c r="G261" s="26" t="str">
        <f>IF('Student Record'!G259="","",'Student Record'!G259)</f>
        <v/>
      </c>
      <c r="H261" s="25" t="str">
        <f>IF('Student Record'!I259="","",'Student Record'!I259)</f>
        <v/>
      </c>
      <c r="I261" s="27" t="str">
        <f>IF('Student Record'!J259="","",'Student Record'!J259)</f>
        <v/>
      </c>
      <c r="J261" s="25" t="str">
        <f>IF('Student Record'!O259="","",'Student Record'!O259)</f>
        <v/>
      </c>
      <c r="K2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" s="25" t="str">
        <f>IF(Table1[[#This Row],[नाम विद्यार्थी]]="","",IF(AND(Table1[[#This Row],[कक्षा]]&gt;8,Table1[[#This Row],[कक्षा]]&lt;11),50,""))</f>
        <v/>
      </c>
      <c r="M261" s="28" t="str">
        <f>IF(Table1[[#This Row],[नाम विद्यार्थी]]="","",IF(AND(Table1[[#This Row],[कक्षा]]&gt;=11,'School Fees'!$L$3="Yes"),100,""))</f>
        <v/>
      </c>
      <c r="N2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" s="25" t="str">
        <f>IF(Table1[[#This Row],[नाम विद्यार्थी]]="","",IF(Table1[[#This Row],[कक्षा]]&gt;8,5,""))</f>
        <v/>
      </c>
      <c r="P2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" s="21"/>
      <c r="R261" s="21"/>
      <c r="S261" s="28" t="str">
        <f>IF(SUM(Table1[[#This Row],[छात्र निधि]:[टी.सी.शुल्क]])=0,"",SUM(Table1[[#This Row],[छात्र निधि]:[टी.सी.शुल्क]]))</f>
        <v/>
      </c>
      <c r="T261" s="33"/>
      <c r="U261" s="33"/>
      <c r="V261" s="22"/>
    </row>
    <row r="262" spans="2:22" ht="15">
      <c r="B262" s="25" t="str">
        <f>IF(C262="","",ROWS($A$4:A262))</f>
        <v/>
      </c>
      <c r="C262" s="25" t="str">
        <f>IF('Student Record'!A260="","",'Student Record'!A260)</f>
        <v/>
      </c>
      <c r="D262" s="25" t="str">
        <f>IF('Student Record'!B260="","",'Student Record'!B260)</f>
        <v/>
      </c>
      <c r="E262" s="25" t="str">
        <f>IF('Student Record'!C260="","",'Student Record'!C260)</f>
        <v/>
      </c>
      <c r="F262" s="26" t="str">
        <f>IF('Student Record'!E260="","",'Student Record'!E260)</f>
        <v/>
      </c>
      <c r="G262" s="26" t="str">
        <f>IF('Student Record'!G260="","",'Student Record'!G260)</f>
        <v/>
      </c>
      <c r="H262" s="25" t="str">
        <f>IF('Student Record'!I260="","",'Student Record'!I260)</f>
        <v/>
      </c>
      <c r="I262" s="27" t="str">
        <f>IF('Student Record'!J260="","",'Student Record'!J260)</f>
        <v/>
      </c>
      <c r="J262" s="25" t="str">
        <f>IF('Student Record'!O260="","",'Student Record'!O260)</f>
        <v/>
      </c>
      <c r="K2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2" s="25" t="str">
        <f>IF(Table1[[#This Row],[नाम विद्यार्थी]]="","",IF(AND(Table1[[#This Row],[कक्षा]]&gt;8,Table1[[#This Row],[कक्षा]]&lt;11),50,""))</f>
        <v/>
      </c>
      <c r="M262" s="28" t="str">
        <f>IF(Table1[[#This Row],[नाम विद्यार्थी]]="","",IF(AND(Table1[[#This Row],[कक्षा]]&gt;=11,'School Fees'!$L$3="Yes"),100,""))</f>
        <v/>
      </c>
      <c r="N2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2" s="25" t="str">
        <f>IF(Table1[[#This Row],[नाम विद्यार्थी]]="","",IF(Table1[[#This Row],[कक्षा]]&gt;8,5,""))</f>
        <v/>
      </c>
      <c r="P2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2" s="21"/>
      <c r="R262" s="21"/>
      <c r="S262" s="28" t="str">
        <f>IF(SUM(Table1[[#This Row],[छात्र निधि]:[टी.सी.शुल्क]])=0,"",SUM(Table1[[#This Row],[छात्र निधि]:[टी.सी.शुल्क]]))</f>
        <v/>
      </c>
      <c r="T262" s="33"/>
      <c r="U262" s="33"/>
      <c r="V262" s="22"/>
    </row>
    <row r="263" spans="2:22" ht="15">
      <c r="B263" s="25" t="str">
        <f>IF(C263="","",ROWS($A$4:A263))</f>
        <v/>
      </c>
      <c r="C263" s="25" t="str">
        <f>IF('Student Record'!A261="","",'Student Record'!A261)</f>
        <v/>
      </c>
      <c r="D263" s="25" t="str">
        <f>IF('Student Record'!B261="","",'Student Record'!B261)</f>
        <v/>
      </c>
      <c r="E263" s="25" t="str">
        <f>IF('Student Record'!C261="","",'Student Record'!C261)</f>
        <v/>
      </c>
      <c r="F263" s="26" t="str">
        <f>IF('Student Record'!E261="","",'Student Record'!E261)</f>
        <v/>
      </c>
      <c r="G263" s="26" t="str">
        <f>IF('Student Record'!G261="","",'Student Record'!G261)</f>
        <v/>
      </c>
      <c r="H263" s="25" t="str">
        <f>IF('Student Record'!I261="","",'Student Record'!I261)</f>
        <v/>
      </c>
      <c r="I263" s="27" t="str">
        <f>IF('Student Record'!J261="","",'Student Record'!J261)</f>
        <v/>
      </c>
      <c r="J263" s="25" t="str">
        <f>IF('Student Record'!O261="","",'Student Record'!O261)</f>
        <v/>
      </c>
      <c r="K2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3" s="25" t="str">
        <f>IF(Table1[[#This Row],[नाम विद्यार्थी]]="","",IF(AND(Table1[[#This Row],[कक्षा]]&gt;8,Table1[[#This Row],[कक्षा]]&lt;11),50,""))</f>
        <v/>
      </c>
      <c r="M263" s="28" t="str">
        <f>IF(Table1[[#This Row],[नाम विद्यार्थी]]="","",IF(AND(Table1[[#This Row],[कक्षा]]&gt;=11,'School Fees'!$L$3="Yes"),100,""))</f>
        <v/>
      </c>
      <c r="N2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3" s="25" t="str">
        <f>IF(Table1[[#This Row],[नाम विद्यार्थी]]="","",IF(Table1[[#This Row],[कक्षा]]&gt;8,5,""))</f>
        <v/>
      </c>
      <c r="P2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3" s="21"/>
      <c r="R263" s="21"/>
      <c r="S263" s="28" t="str">
        <f>IF(SUM(Table1[[#This Row],[छात्र निधि]:[टी.सी.शुल्क]])=0,"",SUM(Table1[[#This Row],[छात्र निधि]:[टी.सी.शुल्क]]))</f>
        <v/>
      </c>
      <c r="T263" s="33"/>
      <c r="U263" s="33"/>
      <c r="V263" s="22"/>
    </row>
    <row r="264" spans="2:22" ht="15">
      <c r="B264" s="25" t="str">
        <f>IF(C264="","",ROWS($A$4:A264))</f>
        <v/>
      </c>
      <c r="C264" s="25" t="str">
        <f>IF('Student Record'!A262="","",'Student Record'!A262)</f>
        <v/>
      </c>
      <c r="D264" s="25" t="str">
        <f>IF('Student Record'!B262="","",'Student Record'!B262)</f>
        <v/>
      </c>
      <c r="E264" s="25" t="str">
        <f>IF('Student Record'!C262="","",'Student Record'!C262)</f>
        <v/>
      </c>
      <c r="F264" s="26" t="str">
        <f>IF('Student Record'!E262="","",'Student Record'!E262)</f>
        <v/>
      </c>
      <c r="G264" s="26" t="str">
        <f>IF('Student Record'!G262="","",'Student Record'!G262)</f>
        <v/>
      </c>
      <c r="H264" s="25" t="str">
        <f>IF('Student Record'!I262="","",'Student Record'!I262)</f>
        <v/>
      </c>
      <c r="I264" s="27" t="str">
        <f>IF('Student Record'!J262="","",'Student Record'!J262)</f>
        <v/>
      </c>
      <c r="J264" s="25" t="str">
        <f>IF('Student Record'!O262="","",'Student Record'!O262)</f>
        <v/>
      </c>
      <c r="K2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4" s="25" t="str">
        <f>IF(Table1[[#This Row],[नाम विद्यार्थी]]="","",IF(AND(Table1[[#This Row],[कक्षा]]&gt;8,Table1[[#This Row],[कक्षा]]&lt;11),50,""))</f>
        <v/>
      </c>
      <c r="M264" s="28" t="str">
        <f>IF(Table1[[#This Row],[नाम विद्यार्थी]]="","",IF(AND(Table1[[#This Row],[कक्षा]]&gt;=11,'School Fees'!$L$3="Yes"),100,""))</f>
        <v/>
      </c>
      <c r="N2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4" s="25" t="str">
        <f>IF(Table1[[#This Row],[नाम विद्यार्थी]]="","",IF(Table1[[#This Row],[कक्षा]]&gt;8,5,""))</f>
        <v/>
      </c>
      <c r="P2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4" s="21"/>
      <c r="R264" s="21"/>
      <c r="S264" s="28" t="str">
        <f>IF(SUM(Table1[[#This Row],[छात्र निधि]:[टी.सी.शुल्क]])=0,"",SUM(Table1[[#This Row],[छात्र निधि]:[टी.सी.शुल्क]]))</f>
        <v/>
      </c>
      <c r="T264" s="33"/>
      <c r="U264" s="33"/>
      <c r="V264" s="22"/>
    </row>
    <row r="265" spans="2:22" ht="15">
      <c r="B265" s="25" t="str">
        <f>IF(C265="","",ROWS($A$4:A265))</f>
        <v/>
      </c>
      <c r="C265" s="25" t="str">
        <f>IF('Student Record'!A263="","",'Student Record'!A263)</f>
        <v/>
      </c>
      <c r="D265" s="25" t="str">
        <f>IF('Student Record'!B263="","",'Student Record'!B263)</f>
        <v/>
      </c>
      <c r="E265" s="25" t="str">
        <f>IF('Student Record'!C263="","",'Student Record'!C263)</f>
        <v/>
      </c>
      <c r="F265" s="26" t="str">
        <f>IF('Student Record'!E263="","",'Student Record'!E263)</f>
        <v/>
      </c>
      <c r="G265" s="26" t="str">
        <f>IF('Student Record'!G263="","",'Student Record'!G263)</f>
        <v/>
      </c>
      <c r="H265" s="25" t="str">
        <f>IF('Student Record'!I263="","",'Student Record'!I263)</f>
        <v/>
      </c>
      <c r="I265" s="27" t="str">
        <f>IF('Student Record'!J263="","",'Student Record'!J263)</f>
        <v/>
      </c>
      <c r="J265" s="25" t="str">
        <f>IF('Student Record'!O263="","",'Student Record'!O263)</f>
        <v/>
      </c>
      <c r="K2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5" s="25" t="str">
        <f>IF(Table1[[#This Row],[नाम विद्यार्थी]]="","",IF(AND(Table1[[#This Row],[कक्षा]]&gt;8,Table1[[#This Row],[कक्षा]]&lt;11),50,""))</f>
        <v/>
      </c>
      <c r="M265" s="28" t="str">
        <f>IF(Table1[[#This Row],[नाम विद्यार्थी]]="","",IF(AND(Table1[[#This Row],[कक्षा]]&gt;=11,'School Fees'!$L$3="Yes"),100,""))</f>
        <v/>
      </c>
      <c r="N2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5" s="25" t="str">
        <f>IF(Table1[[#This Row],[नाम विद्यार्थी]]="","",IF(Table1[[#This Row],[कक्षा]]&gt;8,5,""))</f>
        <v/>
      </c>
      <c r="P2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5" s="21"/>
      <c r="R265" s="21"/>
      <c r="S265" s="28" t="str">
        <f>IF(SUM(Table1[[#This Row],[छात्र निधि]:[टी.सी.शुल्क]])=0,"",SUM(Table1[[#This Row],[छात्र निधि]:[टी.सी.शुल्क]]))</f>
        <v/>
      </c>
      <c r="T265" s="33"/>
      <c r="U265" s="33"/>
      <c r="V265" s="22"/>
    </row>
    <row r="266" spans="2:22" ht="15">
      <c r="B266" s="25" t="str">
        <f>IF(C266="","",ROWS($A$4:A266))</f>
        <v/>
      </c>
      <c r="C266" s="25" t="str">
        <f>IF('Student Record'!A264="","",'Student Record'!A264)</f>
        <v/>
      </c>
      <c r="D266" s="25" t="str">
        <f>IF('Student Record'!B264="","",'Student Record'!B264)</f>
        <v/>
      </c>
      <c r="E266" s="25" t="str">
        <f>IF('Student Record'!C264="","",'Student Record'!C264)</f>
        <v/>
      </c>
      <c r="F266" s="26" t="str">
        <f>IF('Student Record'!E264="","",'Student Record'!E264)</f>
        <v/>
      </c>
      <c r="G266" s="26" t="str">
        <f>IF('Student Record'!G264="","",'Student Record'!G264)</f>
        <v/>
      </c>
      <c r="H266" s="25" t="str">
        <f>IF('Student Record'!I264="","",'Student Record'!I264)</f>
        <v/>
      </c>
      <c r="I266" s="27" t="str">
        <f>IF('Student Record'!J264="","",'Student Record'!J264)</f>
        <v/>
      </c>
      <c r="J266" s="25" t="str">
        <f>IF('Student Record'!O264="","",'Student Record'!O264)</f>
        <v/>
      </c>
      <c r="K2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6" s="25" t="str">
        <f>IF(Table1[[#This Row],[नाम विद्यार्थी]]="","",IF(AND(Table1[[#This Row],[कक्षा]]&gt;8,Table1[[#This Row],[कक्षा]]&lt;11),50,""))</f>
        <v/>
      </c>
      <c r="M266" s="28" t="str">
        <f>IF(Table1[[#This Row],[नाम विद्यार्थी]]="","",IF(AND(Table1[[#This Row],[कक्षा]]&gt;=11,'School Fees'!$L$3="Yes"),100,""))</f>
        <v/>
      </c>
      <c r="N2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6" s="25" t="str">
        <f>IF(Table1[[#This Row],[नाम विद्यार्थी]]="","",IF(Table1[[#This Row],[कक्षा]]&gt;8,5,""))</f>
        <v/>
      </c>
      <c r="P2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6" s="21"/>
      <c r="R266" s="21"/>
      <c r="S266" s="28" t="str">
        <f>IF(SUM(Table1[[#This Row],[छात्र निधि]:[टी.सी.शुल्क]])=0,"",SUM(Table1[[#This Row],[छात्र निधि]:[टी.सी.शुल्क]]))</f>
        <v/>
      </c>
      <c r="T266" s="33"/>
      <c r="U266" s="33"/>
      <c r="V266" s="22"/>
    </row>
    <row r="267" spans="2:22" ht="15">
      <c r="B267" s="25" t="str">
        <f>IF(C267="","",ROWS($A$4:A267))</f>
        <v/>
      </c>
      <c r="C267" s="25" t="str">
        <f>IF('Student Record'!A265="","",'Student Record'!A265)</f>
        <v/>
      </c>
      <c r="D267" s="25" t="str">
        <f>IF('Student Record'!B265="","",'Student Record'!B265)</f>
        <v/>
      </c>
      <c r="E267" s="25" t="str">
        <f>IF('Student Record'!C265="","",'Student Record'!C265)</f>
        <v/>
      </c>
      <c r="F267" s="26" t="str">
        <f>IF('Student Record'!E265="","",'Student Record'!E265)</f>
        <v/>
      </c>
      <c r="G267" s="26" t="str">
        <f>IF('Student Record'!G265="","",'Student Record'!G265)</f>
        <v/>
      </c>
      <c r="H267" s="25" t="str">
        <f>IF('Student Record'!I265="","",'Student Record'!I265)</f>
        <v/>
      </c>
      <c r="I267" s="27" t="str">
        <f>IF('Student Record'!J265="","",'Student Record'!J265)</f>
        <v/>
      </c>
      <c r="J267" s="25" t="str">
        <f>IF('Student Record'!O265="","",'Student Record'!O265)</f>
        <v/>
      </c>
      <c r="K2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7" s="25" t="str">
        <f>IF(Table1[[#This Row],[नाम विद्यार्थी]]="","",IF(AND(Table1[[#This Row],[कक्षा]]&gt;8,Table1[[#This Row],[कक्षा]]&lt;11),50,""))</f>
        <v/>
      </c>
      <c r="M267" s="28" t="str">
        <f>IF(Table1[[#This Row],[नाम विद्यार्थी]]="","",IF(AND(Table1[[#This Row],[कक्षा]]&gt;=11,'School Fees'!$L$3="Yes"),100,""))</f>
        <v/>
      </c>
      <c r="N2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7" s="25" t="str">
        <f>IF(Table1[[#This Row],[नाम विद्यार्थी]]="","",IF(Table1[[#This Row],[कक्षा]]&gt;8,5,""))</f>
        <v/>
      </c>
      <c r="P2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7" s="21"/>
      <c r="R267" s="21"/>
      <c r="S267" s="28" t="str">
        <f>IF(SUM(Table1[[#This Row],[छात्र निधि]:[टी.सी.शुल्क]])=0,"",SUM(Table1[[#This Row],[छात्र निधि]:[टी.सी.शुल्क]]))</f>
        <v/>
      </c>
      <c r="T267" s="33"/>
      <c r="U267" s="33"/>
      <c r="V267" s="22"/>
    </row>
    <row r="268" spans="2:22" ht="15">
      <c r="B268" s="25" t="str">
        <f>IF(C268="","",ROWS($A$4:A268))</f>
        <v/>
      </c>
      <c r="C268" s="25" t="str">
        <f>IF('Student Record'!A266="","",'Student Record'!A266)</f>
        <v/>
      </c>
      <c r="D268" s="25" t="str">
        <f>IF('Student Record'!B266="","",'Student Record'!B266)</f>
        <v/>
      </c>
      <c r="E268" s="25" t="str">
        <f>IF('Student Record'!C266="","",'Student Record'!C266)</f>
        <v/>
      </c>
      <c r="F268" s="26" t="str">
        <f>IF('Student Record'!E266="","",'Student Record'!E266)</f>
        <v/>
      </c>
      <c r="G268" s="26" t="str">
        <f>IF('Student Record'!G266="","",'Student Record'!G266)</f>
        <v/>
      </c>
      <c r="H268" s="25" t="str">
        <f>IF('Student Record'!I266="","",'Student Record'!I266)</f>
        <v/>
      </c>
      <c r="I268" s="27" t="str">
        <f>IF('Student Record'!J266="","",'Student Record'!J266)</f>
        <v/>
      </c>
      <c r="J268" s="25" t="str">
        <f>IF('Student Record'!O266="","",'Student Record'!O266)</f>
        <v/>
      </c>
      <c r="K2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8" s="25" t="str">
        <f>IF(Table1[[#This Row],[नाम विद्यार्थी]]="","",IF(AND(Table1[[#This Row],[कक्षा]]&gt;8,Table1[[#This Row],[कक्षा]]&lt;11),50,""))</f>
        <v/>
      </c>
      <c r="M268" s="28" t="str">
        <f>IF(Table1[[#This Row],[नाम विद्यार्थी]]="","",IF(AND(Table1[[#This Row],[कक्षा]]&gt;=11,'School Fees'!$L$3="Yes"),100,""))</f>
        <v/>
      </c>
      <c r="N2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8" s="25" t="str">
        <f>IF(Table1[[#This Row],[नाम विद्यार्थी]]="","",IF(Table1[[#This Row],[कक्षा]]&gt;8,5,""))</f>
        <v/>
      </c>
      <c r="P2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8" s="21"/>
      <c r="R268" s="21"/>
      <c r="S268" s="28" t="str">
        <f>IF(SUM(Table1[[#This Row],[छात्र निधि]:[टी.सी.शुल्क]])=0,"",SUM(Table1[[#This Row],[छात्र निधि]:[टी.सी.शुल्क]]))</f>
        <v/>
      </c>
      <c r="T268" s="33"/>
      <c r="U268" s="33"/>
      <c r="V268" s="22"/>
    </row>
    <row r="269" spans="2:22" ht="15">
      <c r="B269" s="25" t="str">
        <f>IF(C269="","",ROWS($A$4:A269))</f>
        <v/>
      </c>
      <c r="C269" s="25" t="str">
        <f>IF('Student Record'!A267="","",'Student Record'!A267)</f>
        <v/>
      </c>
      <c r="D269" s="25" t="str">
        <f>IF('Student Record'!B267="","",'Student Record'!B267)</f>
        <v/>
      </c>
      <c r="E269" s="25" t="str">
        <f>IF('Student Record'!C267="","",'Student Record'!C267)</f>
        <v/>
      </c>
      <c r="F269" s="26" t="str">
        <f>IF('Student Record'!E267="","",'Student Record'!E267)</f>
        <v/>
      </c>
      <c r="G269" s="26" t="str">
        <f>IF('Student Record'!G267="","",'Student Record'!G267)</f>
        <v/>
      </c>
      <c r="H269" s="25" t="str">
        <f>IF('Student Record'!I267="","",'Student Record'!I267)</f>
        <v/>
      </c>
      <c r="I269" s="27" t="str">
        <f>IF('Student Record'!J267="","",'Student Record'!J267)</f>
        <v/>
      </c>
      <c r="J269" s="25" t="str">
        <f>IF('Student Record'!O267="","",'Student Record'!O267)</f>
        <v/>
      </c>
      <c r="K2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9" s="25" t="str">
        <f>IF(Table1[[#This Row],[नाम विद्यार्थी]]="","",IF(AND(Table1[[#This Row],[कक्षा]]&gt;8,Table1[[#This Row],[कक्षा]]&lt;11),50,""))</f>
        <v/>
      </c>
      <c r="M269" s="28" t="str">
        <f>IF(Table1[[#This Row],[नाम विद्यार्थी]]="","",IF(AND(Table1[[#This Row],[कक्षा]]&gt;=11,'School Fees'!$L$3="Yes"),100,""))</f>
        <v/>
      </c>
      <c r="N2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9" s="25" t="str">
        <f>IF(Table1[[#This Row],[नाम विद्यार्थी]]="","",IF(Table1[[#This Row],[कक्षा]]&gt;8,5,""))</f>
        <v/>
      </c>
      <c r="P2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9" s="21"/>
      <c r="R269" s="21"/>
      <c r="S269" s="28" t="str">
        <f>IF(SUM(Table1[[#This Row],[छात्र निधि]:[टी.सी.शुल्क]])=0,"",SUM(Table1[[#This Row],[छात्र निधि]:[टी.सी.शुल्क]]))</f>
        <v/>
      </c>
      <c r="T269" s="33"/>
      <c r="U269" s="33"/>
      <c r="V269" s="22"/>
    </row>
    <row r="270" spans="2:22" ht="15">
      <c r="B270" s="25" t="str">
        <f>IF(C270="","",ROWS($A$4:A270))</f>
        <v/>
      </c>
      <c r="C270" s="25" t="str">
        <f>IF('Student Record'!A268="","",'Student Record'!A268)</f>
        <v/>
      </c>
      <c r="D270" s="25" t="str">
        <f>IF('Student Record'!B268="","",'Student Record'!B268)</f>
        <v/>
      </c>
      <c r="E270" s="25" t="str">
        <f>IF('Student Record'!C268="","",'Student Record'!C268)</f>
        <v/>
      </c>
      <c r="F270" s="26" t="str">
        <f>IF('Student Record'!E268="","",'Student Record'!E268)</f>
        <v/>
      </c>
      <c r="G270" s="26" t="str">
        <f>IF('Student Record'!G268="","",'Student Record'!G268)</f>
        <v/>
      </c>
      <c r="H270" s="25" t="str">
        <f>IF('Student Record'!I268="","",'Student Record'!I268)</f>
        <v/>
      </c>
      <c r="I270" s="27" t="str">
        <f>IF('Student Record'!J268="","",'Student Record'!J268)</f>
        <v/>
      </c>
      <c r="J270" s="25" t="str">
        <f>IF('Student Record'!O268="","",'Student Record'!O268)</f>
        <v/>
      </c>
      <c r="K2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0" s="25" t="str">
        <f>IF(Table1[[#This Row],[नाम विद्यार्थी]]="","",IF(AND(Table1[[#This Row],[कक्षा]]&gt;8,Table1[[#This Row],[कक्षा]]&lt;11),50,""))</f>
        <v/>
      </c>
      <c r="M270" s="28" t="str">
        <f>IF(Table1[[#This Row],[नाम विद्यार्थी]]="","",IF(AND(Table1[[#This Row],[कक्षा]]&gt;=11,'School Fees'!$L$3="Yes"),100,""))</f>
        <v/>
      </c>
      <c r="N2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0" s="25" t="str">
        <f>IF(Table1[[#This Row],[नाम विद्यार्थी]]="","",IF(Table1[[#This Row],[कक्षा]]&gt;8,5,""))</f>
        <v/>
      </c>
      <c r="P2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0" s="21"/>
      <c r="R270" s="21"/>
      <c r="S270" s="28" t="str">
        <f>IF(SUM(Table1[[#This Row],[छात्र निधि]:[टी.सी.शुल्क]])=0,"",SUM(Table1[[#This Row],[छात्र निधि]:[टी.सी.शुल्क]]))</f>
        <v/>
      </c>
      <c r="T270" s="33"/>
      <c r="U270" s="33"/>
      <c r="V270" s="22"/>
    </row>
    <row r="271" spans="2:22" ht="15">
      <c r="B271" s="25" t="str">
        <f>IF(C271="","",ROWS($A$4:A271))</f>
        <v/>
      </c>
      <c r="C271" s="25" t="str">
        <f>IF('Student Record'!A269="","",'Student Record'!A269)</f>
        <v/>
      </c>
      <c r="D271" s="25" t="str">
        <f>IF('Student Record'!B269="","",'Student Record'!B269)</f>
        <v/>
      </c>
      <c r="E271" s="25" t="str">
        <f>IF('Student Record'!C269="","",'Student Record'!C269)</f>
        <v/>
      </c>
      <c r="F271" s="26" t="str">
        <f>IF('Student Record'!E269="","",'Student Record'!E269)</f>
        <v/>
      </c>
      <c r="G271" s="26" t="str">
        <f>IF('Student Record'!G269="","",'Student Record'!G269)</f>
        <v/>
      </c>
      <c r="H271" s="25" t="str">
        <f>IF('Student Record'!I269="","",'Student Record'!I269)</f>
        <v/>
      </c>
      <c r="I271" s="27" t="str">
        <f>IF('Student Record'!J269="","",'Student Record'!J269)</f>
        <v/>
      </c>
      <c r="J271" s="25" t="str">
        <f>IF('Student Record'!O269="","",'Student Record'!O269)</f>
        <v/>
      </c>
      <c r="K2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1" s="25" t="str">
        <f>IF(Table1[[#This Row],[नाम विद्यार्थी]]="","",IF(AND(Table1[[#This Row],[कक्षा]]&gt;8,Table1[[#This Row],[कक्षा]]&lt;11),50,""))</f>
        <v/>
      </c>
      <c r="M271" s="28" t="str">
        <f>IF(Table1[[#This Row],[नाम विद्यार्थी]]="","",IF(AND(Table1[[#This Row],[कक्षा]]&gt;=11,'School Fees'!$L$3="Yes"),100,""))</f>
        <v/>
      </c>
      <c r="N2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1" s="25" t="str">
        <f>IF(Table1[[#This Row],[नाम विद्यार्थी]]="","",IF(Table1[[#This Row],[कक्षा]]&gt;8,5,""))</f>
        <v/>
      </c>
      <c r="P2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1" s="21"/>
      <c r="R271" s="21"/>
      <c r="S271" s="28" t="str">
        <f>IF(SUM(Table1[[#This Row],[छात्र निधि]:[टी.सी.शुल्क]])=0,"",SUM(Table1[[#This Row],[छात्र निधि]:[टी.सी.शुल्क]]))</f>
        <v/>
      </c>
      <c r="T271" s="33"/>
      <c r="U271" s="33"/>
      <c r="V271" s="22"/>
    </row>
    <row r="272" spans="2:22" ht="15">
      <c r="B272" s="25" t="str">
        <f>IF(C272="","",ROWS($A$4:A272))</f>
        <v/>
      </c>
      <c r="C272" s="25" t="str">
        <f>IF('Student Record'!A270="","",'Student Record'!A270)</f>
        <v/>
      </c>
      <c r="D272" s="25" t="str">
        <f>IF('Student Record'!B270="","",'Student Record'!B270)</f>
        <v/>
      </c>
      <c r="E272" s="25" t="str">
        <f>IF('Student Record'!C270="","",'Student Record'!C270)</f>
        <v/>
      </c>
      <c r="F272" s="26" t="str">
        <f>IF('Student Record'!E270="","",'Student Record'!E270)</f>
        <v/>
      </c>
      <c r="G272" s="26" t="str">
        <f>IF('Student Record'!G270="","",'Student Record'!G270)</f>
        <v/>
      </c>
      <c r="H272" s="25" t="str">
        <f>IF('Student Record'!I270="","",'Student Record'!I270)</f>
        <v/>
      </c>
      <c r="I272" s="27" t="str">
        <f>IF('Student Record'!J270="","",'Student Record'!J270)</f>
        <v/>
      </c>
      <c r="J272" s="25" t="str">
        <f>IF('Student Record'!O270="","",'Student Record'!O270)</f>
        <v/>
      </c>
      <c r="K2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2" s="25" t="str">
        <f>IF(Table1[[#This Row],[नाम विद्यार्थी]]="","",IF(AND(Table1[[#This Row],[कक्षा]]&gt;8,Table1[[#This Row],[कक्षा]]&lt;11),50,""))</f>
        <v/>
      </c>
      <c r="M272" s="28" t="str">
        <f>IF(Table1[[#This Row],[नाम विद्यार्थी]]="","",IF(AND(Table1[[#This Row],[कक्षा]]&gt;=11,'School Fees'!$L$3="Yes"),100,""))</f>
        <v/>
      </c>
      <c r="N2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2" s="25" t="str">
        <f>IF(Table1[[#This Row],[नाम विद्यार्थी]]="","",IF(Table1[[#This Row],[कक्षा]]&gt;8,5,""))</f>
        <v/>
      </c>
      <c r="P2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2" s="21"/>
      <c r="R272" s="21"/>
      <c r="S272" s="28" t="str">
        <f>IF(SUM(Table1[[#This Row],[छात्र निधि]:[टी.सी.शुल्क]])=0,"",SUM(Table1[[#This Row],[छात्र निधि]:[टी.सी.शुल्क]]))</f>
        <v/>
      </c>
      <c r="T272" s="33"/>
      <c r="U272" s="33"/>
      <c r="V272" s="22"/>
    </row>
    <row r="273" spans="2:22" ht="15">
      <c r="B273" s="25" t="str">
        <f>IF(C273="","",ROWS($A$4:A273))</f>
        <v/>
      </c>
      <c r="C273" s="25" t="str">
        <f>IF('Student Record'!A271="","",'Student Record'!A271)</f>
        <v/>
      </c>
      <c r="D273" s="25" t="str">
        <f>IF('Student Record'!B271="","",'Student Record'!B271)</f>
        <v/>
      </c>
      <c r="E273" s="25" t="str">
        <f>IF('Student Record'!C271="","",'Student Record'!C271)</f>
        <v/>
      </c>
      <c r="F273" s="26" t="str">
        <f>IF('Student Record'!E271="","",'Student Record'!E271)</f>
        <v/>
      </c>
      <c r="G273" s="26" t="str">
        <f>IF('Student Record'!G271="","",'Student Record'!G271)</f>
        <v/>
      </c>
      <c r="H273" s="25" t="str">
        <f>IF('Student Record'!I271="","",'Student Record'!I271)</f>
        <v/>
      </c>
      <c r="I273" s="27" t="str">
        <f>IF('Student Record'!J271="","",'Student Record'!J271)</f>
        <v/>
      </c>
      <c r="J273" s="25" t="str">
        <f>IF('Student Record'!O271="","",'Student Record'!O271)</f>
        <v/>
      </c>
      <c r="K2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3" s="25" t="str">
        <f>IF(Table1[[#This Row],[नाम विद्यार्थी]]="","",IF(AND(Table1[[#This Row],[कक्षा]]&gt;8,Table1[[#This Row],[कक्षा]]&lt;11),50,""))</f>
        <v/>
      </c>
      <c r="M273" s="28" t="str">
        <f>IF(Table1[[#This Row],[नाम विद्यार्थी]]="","",IF(AND(Table1[[#This Row],[कक्षा]]&gt;=11,'School Fees'!$L$3="Yes"),100,""))</f>
        <v/>
      </c>
      <c r="N2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3" s="25" t="str">
        <f>IF(Table1[[#This Row],[नाम विद्यार्थी]]="","",IF(Table1[[#This Row],[कक्षा]]&gt;8,5,""))</f>
        <v/>
      </c>
      <c r="P2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3" s="21"/>
      <c r="R273" s="21"/>
      <c r="S273" s="28" t="str">
        <f>IF(SUM(Table1[[#This Row],[छात्र निधि]:[टी.सी.शुल्क]])=0,"",SUM(Table1[[#This Row],[छात्र निधि]:[टी.सी.शुल्क]]))</f>
        <v/>
      </c>
      <c r="T273" s="33"/>
      <c r="U273" s="33"/>
      <c r="V273" s="22"/>
    </row>
    <row r="274" spans="2:22" ht="15">
      <c r="B274" s="25" t="str">
        <f>IF(C274="","",ROWS($A$4:A274))</f>
        <v/>
      </c>
      <c r="C274" s="25" t="str">
        <f>IF('Student Record'!A272="","",'Student Record'!A272)</f>
        <v/>
      </c>
      <c r="D274" s="25" t="str">
        <f>IF('Student Record'!B272="","",'Student Record'!B272)</f>
        <v/>
      </c>
      <c r="E274" s="25" t="str">
        <f>IF('Student Record'!C272="","",'Student Record'!C272)</f>
        <v/>
      </c>
      <c r="F274" s="26" t="str">
        <f>IF('Student Record'!E272="","",'Student Record'!E272)</f>
        <v/>
      </c>
      <c r="G274" s="26" t="str">
        <f>IF('Student Record'!G272="","",'Student Record'!G272)</f>
        <v/>
      </c>
      <c r="H274" s="25" t="str">
        <f>IF('Student Record'!I272="","",'Student Record'!I272)</f>
        <v/>
      </c>
      <c r="I274" s="27" t="str">
        <f>IF('Student Record'!J272="","",'Student Record'!J272)</f>
        <v/>
      </c>
      <c r="J274" s="25" t="str">
        <f>IF('Student Record'!O272="","",'Student Record'!O272)</f>
        <v/>
      </c>
      <c r="K2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4" s="25" t="str">
        <f>IF(Table1[[#This Row],[नाम विद्यार्थी]]="","",IF(AND(Table1[[#This Row],[कक्षा]]&gt;8,Table1[[#This Row],[कक्षा]]&lt;11),50,""))</f>
        <v/>
      </c>
      <c r="M274" s="28" t="str">
        <f>IF(Table1[[#This Row],[नाम विद्यार्थी]]="","",IF(AND(Table1[[#This Row],[कक्षा]]&gt;=11,'School Fees'!$L$3="Yes"),100,""))</f>
        <v/>
      </c>
      <c r="N2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4" s="25" t="str">
        <f>IF(Table1[[#This Row],[नाम विद्यार्थी]]="","",IF(Table1[[#This Row],[कक्षा]]&gt;8,5,""))</f>
        <v/>
      </c>
      <c r="P2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4" s="21"/>
      <c r="R274" s="21"/>
      <c r="S274" s="28" t="str">
        <f>IF(SUM(Table1[[#This Row],[छात्र निधि]:[टी.सी.शुल्क]])=0,"",SUM(Table1[[#This Row],[छात्र निधि]:[टी.सी.शुल्क]]))</f>
        <v/>
      </c>
      <c r="T274" s="33"/>
      <c r="U274" s="33"/>
      <c r="V274" s="22"/>
    </row>
    <row r="275" spans="2:22" ht="15">
      <c r="B275" s="25" t="str">
        <f>IF(C275="","",ROWS($A$4:A275))</f>
        <v/>
      </c>
      <c r="C275" s="25" t="str">
        <f>IF('Student Record'!A273="","",'Student Record'!A273)</f>
        <v/>
      </c>
      <c r="D275" s="25" t="str">
        <f>IF('Student Record'!B273="","",'Student Record'!B273)</f>
        <v/>
      </c>
      <c r="E275" s="25" t="str">
        <f>IF('Student Record'!C273="","",'Student Record'!C273)</f>
        <v/>
      </c>
      <c r="F275" s="26" t="str">
        <f>IF('Student Record'!E273="","",'Student Record'!E273)</f>
        <v/>
      </c>
      <c r="G275" s="26" t="str">
        <f>IF('Student Record'!G273="","",'Student Record'!G273)</f>
        <v/>
      </c>
      <c r="H275" s="25" t="str">
        <f>IF('Student Record'!I273="","",'Student Record'!I273)</f>
        <v/>
      </c>
      <c r="I275" s="27" t="str">
        <f>IF('Student Record'!J273="","",'Student Record'!J273)</f>
        <v/>
      </c>
      <c r="J275" s="25" t="str">
        <f>IF('Student Record'!O273="","",'Student Record'!O273)</f>
        <v/>
      </c>
      <c r="K2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5" s="25" t="str">
        <f>IF(Table1[[#This Row],[नाम विद्यार्थी]]="","",IF(AND(Table1[[#This Row],[कक्षा]]&gt;8,Table1[[#This Row],[कक्षा]]&lt;11),50,""))</f>
        <v/>
      </c>
      <c r="M275" s="28" t="str">
        <f>IF(Table1[[#This Row],[नाम विद्यार्थी]]="","",IF(AND(Table1[[#This Row],[कक्षा]]&gt;=11,'School Fees'!$L$3="Yes"),100,""))</f>
        <v/>
      </c>
      <c r="N2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5" s="25" t="str">
        <f>IF(Table1[[#This Row],[नाम विद्यार्थी]]="","",IF(Table1[[#This Row],[कक्षा]]&gt;8,5,""))</f>
        <v/>
      </c>
      <c r="P2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5" s="21"/>
      <c r="R275" s="21"/>
      <c r="S275" s="28" t="str">
        <f>IF(SUM(Table1[[#This Row],[छात्र निधि]:[टी.सी.शुल्क]])=0,"",SUM(Table1[[#This Row],[छात्र निधि]:[टी.सी.शुल्क]]))</f>
        <v/>
      </c>
      <c r="T275" s="33"/>
      <c r="U275" s="33"/>
      <c r="V275" s="22"/>
    </row>
    <row r="276" spans="2:22" ht="15">
      <c r="B276" s="25" t="str">
        <f>IF(C276="","",ROWS($A$4:A276))</f>
        <v/>
      </c>
      <c r="C276" s="25" t="str">
        <f>IF('Student Record'!A274="","",'Student Record'!A274)</f>
        <v/>
      </c>
      <c r="D276" s="25" t="str">
        <f>IF('Student Record'!B274="","",'Student Record'!B274)</f>
        <v/>
      </c>
      <c r="E276" s="25" t="str">
        <f>IF('Student Record'!C274="","",'Student Record'!C274)</f>
        <v/>
      </c>
      <c r="F276" s="26" t="str">
        <f>IF('Student Record'!E274="","",'Student Record'!E274)</f>
        <v/>
      </c>
      <c r="G276" s="26" t="str">
        <f>IF('Student Record'!G274="","",'Student Record'!G274)</f>
        <v/>
      </c>
      <c r="H276" s="25" t="str">
        <f>IF('Student Record'!I274="","",'Student Record'!I274)</f>
        <v/>
      </c>
      <c r="I276" s="27" t="str">
        <f>IF('Student Record'!J274="","",'Student Record'!J274)</f>
        <v/>
      </c>
      <c r="J276" s="25" t="str">
        <f>IF('Student Record'!O274="","",'Student Record'!O274)</f>
        <v/>
      </c>
      <c r="K2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6" s="25" t="str">
        <f>IF(Table1[[#This Row],[नाम विद्यार्थी]]="","",IF(AND(Table1[[#This Row],[कक्षा]]&gt;8,Table1[[#This Row],[कक्षा]]&lt;11),50,""))</f>
        <v/>
      </c>
      <c r="M276" s="28" t="str">
        <f>IF(Table1[[#This Row],[नाम विद्यार्थी]]="","",IF(AND(Table1[[#This Row],[कक्षा]]&gt;=11,'School Fees'!$L$3="Yes"),100,""))</f>
        <v/>
      </c>
      <c r="N2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6" s="25" t="str">
        <f>IF(Table1[[#This Row],[नाम विद्यार्थी]]="","",IF(Table1[[#This Row],[कक्षा]]&gt;8,5,""))</f>
        <v/>
      </c>
      <c r="P2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6" s="21"/>
      <c r="R276" s="21"/>
      <c r="S276" s="28" t="str">
        <f>IF(SUM(Table1[[#This Row],[छात्र निधि]:[टी.सी.शुल्क]])=0,"",SUM(Table1[[#This Row],[छात्र निधि]:[टी.सी.शुल्क]]))</f>
        <v/>
      </c>
      <c r="T276" s="33"/>
      <c r="U276" s="33"/>
      <c r="V276" s="22"/>
    </row>
    <row r="277" spans="2:22" ht="15">
      <c r="B277" s="25" t="str">
        <f>IF(C277="","",ROWS($A$4:A277))</f>
        <v/>
      </c>
      <c r="C277" s="25" t="str">
        <f>IF('Student Record'!A275="","",'Student Record'!A275)</f>
        <v/>
      </c>
      <c r="D277" s="25" t="str">
        <f>IF('Student Record'!B275="","",'Student Record'!B275)</f>
        <v/>
      </c>
      <c r="E277" s="25" t="str">
        <f>IF('Student Record'!C275="","",'Student Record'!C275)</f>
        <v/>
      </c>
      <c r="F277" s="26" t="str">
        <f>IF('Student Record'!E275="","",'Student Record'!E275)</f>
        <v/>
      </c>
      <c r="G277" s="26" t="str">
        <f>IF('Student Record'!G275="","",'Student Record'!G275)</f>
        <v/>
      </c>
      <c r="H277" s="25" t="str">
        <f>IF('Student Record'!I275="","",'Student Record'!I275)</f>
        <v/>
      </c>
      <c r="I277" s="27" t="str">
        <f>IF('Student Record'!J275="","",'Student Record'!J275)</f>
        <v/>
      </c>
      <c r="J277" s="25" t="str">
        <f>IF('Student Record'!O275="","",'Student Record'!O275)</f>
        <v/>
      </c>
      <c r="K2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7" s="25" t="str">
        <f>IF(Table1[[#This Row],[नाम विद्यार्थी]]="","",IF(AND(Table1[[#This Row],[कक्षा]]&gt;8,Table1[[#This Row],[कक्षा]]&lt;11),50,""))</f>
        <v/>
      </c>
      <c r="M277" s="28" t="str">
        <f>IF(Table1[[#This Row],[नाम विद्यार्थी]]="","",IF(AND(Table1[[#This Row],[कक्षा]]&gt;=11,'School Fees'!$L$3="Yes"),100,""))</f>
        <v/>
      </c>
      <c r="N2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7" s="25" t="str">
        <f>IF(Table1[[#This Row],[नाम विद्यार्थी]]="","",IF(Table1[[#This Row],[कक्षा]]&gt;8,5,""))</f>
        <v/>
      </c>
      <c r="P2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7" s="21"/>
      <c r="R277" s="21"/>
      <c r="S277" s="28" t="str">
        <f>IF(SUM(Table1[[#This Row],[छात्र निधि]:[टी.सी.शुल्क]])=0,"",SUM(Table1[[#This Row],[छात्र निधि]:[टी.सी.शुल्क]]))</f>
        <v/>
      </c>
      <c r="T277" s="33"/>
      <c r="U277" s="33"/>
      <c r="V277" s="22"/>
    </row>
    <row r="278" spans="2:22" ht="15">
      <c r="B278" s="25" t="str">
        <f>IF(C278="","",ROWS($A$4:A278))</f>
        <v/>
      </c>
      <c r="C278" s="25" t="str">
        <f>IF('Student Record'!A276="","",'Student Record'!A276)</f>
        <v/>
      </c>
      <c r="D278" s="25" t="str">
        <f>IF('Student Record'!B276="","",'Student Record'!B276)</f>
        <v/>
      </c>
      <c r="E278" s="25" t="str">
        <f>IF('Student Record'!C276="","",'Student Record'!C276)</f>
        <v/>
      </c>
      <c r="F278" s="26" t="str">
        <f>IF('Student Record'!E276="","",'Student Record'!E276)</f>
        <v/>
      </c>
      <c r="G278" s="26" t="str">
        <f>IF('Student Record'!G276="","",'Student Record'!G276)</f>
        <v/>
      </c>
      <c r="H278" s="25" t="str">
        <f>IF('Student Record'!I276="","",'Student Record'!I276)</f>
        <v/>
      </c>
      <c r="I278" s="27" t="str">
        <f>IF('Student Record'!J276="","",'Student Record'!J276)</f>
        <v/>
      </c>
      <c r="J278" s="25" t="str">
        <f>IF('Student Record'!O276="","",'Student Record'!O276)</f>
        <v/>
      </c>
      <c r="K2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8" s="25" t="str">
        <f>IF(Table1[[#This Row],[नाम विद्यार्थी]]="","",IF(AND(Table1[[#This Row],[कक्षा]]&gt;8,Table1[[#This Row],[कक्षा]]&lt;11),50,""))</f>
        <v/>
      </c>
      <c r="M278" s="28" t="str">
        <f>IF(Table1[[#This Row],[नाम विद्यार्थी]]="","",IF(AND(Table1[[#This Row],[कक्षा]]&gt;=11,'School Fees'!$L$3="Yes"),100,""))</f>
        <v/>
      </c>
      <c r="N2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8" s="25" t="str">
        <f>IF(Table1[[#This Row],[नाम विद्यार्थी]]="","",IF(Table1[[#This Row],[कक्षा]]&gt;8,5,""))</f>
        <v/>
      </c>
      <c r="P2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8" s="21"/>
      <c r="R278" s="21"/>
      <c r="S278" s="28" t="str">
        <f>IF(SUM(Table1[[#This Row],[छात्र निधि]:[टी.सी.शुल्क]])=0,"",SUM(Table1[[#This Row],[छात्र निधि]:[टी.सी.शुल्क]]))</f>
        <v/>
      </c>
      <c r="T278" s="33"/>
      <c r="U278" s="33"/>
      <c r="V278" s="22"/>
    </row>
    <row r="279" spans="2:22" ht="15">
      <c r="B279" s="25" t="str">
        <f>IF(C279="","",ROWS($A$4:A279))</f>
        <v/>
      </c>
      <c r="C279" s="25" t="str">
        <f>IF('Student Record'!A277="","",'Student Record'!A277)</f>
        <v/>
      </c>
      <c r="D279" s="25" t="str">
        <f>IF('Student Record'!B277="","",'Student Record'!B277)</f>
        <v/>
      </c>
      <c r="E279" s="25" t="str">
        <f>IF('Student Record'!C277="","",'Student Record'!C277)</f>
        <v/>
      </c>
      <c r="F279" s="26" t="str">
        <f>IF('Student Record'!E277="","",'Student Record'!E277)</f>
        <v/>
      </c>
      <c r="G279" s="26" t="str">
        <f>IF('Student Record'!G277="","",'Student Record'!G277)</f>
        <v/>
      </c>
      <c r="H279" s="25" t="str">
        <f>IF('Student Record'!I277="","",'Student Record'!I277)</f>
        <v/>
      </c>
      <c r="I279" s="27" t="str">
        <f>IF('Student Record'!J277="","",'Student Record'!J277)</f>
        <v/>
      </c>
      <c r="J279" s="25" t="str">
        <f>IF('Student Record'!O277="","",'Student Record'!O277)</f>
        <v/>
      </c>
      <c r="K2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79" s="25" t="str">
        <f>IF(Table1[[#This Row],[नाम विद्यार्थी]]="","",IF(AND(Table1[[#This Row],[कक्षा]]&gt;8,Table1[[#This Row],[कक्षा]]&lt;11),50,""))</f>
        <v/>
      </c>
      <c r="M279" s="28" t="str">
        <f>IF(Table1[[#This Row],[नाम विद्यार्थी]]="","",IF(AND(Table1[[#This Row],[कक्षा]]&gt;=11,'School Fees'!$L$3="Yes"),100,""))</f>
        <v/>
      </c>
      <c r="N2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79" s="25" t="str">
        <f>IF(Table1[[#This Row],[नाम विद्यार्थी]]="","",IF(Table1[[#This Row],[कक्षा]]&gt;8,5,""))</f>
        <v/>
      </c>
      <c r="P2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79" s="21"/>
      <c r="R279" s="21"/>
      <c r="S279" s="28" t="str">
        <f>IF(SUM(Table1[[#This Row],[छात्र निधि]:[टी.सी.शुल्क]])=0,"",SUM(Table1[[#This Row],[छात्र निधि]:[टी.सी.शुल्क]]))</f>
        <v/>
      </c>
      <c r="T279" s="33"/>
      <c r="U279" s="33"/>
      <c r="V279" s="22"/>
    </row>
    <row r="280" spans="2:22" ht="15">
      <c r="B280" s="25" t="str">
        <f>IF(C280="","",ROWS($A$4:A280))</f>
        <v/>
      </c>
      <c r="C280" s="25" t="str">
        <f>IF('Student Record'!A278="","",'Student Record'!A278)</f>
        <v/>
      </c>
      <c r="D280" s="25" t="str">
        <f>IF('Student Record'!B278="","",'Student Record'!B278)</f>
        <v/>
      </c>
      <c r="E280" s="25" t="str">
        <f>IF('Student Record'!C278="","",'Student Record'!C278)</f>
        <v/>
      </c>
      <c r="F280" s="26" t="str">
        <f>IF('Student Record'!E278="","",'Student Record'!E278)</f>
        <v/>
      </c>
      <c r="G280" s="26" t="str">
        <f>IF('Student Record'!G278="","",'Student Record'!G278)</f>
        <v/>
      </c>
      <c r="H280" s="25" t="str">
        <f>IF('Student Record'!I278="","",'Student Record'!I278)</f>
        <v/>
      </c>
      <c r="I280" s="27" t="str">
        <f>IF('Student Record'!J278="","",'Student Record'!J278)</f>
        <v/>
      </c>
      <c r="J280" s="25" t="str">
        <f>IF('Student Record'!O278="","",'Student Record'!O278)</f>
        <v/>
      </c>
      <c r="K2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0" s="25" t="str">
        <f>IF(Table1[[#This Row],[नाम विद्यार्थी]]="","",IF(AND(Table1[[#This Row],[कक्षा]]&gt;8,Table1[[#This Row],[कक्षा]]&lt;11),50,""))</f>
        <v/>
      </c>
      <c r="M280" s="28" t="str">
        <f>IF(Table1[[#This Row],[नाम विद्यार्थी]]="","",IF(AND(Table1[[#This Row],[कक्षा]]&gt;=11,'School Fees'!$L$3="Yes"),100,""))</f>
        <v/>
      </c>
      <c r="N2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0" s="25" t="str">
        <f>IF(Table1[[#This Row],[नाम विद्यार्थी]]="","",IF(Table1[[#This Row],[कक्षा]]&gt;8,5,""))</f>
        <v/>
      </c>
      <c r="P2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0" s="21"/>
      <c r="R280" s="21"/>
      <c r="S280" s="28" t="str">
        <f>IF(SUM(Table1[[#This Row],[छात्र निधि]:[टी.सी.शुल्क]])=0,"",SUM(Table1[[#This Row],[छात्र निधि]:[टी.सी.शुल्क]]))</f>
        <v/>
      </c>
      <c r="T280" s="33"/>
      <c r="U280" s="33"/>
      <c r="V280" s="22"/>
    </row>
    <row r="281" spans="2:22" ht="15">
      <c r="B281" s="25" t="str">
        <f>IF(C281="","",ROWS($A$4:A281))</f>
        <v/>
      </c>
      <c r="C281" s="25" t="str">
        <f>IF('Student Record'!A279="","",'Student Record'!A279)</f>
        <v/>
      </c>
      <c r="D281" s="25" t="str">
        <f>IF('Student Record'!B279="","",'Student Record'!B279)</f>
        <v/>
      </c>
      <c r="E281" s="25" t="str">
        <f>IF('Student Record'!C279="","",'Student Record'!C279)</f>
        <v/>
      </c>
      <c r="F281" s="26" t="str">
        <f>IF('Student Record'!E279="","",'Student Record'!E279)</f>
        <v/>
      </c>
      <c r="G281" s="26" t="str">
        <f>IF('Student Record'!G279="","",'Student Record'!G279)</f>
        <v/>
      </c>
      <c r="H281" s="25" t="str">
        <f>IF('Student Record'!I279="","",'Student Record'!I279)</f>
        <v/>
      </c>
      <c r="I281" s="27" t="str">
        <f>IF('Student Record'!J279="","",'Student Record'!J279)</f>
        <v/>
      </c>
      <c r="J281" s="25" t="str">
        <f>IF('Student Record'!O279="","",'Student Record'!O279)</f>
        <v/>
      </c>
      <c r="K2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1" s="25" t="str">
        <f>IF(Table1[[#This Row],[नाम विद्यार्थी]]="","",IF(AND(Table1[[#This Row],[कक्षा]]&gt;8,Table1[[#This Row],[कक्षा]]&lt;11),50,""))</f>
        <v/>
      </c>
      <c r="M281" s="28" t="str">
        <f>IF(Table1[[#This Row],[नाम विद्यार्थी]]="","",IF(AND(Table1[[#This Row],[कक्षा]]&gt;=11,'School Fees'!$L$3="Yes"),100,""))</f>
        <v/>
      </c>
      <c r="N2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1" s="25" t="str">
        <f>IF(Table1[[#This Row],[नाम विद्यार्थी]]="","",IF(Table1[[#This Row],[कक्षा]]&gt;8,5,""))</f>
        <v/>
      </c>
      <c r="P2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1" s="21"/>
      <c r="R281" s="21"/>
      <c r="S281" s="28" t="str">
        <f>IF(SUM(Table1[[#This Row],[छात्र निधि]:[टी.सी.शुल्क]])=0,"",SUM(Table1[[#This Row],[छात्र निधि]:[टी.सी.शुल्क]]))</f>
        <v/>
      </c>
      <c r="T281" s="33"/>
      <c r="U281" s="33"/>
      <c r="V281" s="22"/>
    </row>
    <row r="282" spans="2:22" ht="15">
      <c r="B282" s="25" t="str">
        <f>IF(C282="","",ROWS($A$4:A282))</f>
        <v/>
      </c>
      <c r="C282" s="25" t="str">
        <f>IF('Student Record'!A280="","",'Student Record'!A280)</f>
        <v/>
      </c>
      <c r="D282" s="25" t="str">
        <f>IF('Student Record'!B280="","",'Student Record'!B280)</f>
        <v/>
      </c>
      <c r="E282" s="25" t="str">
        <f>IF('Student Record'!C280="","",'Student Record'!C280)</f>
        <v/>
      </c>
      <c r="F282" s="26" t="str">
        <f>IF('Student Record'!E280="","",'Student Record'!E280)</f>
        <v/>
      </c>
      <c r="G282" s="26" t="str">
        <f>IF('Student Record'!G280="","",'Student Record'!G280)</f>
        <v/>
      </c>
      <c r="H282" s="25" t="str">
        <f>IF('Student Record'!I280="","",'Student Record'!I280)</f>
        <v/>
      </c>
      <c r="I282" s="27" t="str">
        <f>IF('Student Record'!J280="","",'Student Record'!J280)</f>
        <v/>
      </c>
      <c r="J282" s="25" t="str">
        <f>IF('Student Record'!O280="","",'Student Record'!O280)</f>
        <v/>
      </c>
      <c r="K2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2" s="25" t="str">
        <f>IF(Table1[[#This Row],[नाम विद्यार्थी]]="","",IF(AND(Table1[[#This Row],[कक्षा]]&gt;8,Table1[[#This Row],[कक्षा]]&lt;11),50,""))</f>
        <v/>
      </c>
      <c r="M282" s="28" t="str">
        <f>IF(Table1[[#This Row],[नाम विद्यार्थी]]="","",IF(AND(Table1[[#This Row],[कक्षा]]&gt;=11,'School Fees'!$L$3="Yes"),100,""))</f>
        <v/>
      </c>
      <c r="N2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2" s="25" t="str">
        <f>IF(Table1[[#This Row],[नाम विद्यार्थी]]="","",IF(Table1[[#This Row],[कक्षा]]&gt;8,5,""))</f>
        <v/>
      </c>
      <c r="P2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2" s="21"/>
      <c r="R282" s="21"/>
      <c r="S282" s="28" t="str">
        <f>IF(SUM(Table1[[#This Row],[छात्र निधि]:[टी.सी.शुल्क]])=0,"",SUM(Table1[[#This Row],[छात्र निधि]:[टी.सी.शुल्क]]))</f>
        <v/>
      </c>
      <c r="T282" s="33"/>
      <c r="U282" s="33"/>
      <c r="V282" s="22"/>
    </row>
    <row r="283" spans="2:22" ht="15">
      <c r="B283" s="25" t="str">
        <f>IF(C283="","",ROWS($A$4:A283))</f>
        <v/>
      </c>
      <c r="C283" s="25" t="str">
        <f>IF('Student Record'!A281="","",'Student Record'!A281)</f>
        <v/>
      </c>
      <c r="D283" s="25" t="str">
        <f>IF('Student Record'!B281="","",'Student Record'!B281)</f>
        <v/>
      </c>
      <c r="E283" s="25" t="str">
        <f>IF('Student Record'!C281="","",'Student Record'!C281)</f>
        <v/>
      </c>
      <c r="F283" s="26" t="str">
        <f>IF('Student Record'!E281="","",'Student Record'!E281)</f>
        <v/>
      </c>
      <c r="G283" s="26" t="str">
        <f>IF('Student Record'!G281="","",'Student Record'!G281)</f>
        <v/>
      </c>
      <c r="H283" s="25" t="str">
        <f>IF('Student Record'!I281="","",'Student Record'!I281)</f>
        <v/>
      </c>
      <c r="I283" s="27" t="str">
        <f>IF('Student Record'!J281="","",'Student Record'!J281)</f>
        <v/>
      </c>
      <c r="J283" s="25" t="str">
        <f>IF('Student Record'!O281="","",'Student Record'!O281)</f>
        <v/>
      </c>
      <c r="K2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3" s="25" t="str">
        <f>IF(Table1[[#This Row],[नाम विद्यार्थी]]="","",IF(AND(Table1[[#This Row],[कक्षा]]&gt;8,Table1[[#This Row],[कक्षा]]&lt;11),50,""))</f>
        <v/>
      </c>
      <c r="M283" s="28" t="str">
        <f>IF(Table1[[#This Row],[नाम विद्यार्थी]]="","",IF(AND(Table1[[#This Row],[कक्षा]]&gt;=11,'School Fees'!$L$3="Yes"),100,""))</f>
        <v/>
      </c>
      <c r="N2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3" s="25" t="str">
        <f>IF(Table1[[#This Row],[नाम विद्यार्थी]]="","",IF(Table1[[#This Row],[कक्षा]]&gt;8,5,""))</f>
        <v/>
      </c>
      <c r="P2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3" s="21"/>
      <c r="R283" s="21"/>
      <c r="S283" s="28" t="str">
        <f>IF(SUM(Table1[[#This Row],[छात्र निधि]:[टी.सी.शुल्क]])=0,"",SUM(Table1[[#This Row],[छात्र निधि]:[टी.सी.शुल्क]]))</f>
        <v/>
      </c>
      <c r="T283" s="33"/>
      <c r="U283" s="33"/>
      <c r="V283" s="22"/>
    </row>
    <row r="284" spans="2:22" ht="15">
      <c r="B284" s="25" t="str">
        <f>IF(C284="","",ROWS($A$4:A284))</f>
        <v/>
      </c>
      <c r="C284" s="25" t="str">
        <f>IF('Student Record'!A282="","",'Student Record'!A282)</f>
        <v/>
      </c>
      <c r="D284" s="25" t="str">
        <f>IF('Student Record'!B282="","",'Student Record'!B282)</f>
        <v/>
      </c>
      <c r="E284" s="25" t="str">
        <f>IF('Student Record'!C282="","",'Student Record'!C282)</f>
        <v/>
      </c>
      <c r="F284" s="26" t="str">
        <f>IF('Student Record'!E282="","",'Student Record'!E282)</f>
        <v/>
      </c>
      <c r="G284" s="26" t="str">
        <f>IF('Student Record'!G282="","",'Student Record'!G282)</f>
        <v/>
      </c>
      <c r="H284" s="25" t="str">
        <f>IF('Student Record'!I282="","",'Student Record'!I282)</f>
        <v/>
      </c>
      <c r="I284" s="27" t="str">
        <f>IF('Student Record'!J282="","",'Student Record'!J282)</f>
        <v/>
      </c>
      <c r="J284" s="25" t="str">
        <f>IF('Student Record'!O282="","",'Student Record'!O282)</f>
        <v/>
      </c>
      <c r="K2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4" s="25" t="str">
        <f>IF(Table1[[#This Row],[नाम विद्यार्थी]]="","",IF(AND(Table1[[#This Row],[कक्षा]]&gt;8,Table1[[#This Row],[कक्षा]]&lt;11),50,""))</f>
        <v/>
      </c>
      <c r="M284" s="28" t="str">
        <f>IF(Table1[[#This Row],[नाम विद्यार्थी]]="","",IF(AND(Table1[[#This Row],[कक्षा]]&gt;=11,'School Fees'!$L$3="Yes"),100,""))</f>
        <v/>
      </c>
      <c r="N2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4" s="25" t="str">
        <f>IF(Table1[[#This Row],[नाम विद्यार्थी]]="","",IF(Table1[[#This Row],[कक्षा]]&gt;8,5,""))</f>
        <v/>
      </c>
      <c r="P2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4" s="21"/>
      <c r="R284" s="21"/>
      <c r="S284" s="28" t="str">
        <f>IF(SUM(Table1[[#This Row],[छात्र निधि]:[टी.सी.शुल्क]])=0,"",SUM(Table1[[#This Row],[छात्र निधि]:[टी.सी.शुल्क]]))</f>
        <v/>
      </c>
      <c r="T284" s="33"/>
      <c r="U284" s="33"/>
      <c r="V284" s="22"/>
    </row>
    <row r="285" spans="2:22" ht="15">
      <c r="B285" s="25" t="str">
        <f>IF(C285="","",ROWS($A$4:A285))</f>
        <v/>
      </c>
      <c r="C285" s="25" t="str">
        <f>IF('Student Record'!A283="","",'Student Record'!A283)</f>
        <v/>
      </c>
      <c r="D285" s="25" t="str">
        <f>IF('Student Record'!B283="","",'Student Record'!B283)</f>
        <v/>
      </c>
      <c r="E285" s="25" t="str">
        <f>IF('Student Record'!C283="","",'Student Record'!C283)</f>
        <v/>
      </c>
      <c r="F285" s="26" t="str">
        <f>IF('Student Record'!E283="","",'Student Record'!E283)</f>
        <v/>
      </c>
      <c r="G285" s="26" t="str">
        <f>IF('Student Record'!G283="","",'Student Record'!G283)</f>
        <v/>
      </c>
      <c r="H285" s="25" t="str">
        <f>IF('Student Record'!I283="","",'Student Record'!I283)</f>
        <v/>
      </c>
      <c r="I285" s="27" t="str">
        <f>IF('Student Record'!J283="","",'Student Record'!J283)</f>
        <v/>
      </c>
      <c r="J285" s="25" t="str">
        <f>IF('Student Record'!O283="","",'Student Record'!O283)</f>
        <v/>
      </c>
      <c r="K2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5" s="25" t="str">
        <f>IF(Table1[[#This Row],[नाम विद्यार्थी]]="","",IF(AND(Table1[[#This Row],[कक्षा]]&gt;8,Table1[[#This Row],[कक्षा]]&lt;11),50,""))</f>
        <v/>
      </c>
      <c r="M285" s="28" t="str">
        <f>IF(Table1[[#This Row],[नाम विद्यार्थी]]="","",IF(AND(Table1[[#This Row],[कक्षा]]&gt;=11,'School Fees'!$L$3="Yes"),100,""))</f>
        <v/>
      </c>
      <c r="N2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5" s="25" t="str">
        <f>IF(Table1[[#This Row],[नाम विद्यार्थी]]="","",IF(Table1[[#This Row],[कक्षा]]&gt;8,5,""))</f>
        <v/>
      </c>
      <c r="P2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5" s="21"/>
      <c r="R285" s="21"/>
      <c r="S285" s="28" t="str">
        <f>IF(SUM(Table1[[#This Row],[छात्र निधि]:[टी.सी.शुल्क]])=0,"",SUM(Table1[[#This Row],[छात्र निधि]:[टी.सी.शुल्क]]))</f>
        <v/>
      </c>
      <c r="T285" s="33"/>
      <c r="U285" s="33"/>
      <c r="V285" s="22"/>
    </row>
    <row r="286" spans="2:22" ht="15">
      <c r="B286" s="25" t="str">
        <f>IF(C286="","",ROWS($A$4:A286))</f>
        <v/>
      </c>
      <c r="C286" s="25" t="str">
        <f>IF('Student Record'!A284="","",'Student Record'!A284)</f>
        <v/>
      </c>
      <c r="D286" s="25" t="str">
        <f>IF('Student Record'!B284="","",'Student Record'!B284)</f>
        <v/>
      </c>
      <c r="E286" s="25" t="str">
        <f>IF('Student Record'!C284="","",'Student Record'!C284)</f>
        <v/>
      </c>
      <c r="F286" s="26" t="str">
        <f>IF('Student Record'!E284="","",'Student Record'!E284)</f>
        <v/>
      </c>
      <c r="G286" s="26" t="str">
        <f>IF('Student Record'!G284="","",'Student Record'!G284)</f>
        <v/>
      </c>
      <c r="H286" s="25" t="str">
        <f>IF('Student Record'!I284="","",'Student Record'!I284)</f>
        <v/>
      </c>
      <c r="I286" s="27" t="str">
        <f>IF('Student Record'!J284="","",'Student Record'!J284)</f>
        <v/>
      </c>
      <c r="J286" s="25" t="str">
        <f>IF('Student Record'!O284="","",'Student Record'!O284)</f>
        <v/>
      </c>
      <c r="K2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6" s="25" t="str">
        <f>IF(Table1[[#This Row],[नाम विद्यार्थी]]="","",IF(AND(Table1[[#This Row],[कक्षा]]&gt;8,Table1[[#This Row],[कक्षा]]&lt;11),50,""))</f>
        <v/>
      </c>
      <c r="M286" s="28" t="str">
        <f>IF(Table1[[#This Row],[नाम विद्यार्थी]]="","",IF(AND(Table1[[#This Row],[कक्षा]]&gt;=11,'School Fees'!$L$3="Yes"),100,""))</f>
        <v/>
      </c>
      <c r="N2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6" s="25" t="str">
        <f>IF(Table1[[#This Row],[नाम विद्यार्थी]]="","",IF(Table1[[#This Row],[कक्षा]]&gt;8,5,""))</f>
        <v/>
      </c>
      <c r="P2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6" s="21"/>
      <c r="R286" s="21"/>
      <c r="S286" s="28" t="str">
        <f>IF(SUM(Table1[[#This Row],[छात्र निधि]:[टी.सी.शुल्क]])=0,"",SUM(Table1[[#This Row],[छात्र निधि]:[टी.सी.शुल्क]]))</f>
        <v/>
      </c>
      <c r="T286" s="33"/>
      <c r="U286" s="33"/>
      <c r="V286" s="22"/>
    </row>
    <row r="287" spans="2:22" ht="15">
      <c r="B287" s="25" t="str">
        <f>IF(C287="","",ROWS($A$4:A287))</f>
        <v/>
      </c>
      <c r="C287" s="25" t="str">
        <f>IF('Student Record'!A285="","",'Student Record'!A285)</f>
        <v/>
      </c>
      <c r="D287" s="25" t="str">
        <f>IF('Student Record'!B285="","",'Student Record'!B285)</f>
        <v/>
      </c>
      <c r="E287" s="25" t="str">
        <f>IF('Student Record'!C285="","",'Student Record'!C285)</f>
        <v/>
      </c>
      <c r="F287" s="26" t="str">
        <f>IF('Student Record'!E285="","",'Student Record'!E285)</f>
        <v/>
      </c>
      <c r="G287" s="26" t="str">
        <f>IF('Student Record'!G285="","",'Student Record'!G285)</f>
        <v/>
      </c>
      <c r="H287" s="25" t="str">
        <f>IF('Student Record'!I285="","",'Student Record'!I285)</f>
        <v/>
      </c>
      <c r="I287" s="27" t="str">
        <f>IF('Student Record'!J285="","",'Student Record'!J285)</f>
        <v/>
      </c>
      <c r="J287" s="25" t="str">
        <f>IF('Student Record'!O285="","",'Student Record'!O285)</f>
        <v/>
      </c>
      <c r="K2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7" s="25" t="str">
        <f>IF(Table1[[#This Row],[नाम विद्यार्थी]]="","",IF(AND(Table1[[#This Row],[कक्षा]]&gt;8,Table1[[#This Row],[कक्षा]]&lt;11),50,""))</f>
        <v/>
      </c>
      <c r="M287" s="28" t="str">
        <f>IF(Table1[[#This Row],[नाम विद्यार्थी]]="","",IF(AND(Table1[[#This Row],[कक्षा]]&gt;=11,'School Fees'!$L$3="Yes"),100,""))</f>
        <v/>
      </c>
      <c r="N2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7" s="25" t="str">
        <f>IF(Table1[[#This Row],[नाम विद्यार्थी]]="","",IF(Table1[[#This Row],[कक्षा]]&gt;8,5,""))</f>
        <v/>
      </c>
      <c r="P2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7" s="21"/>
      <c r="R287" s="21"/>
      <c r="S287" s="28" t="str">
        <f>IF(SUM(Table1[[#This Row],[छात्र निधि]:[टी.सी.शुल्क]])=0,"",SUM(Table1[[#This Row],[छात्र निधि]:[टी.सी.शुल्क]]))</f>
        <v/>
      </c>
      <c r="T287" s="33"/>
      <c r="U287" s="33"/>
      <c r="V287" s="22"/>
    </row>
    <row r="288" spans="2:22" ht="15">
      <c r="B288" s="25" t="str">
        <f>IF(C288="","",ROWS($A$4:A288))</f>
        <v/>
      </c>
      <c r="C288" s="25" t="str">
        <f>IF('Student Record'!A286="","",'Student Record'!A286)</f>
        <v/>
      </c>
      <c r="D288" s="25" t="str">
        <f>IF('Student Record'!B286="","",'Student Record'!B286)</f>
        <v/>
      </c>
      <c r="E288" s="25" t="str">
        <f>IF('Student Record'!C286="","",'Student Record'!C286)</f>
        <v/>
      </c>
      <c r="F288" s="26" t="str">
        <f>IF('Student Record'!E286="","",'Student Record'!E286)</f>
        <v/>
      </c>
      <c r="G288" s="26" t="str">
        <f>IF('Student Record'!G286="","",'Student Record'!G286)</f>
        <v/>
      </c>
      <c r="H288" s="25" t="str">
        <f>IF('Student Record'!I286="","",'Student Record'!I286)</f>
        <v/>
      </c>
      <c r="I288" s="27" t="str">
        <f>IF('Student Record'!J286="","",'Student Record'!J286)</f>
        <v/>
      </c>
      <c r="J288" s="25" t="str">
        <f>IF('Student Record'!O286="","",'Student Record'!O286)</f>
        <v/>
      </c>
      <c r="K2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8" s="25" t="str">
        <f>IF(Table1[[#This Row],[नाम विद्यार्थी]]="","",IF(AND(Table1[[#This Row],[कक्षा]]&gt;8,Table1[[#This Row],[कक्षा]]&lt;11),50,""))</f>
        <v/>
      </c>
      <c r="M288" s="28" t="str">
        <f>IF(Table1[[#This Row],[नाम विद्यार्थी]]="","",IF(AND(Table1[[#This Row],[कक्षा]]&gt;=11,'School Fees'!$L$3="Yes"),100,""))</f>
        <v/>
      </c>
      <c r="N2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8" s="25" t="str">
        <f>IF(Table1[[#This Row],[नाम विद्यार्थी]]="","",IF(Table1[[#This Row],[कक्षा]]&gt;8,5,""))</f>
        <v/>
      </c>
      <c r="P2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8" s="21"/>
      <c r="R288" s="21"/>
      <c r="S288" s="28" t="str">
        <f>IF(SUM(Table1[[#This Row],[छात्र निधि]:[टी.सी.शुल्क]])=0,"",SUM(Table1[[#This Row],[छात्र निधि]:[टी.सी.शुल्क]]))</f>
        <v/>
      </c>
      <c r="T288" s="33"/>
      <c r="U288" s="33"/>
      <c r="V288" s="22"/>
    </row>
    <row r="289" spans="2:22" ht="15">
      <c r="B289" s="25" t="str">
        <f>IF(C289="","",ROWS($A$4:A289))</f>
        <v/>
      </c>
      <c r="C289" s="25" t="str">
        <f>IF('Student Record'!A287="","",'Student Record'!A287)</f>
        <v/>
      </c>
      <c r="D289" s="25" t="str">
        <f>IF('Student Record'!B287="","",'Student Record'!B287)</f>
        <v/>
      </c>
      <c r="E289" s="25" t="str">
        <f>IF('Student Record'!C287="","",'Student Record'!C287)</f>
        <v/>
      </c>
      <c r="F289" s="26" t="str">
        <f>IF('Student Record'!E287="","",'Student Record'!E287)</f>
        <v/>
      </c>
      <c r="G289" s="26" t="str">
        <f>IF('Student Record'!G287="","",'Student Record'!G287)</f>
        <v/>
      </c>
      <c r="H289" s="25" t="str">
        <f>IF('Student Record'!I287="","",'Student Record'!I287)</f>
        <v/>
      </c>
      <c r="I289" s="27" t="str">
        <f>IF('Student Record'!J287="","",'Student Record'!J287)</f>
        <v/>
      </c>
      <c r="J289" s="25" t="str">
        <f>IF('Student Record'!O287="","",'Student Record'!O287)</f>
        <v/>
      </c>
      <c r="K2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89" s="25" t="str">
        <f>IF(Table1[[#This Row],[नाम विद्यार्थी]]="","",IF(AND(Table1[[#This Row],[कक्षा]]&gt;8,Table1[[#This Row],[कक्षा]]&lt;11),50,""))</f>
        <v/>
      </c>
      <c r="M289" s="28" t="str">
        <f>IF(Table1[[#This Row],[नाम विद्यार्थी]]="","",IF(AND(Table1[[#This Row],[कक्षा]]&gt;=11,'School Fees'!$L$3="Yes"),100,""))</f>
        <v/>
      </c>
      <c r="N2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89" s="25" t="str">
        <f>IF(Table1[[#This Row],[नाम विद्यार्थी]]="","",IF(Table1[[#This Row],[कक्षा]]&gt;8,5,""))</f>
        <v/>
      </c>
      <c r="P2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89" s="21"/>
      <c r="R289" s="21"/>
      <c r="S289" s="28" t="str">
        <f>IF(SUM(Table1[[#This Row],[छात्र निधि]:[टी.सी.शुल्क]])=0,"",SUM(Table1[[#This Row],[छात्र निधि]:[टी.सी.शुल्क]]))</f>
        <v/>
      </c>
      <c r="T289" s="33"/>
      <c r="U289" s="33"/>
      <c r="V289" s="22"/>
    </row>
    <row r="290" spans="2:22" ht="15">
      <c r="B290" s="25" t="str">
        <f>IF(C290="","",ROWS($A$4:A290))</f>
        <v/>
      </c>
      <c r="C290" s="25" t="str">
        <f>IF('Student Record'!A288="","",'Student Record'!A288)</f>
        <v/>
      </c>
      <c r="D290" s="25" t="str">
        <f>IF('Student Record'!B288="","",'Student Record'!B288)</f>
        <v/>
      </c>
      <c r="E290" s="25" t="str">
        <f>IF('Student Record'!C288="","",'Student Record'!C288)</f>
        <v/>
      </c>
      <c r="F290" s="26" t="str">
        <f>IF('Student Record'!E288="","",'Student Record'!E288)</f>
        <v/>
      </c>
      <c r="G290" s="26" t="str">
        <f>IF('Student Record'!G288="","",'Student Record'!G288)</f>
        <v/>
      </c>
      <c r="H290" s="25" t="str">
        <f>IF('Student Record'!I288="","",'Student Record'!I288)</f>
        <v/>
      </c>
      <c r="I290" s="27" t="str">
        <f>IF('Student Record'!J288="","",'Student Record'!J288)</f>
        <v/>
      </c>
      <c r="J290" s="25" t="str">
        <f>IF('Student Record'!O288="","",'Student Record'!O288)</f>
        <v/>
      </c>
      <c r="K2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0" s="25" t="str">
        <f>IF(Table1[[#This Row],[नाम विद्यार्थी]]="","",IF(AND(Table1[[#This Row],[कक्षा]]&gt;8,Table1[[#This Row],[कक्षा]]&lt;11),50,""))</f>
        <v/>
      </c>
      <c r="M290" s="28" t="str">
        <f>IF(Table1[[#This Row],[नाम विद्यार्थी]]="","",IF(AND(Table1[[#This Row],[कक्षा]]&gt;=11,'School Fees'!$L$3="Yes"),100,""))</f>
        <v/>
      </c>
      <c r="N2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0" s="25" t="str">
        <f>IF(Table1[[#This Row],[नाम विद्यार्थी]]="","",IF(Table1[[#This Row],[कक्षा]]&gt;8,5,""))</f>
        <v/>
      </c>
      <c r="P2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0" s="21"/>
      <c r="R290" s="21"/>
      <c r="S290" s="28" t="str">
        <f>IF(SUM(Table1[[#This Row],[छात्र निधि]:[टी.सी.शुल्क]])=0,"",SUM(Table1[[#This Row],[छात्र निधि]:[टी.सी.शुल्क]]))</f>
        <v/>
      </c>
      <c r="T290" s="33"/>
      <c r="U290" s="33"/>
      <c r="V290" s="22"/>
    </row>
    <row r="291" spans="2:22" ht="15">
      <c r="B291" s="25" t="str">
        <f>IF(C291="","",ROWS($A$4:A291))</f>
        <v/>
      </c>
      <c r="C291" s="25" t="str">
        <f>IF('Student Record'!A289="","",'Student Record'!A289)</f>
        <v/>
      </c>
      <c r="D291" s="25" t="str">
        <f>IF('Student Record'!B289="","",'Student Record'!B289)</f>
        <v/>
      </c>
      <c r="E291" s="25" t="str">
        <f>IF('Student Record'!C289="","",'Student Record'!C289)</f>
        <v/>
      </c>
      <c r="F291" s="26" t="str">
        <f>IF('Student Record'!E289="","",'Student Record'!E289)</f>
        <v/>
      </c>
      <c r="G291" s="26" t="str">
        <f>IF('Student Record'!G289="","",'Student Record'!G289)</f>
        <v/>
      </c>
      <c r="H291" s="25" t="str">
        <f>IF('Student Record'!I289="","",'Student Record'!I289)</f>
        <v/>
      </c>
      <c r="I291" s="27" t="str">
        <f>IF('Student Record'!J289="","",'Student Record'!J289)</f>
        <v/>
      </c>
      <c r="J291" s="25" t="str">
        <f>IF('Student Record'!O289="","",'Student Record'!O289)</f>
        <v/>
      </c>
      <c r="K2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1" s="25" t="str">
        <f>IF(Table1[[#This Row],[नाम विद्यार्थी]]="","",IF(AND(Table1[[#This Row],[कक्षा]]&gt;8,Table1[[#This Row],[कक्षा]]&lt;11),50,""))</f>
        <v/>
      </c>
      <c r="M291" s="28" t="str">
        <f>IF(Table1[[#This Row],[नाम विद्यार्थी]]="","",IF(AND(Table1[[#This Row],[कक्षा]]&gt;=11,'School Fees'!$L$3="Yes"),100,""))</f>
        <v/>
      </c>
      <c r="N2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1" s="25" t="str">
        <f>IF(Table1[[#This Row],[नाम विद्यार्थी]]="","",IF(Table1[[#This Row],[कक्षा]]&gt;8,5,""))</f>
        <v/>
      </c>
      <c r="P2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1" s="21"/>
      <c r="R291" s="21"/>
      <c r="S291" s="28" t="str">
        <f>IF(SUM(Table1[[#This Row],[छात्र निधि]:[टी.सी.शुल्क]])=0,"",SUM(Table1[[#This Row],[छात्र निधि]:[टी.सी.शुल्क]]))</f>
        <v/>
      </c>
      <c r="T291" s="33"/>
      <c r="U291" s="33"/>
      <c r="V291" s="22"/>
    </row>
    <row r="292" spans="2:22" ht="15">
      <c r="B292" s="25" t="str">
        <f>IF(C292="","",ROWS($A$4:A292))</f>
        <v/>
      </c>
      <c r="C292" s="25" t="str">
        <f>IF('Student Record'!A290="","",'Student Record'!A290)</f>
        <v/>
      </c>
      <c r="D292" s="25" t="str">
        <f>IF('Student Record'!B290="","",'Student Record'!B290)</f>
        <v/>
      </c>
      <c r="E292" s="25" t="str">
        <f>IF('Student Record'!C290="","",'Student Record'!C290)</f>
        <v/>
      </c>
      <c r="F292" s="26" t="str">
        <f>IF('Student Record'!E290="","",'Student Record'!E290)</f>
        <v/>
      </c>
      <c r="G292" s="26" t="str">
        <f>IF('Student Record'!G290="","",'Student Record'!G290)</f>
        <v/>
      </c>
      <c r="H292" s="25" t="str">
        <f>IF('Student Record'!I290="","",'Student Record'!I290)</f>
        <v/>
      </c>
      <c r="I292" s="27" t="str">
        <f>IF('Student Record'!J290="","",'Student Record'!J290)</f>
        <v/>
      </c>
      <c r="J292" s="25" t="str">
        <f>IF('Student Record'!O290="","",'Student Record'!O290)</f>
        <v/>
      </c>
      <c r="K2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2" s="25" t="str">
        <f>IF(Table1[[#This Row],[नाम विद्यार्थी]]="","",IF(AND(Table1[[#This Row],[कक्षा]]&gt;8,Table1[[#This Row],[कक्षा]]&lt;11),50,""))</f>
        <v/>
      </c>
      <c r="M292" s="28" t="str">
        <f>IF(Table1[[#This Row],[नाम विद्यार्थी]]="","",IF(AND(Table1[[#This Row],[कक्षा]]&gt;=11,'School Fees'!$L$3="Yes"),100,""))</f>
        <v/>
      </c>
      <c r="N2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2" s="25" t="str">
        <f>IF(Table1[[#This Row],[नाम विद्यार्थी]]="","",IF(Table1[[#This Row],[कक्षा]]&gt;8,5,""))</f>
        <v/>
      </c>
      <c r="P2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2" s="21"/>
      <c r="R292" s="21"/>
      <c r="S292" s="28" t="str">
        <f>IF(SUM(Table1[[#This Row],[छात्र निधि]:[टी.सी.शुल्क]])=0,"",SUM(Table1[[#This Row],[छात्र निधि]:[टी.सी.शुल्क]]))</f>
        <v/>
      </c>
      <c r="T292" s="33"/>
      <c r="U292" s="33"/>
      <c r="V292" s="22"/>
    </row>
    <row r="293" spans="2:22" ht="15">
      <c r="B293" s="25" t="str">
        <f>IF(C293="","",ROWS($A$4:A293))</f>
        <v/>
      </c>
      <c r="C293" s="25" t="str">
        <f>IF('Student Record'!A291="","",'Student Record'!A291)</f>
        <v/>
      </c>
      <c r="D293" s="25" t="str">
        <f>IF('Student Record'!B291="","",'Student Record'!B291)</f>
        <v/>
      </c>
      <c r="E293" s="25" t="str">
        <f>IF('Student Record'!C291="","",'Student Record'!C291)</f>
        <v/>
      </c>
      <c r="F293" s="26" t="str">
        <f>IF('Student Record'!E291="","",'Student Record'!E291)</f>
        <v/>
      </c>
      <c r="G293" s="26" t="str">
        <f>IF('Student Record'!G291="","",'Student Record'!G291)</f>
        <v/>
      </c>
      <c r="H293" s="25" t="str">
        <f>IF('Student Record'!I291="","",'Student Record'!I291)</f>
        <v/>
      </c>
      <c r="I293" s="27" t="str">
        <f>IF('Student Record'!J291="","",'Student Record'!J291)</f>
        <v/>
      </c>
      <c r="J293" s="25" t="str">
        <f>IF('Student Record'!O291="","",'Student Record'!O291)</f>
        <v/>
      </c>
      <c r="K2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3" s="25" t="str">
        <f>IF(Table1[[#This Row],[नाम विद्यार्थी]]="","",IF(AND(Table1[[#This Row],[कक्षा]]&gt;8,Table1[[#This Row],[कक्षा]]&lt;11),50,""))</f>
        <v/>
      </c>
      <c r="M293" s="28" t="str">
        <f>IF(Table1[[#This Row],[नाम विद्यार्थी]]="","",IF(AND(Table1[[#This Row],[कक्षा]]&gt;=11,'School Fees'!$L$3="Yes"),100,""))</f>
        <v/>
      </c>
      <c r="N2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3" s="25" t="str">
        <f>IF(Table1[[#This Row],[नाम विद्यार्थी]]="","",IF(Table1[[#This Row],[कक्षा]]&gt;8,5,""))</f>
        <v/>
      </c>
      <c r="P2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3" s="21"/>
      <c r="R293" s="21"/>
      <c r="S293" s="28" t="str">
        <f>IF(SUM(Table1[[#This Row],[छात्र निधि]:[टी.सी.शुल्क]])=0,"",SUM(Table1[[#This Row],[छात्र निधि]:[टी.सी.शुल्क]]))</f>
        <v/>
      </c>
      <c r="T293" s="33"/>
      <c r="U293" s="33"/>
      <c r="V293" s="22"/>
    </row>
    <row r="294" spans="2:22" ht="15">
      <c r="B294" s="25" t="str">
        <f>IF(C294="","",ROWS($A$4:A294))</f>
        <v/>
      </c>
      <c r="C294" s="25" t="str">
        <f>IF('Student Record'!A292="","",'Student Record'!A292)</f>
        <v/>
      </c>
      <c r="D294" s="25" t="str">
        <f>IF('Student Record'!B292="","",'Student Record'!B292)</f>
        <v/>
      </c>
      <c r="E294" s="25" t="str">
        <f>IF('Student Record'!C292="","",'Student Record'!C292)</f>
        <v/>
      </c>
      <c r="F294" s="26" t="str">
        <f>IF('Student Record'!E292="","",'Student Record'!E292)</f>
        <v/>
      </c>
      <c r="G294" s="26" t="str">
        <f>IF('Student Record'!G292="","",'Student Record'!G292)</f>
        <v/>
      </c>
      <c r="H294" s="25" t="str">
        <f>IF('Student Record'!I292="","",'Student Record'!I292)</f>
        <v/>
      </c>
      <c r="I294" s="27" t="str">
        <f>IF('Student Record'!J292="","",'Student Record'!J292)</f>
        <v/>
      </c>
      <c r="J294" s="25" t="str">
        <f>IF('Student Record'!O292="","",'Student Record'!O292)</f>
        <v/>
      </c>
      <c r="K2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4" s="25" t="str">
        <f>IF(Table1[[#This Row],[नाम विद्यार्थी]]="","",IF(AND(Table1[[#This Row],[कक्षा]]&gt;8,Table1[[#This Row],[कक्षा]]&lt;11),50,""))</f>
        <v/>
      </c>
      <c r="M294" s="28" t="str">
        <f>IF(Table1[[#This Row],[नाम विद्यार्थी]]="","",IF(AND(Table1[[#This Row],[कक्षा]]&gt;=11,'School Fees'!$L$3="Yes"),100,""))</f>
        <v/>
      </c>
      <c r="N2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4" s="25" t="str">
        <f>IF(Table1[[#This Row],[नाम विद्यार्थी]]="","",IF(Table1[[#This Row],[कक्षा]]&gt;8,5,""))</f>
        <v/>
      </c>
      <c r="P2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4" s="21"/>
      <c r="R294" s="21"/>
      <c r="S294" s="28" t="str">
        <f>IF(SUM(Table1[[#This Row],[छात्र निधि]:[टी.सी.शुल्क]])=0,"",SUM(Table1[[#This Row],[छात्र निधि]:[टी.सी.शुल्क]]))</f>
        <v/>
      </c>
      <c r="T294" s="33"/>
      <c r="U294" s="33"/>
      <c r="V294" s="22"/>
    </row>
    <row r="295" spans="2:22" ht="15">
      <c r="B295" s="25" t="str">
        <f>IF(C295="","",ROWS($A$4:A295))</f>
        <v/>
      </c>
      <c r="C295" s="25" t="str">
        <f>IF('Student Record'!A293="","",'Student Record'!A293)</f>
        <v/>
      </c>
      <c r="D295" s="25" t="str">
        <f>IF('Student Record'!B293="","",'Student Record'!B293)</f>
        <v/>
      </c>
      <c r="E295" s="25" t="str">
        <f>IF('Student Record'!C293="","",'Student Record'!C293)</f>
        <v/>
      </c>
      <c r="F295" s="26" t="str">
        <f>IF('Student Record'!E293="","",'Student Record'!E293)</f>
        <v/>
      </c>
      <c r="G295" s="26" t="str">
        <f>IF('Student Record'!G293="","",'Student Record'!G293)</f>
        <v/>
      </c>
      <c r="H295" s="25" t="str">
        <f>IF('Student Record'!I293="","",'Student Record'!I293)</f>
        <v/>
      </c>
      <c r="I295" s="27" t="str">
        <f>IF('Student Record'!J293="","",'Student Record'!J293)</f>
        <v/>
      </c>
      <c r="J295" s="25" t="str">
        <f>IF('Student Record'!O293="","",'Student Record'!O293)</f>
        <v/>
      </c>
      <c r="K2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5" s="25" t="str">
        <f>IF(Table1[[#This Row],[नाम विद्यार्थी]]="","",IF(AND(Table1[[#This Row],[कक्षा]]&gt;8,Table1[[#This Row],[कक्षा]]&lt;11),50,""))</f>
        <v/>
      </c>
      <c r="M295" s="28" t="str">
        <f>IF(Table1[[#This Row],[नाम विद्यार्थी]]="","",IF(AND(Table1[[#This Row],[कक्षा]]&gt;=11,'School Fees'!$L$3="Yes"),100,""))</f>
        <v/>
      </c>
      <c r="N2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5" s="25" t="str">
        <f>IF(Table1[[#This Row],[नाम विद्यार्थी]]="","",IF(Table1[[#This Row],[कक्षा]]&gt;8,5,""))</f>
        <v/>
      </c>
      <c r="P2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5" s="21"/>
      <c r="R295" s="21"/>
      <c r="S295" s="28" t="str">
        <f>IF(SUM(Table1[[#This Row],[छात्र निधि]:[टी.सी.शुल्क]])=0,"",SUM(Table1[[#This Row],[छात्र निधि]:[टी.सी.शुल्क]]))</f>
        <v/>
      </c>
      <c r="T295" s="33"/>
      <c r="U295" s="33"/>
      <c r="V295" s="22"/>
    </row>
    <row r="296" spans="2:22" ht="15">
      <c r="B296" s="25" t="str">
        <f>IF(C296="","",ROWS($A$4:A296))</f>
        <v/>
      </c>
      <c r="C296" s="25" t="str">
        <f>IF('Student Record'!A294="","",'Student Record'!A294)</f>
        <v/>
      </c>
      <c r="D296" s="25" t="str">
        <f>IF('Student Record'!B294="","",'Student Record'!B294)</f>
        <v/>
      </c>
      <c r="E296" s="25" t="str">
        <f>IF('Student Record'!C294="","",'Student Record'!C294)</f>
        <v/>
      </c>
      <c r="F296" s="26" t="str">
        <f>IF('Student Record'!E294="","",'Student Record'!E294)</f>
        <v/>
      </c>
      <c r="G296" s="26" t="str">
        <f>IF('Student Record'!G294="","",'Student Record'!G294)</f>
        <v/>
      </c>
      <c r="H296" s="25" t="str">
        <f>IF('Student Record'!I294="","",'Student Record'!I294)</f>
        <v/>
      </c>
      <c r="I296" s="27" t="str">
        <f>IF('Student Record'!J294="","",'Student Record'!J294)</f>
        <v/>
      </c>
      <c r="J296" s="25" t="str">
        <f>IF('Student Record'!O294="","",'Student Record'!O294)</f>
        <v/>
      </c>
      <c r="K2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6" s="25" t="str">
        <f>IF(Table1[[#This Row],[नाम विद्यार्थी]]="","",IF(AND(Table1[[#This Row],[कक्षा]]&gt;8,Table1[[#This Row],[कक्षा]]&lt;11),50,""))</f>
        <v/>
      </c>
      <c r="M296" s="28" t="str">
        <f>IF(Table1[[#This Row],[नाम विद्यार्थी]]="","",IF(AND(Table1[[#This Row],[कक्षा]]&gt;=11,'School Fees'!$L$3="Yes"),100,""))</f>
        <v/>
      </c>
      <c r="N2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6" s="25" t="str">
        <f>IF(Table1[[#This Row],[नाम विद्यार्थी]]="","",IF(Table1[[#This Row],[कक्षा]]&gt;8,5,""))</f>
        <v/>
      </c>
      <c r="P2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6" s="21"/>
      <c r="R296" s="21"/>
      <c r="S296" s="28" t="str">
        <f>IF(SUM(Table1[[#This Row],[छात्र निधि]:[टी.सी.शुल्क]])=0,"",SUM(Table1[[#This Row],[छात्र निधि]:[टी.सी.शुल्क]]))</f>
        <v/>
      </c>
      <c r="T296" s="33"/>
      <c r="U296" s="33"/>
      <c r="V296" s="22"/>
    </row>
    <row r="297" spans="2:22" ht="15">
      <c r="B297" s="25" t="str">
        <f>IF(C297="","",ROWS($A$4:A297))</f>
        <v/>
      </c>
      <c r="C297" s="25" t="str">
        <f>IF('Student Record'!A295="","",'Student Record'!A295)</f>
        <v/>
      </c>
      <c r="D297" s="25" t="str">
        <f>IF('Student Record'!B295="","",'Student Record'!B295)</f>
        <v/>
      </c>
      <c r="E297" s="25" t="str">
        <f>IF('Student Record'!C295="","",'Student Record'!C295)</f>
        <v/>
      </c>
      <c r="F297" s="26" t="str">
        <f>IF('Student Record'!E295="","",'Student Record'!E295)</f>
        <v/>
      </c>
      <c r="G297" s="26" t="str">
        <f>IF('Student Record'!G295="","",'Student Record'!G295)</f>
        <v/>
      </c>
      <c r="H297" s="25" t="str">
        <f>IF('Student Record'!I295="","",'Student Record'!I295)</f>
        <v/>
      </c>
      <c r="I297" s="27" t="str">
        <f>IF('Student Record'!J295="","",'Student Record'!J295)</f>
        <v/>
      </c>
      <c r="J297" s="25" t="str">
        <f>IF('Student Record'!O295="","",'Student Record'!O295)</f>
        <v/>
      </c>
      <c r="K2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7" s="25" t="str">
        <f>IF(Table1[[#This Row],[नाम विद्यार्थी]]="","",IF(AND(Table1[[#This Row],[कक्षा]]&gt;8,Table1[[#This Row],[कक्षा]]&lt;11),50,""))</f>
        <v/>
      </c>
      <c r="M297" s="28" t="str">
        <f>IF(Table1[[#This Row],[नाम विद्यार्थी]]="","",IF(AND(Table1[[#This Row],[कक्षा]]&gt;=11,'School Fees'!$L$3="Yes"),100,""))</f>
        <v/>
      </c>
      <c r="N2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7" s="25" t="str">
        <f>IF(Table1[[#This Row],[नाम विद्यार्थी]]="","",IF(Table1[[#This Row],[कक्षा]]&gt;8,5,""))</f>
        <v/>
      </c>
      <c r="P2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7" s="21"/>
      <c r="R297" s="21"/>
      <c r="S297" s="28" t="str">
        <f>IF(SUM(Table1[[#This Row],[छात्र निधि]:[टी.सी.शुल्क]])=0,"",SUM(Table1[[#This Row],[छात्र निधि]:[टी.सी.शुल्क]]))</f>
        <v/>
      </c>
      <c r="T297" s="33"/>
      <c r="U297" s="33"/>
      <c r="V297" s="22"/>
    </row>
    <row r="298" spans="2:22" ht="15">
      <c r="B298" s="25" t="str">
        <f>IF(C298="","",ROWS($A$4:A298))</f>
        <v/>
      </c>
      <c r="C298" s="25" t="str">
        <f>IF('Student Record'!A296="","",'Student Record'!A296)</f>
        <v/>
      </c>
      <c r="D298" s="25" t="str">
        <f>IF('Student Record'!B296="","",'Student Record'!B296)</f>
        <v/>
      </c>
      <c r="E298" s="25" t="str">
        <f>IF('Student Record'!C296="","",'Student Record'!C296)</f>
        <v/>
      </c>
      <c r="F298" s="26" t="str">
        <f>IF('Student Record'!E296="","",'Student Record'!E296)</f>
        <v/>
      </c>
      <c r="G298" s="26" t="str">
        <f>IF('Student Record'!G296="","",'Student Record'!G296)</f>
        <v/>
      </c>
      <c r="H298" s="25" t="str">
        <f>IF('Student Record'!I296="","",'Student Record'!I296)</f>
        <v/>
      </c>
      <c r="I298" s="27" t="str">
        <f>IF('Student Record'!J296="","",'Student Record'!J296)</f>
        <v/>
      </c>
      <c r="J298" s="25" t="str">
        <f>IF('Student Record'!O296="","",'Student Record'!O296)</f>
        <v/>
      </c>
      <c r="K2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8" s="25" t="str">
        <f>IF(Table1[[#This Row],[नाम विद्यार्थी]]="","",IF(AND(Table1[[#This Row],[कक्षा]]&gt;8,Table1[[#This Row],[कक्षा]]&lt;11),50,""))</f>
        <v/>
      </c>
      <c r="M298" s="28" t="str">
        <f>IF(Table1[[#This Row],[नाम विद्यार्थी]]="","",IF(AND(Table1[[#This Row],[कक्षा]]&gt;=11,'School Fees'!$L$3="Yes"),100,""))</f>
        <v/>
      </c>
      <c r="N2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8" s="25" t="str">
        <f>IF(Table1[[#This Row],[नाम विद्यार्थी]]="","",IF(Table1[[#This Row],[कक्षा]]&gt;8,5,""))</f>
        <v/>
      </c>
      <c r="P2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8" s="21"/>
      <c r="R298" s="21"/>
      <c r="S298" s="28" t="str">
        <f>IF(SUM(Table1[[#This Row],[छात्र निधि]:[टी.सी.शुल्क]])=0,"",SUM(Table1[[#This Row],[छात्र निधि]:[टी.सी.शुल्क]]))</f>
        <v/>
      </c>
      <c r="T298" s="33"/>
      <c r="U298" s="33"/>
      <c r="V298" s="22"/>
    </row>
    <row r="299" spans="2:22" ht="15">
      <c r="B299" s="25" t="str">
        <f>IF(C299="","",ROWS($A$4:A299))</f>
        <v/>
      </c>
      <c r="C299" s="25" t="str">
        <f>IF('Student Record'!A297="","",'Student Record'!A297)</f>
        <v/>
      </c>
      <c r="D299" s="25" t="str">
        <f>IF('Student Record'!B297="","",'Student Record'!B297)</f>
        <v/>
      </c>
      <c r="E299" s="25" t="str">
        <f>IF('Student Record'!C297="","",'Student Record'!C297)</f>
        <v/>
      </c>
      <c r="F299" s="26" t="str">
        <f>IF('Student Record'!E297="","",'Student Record'!E297)</f>
        <v/>
      </c>
      <c r="G299" s="26" t="str">
        <f>IF('Student Record'!G297="","",'Student Record'!G297)</f>
        <v/>
      </c>
      <c r="H299" s="25" t="str">
        <f>IF('Student Record'!I297="","",'Student Record'!I297)</f>
        <v/>
      </c>
      <c r="I299" s="27" t="str">
        <f>IF('Student Record'!J297="","",'Student Record'!J297)</f>
        <v/>
      </c>
      <c r="J299" s="25" t="str">
        <f>IF('Student Record'!O297="","",'Student Record'!O297)</f>
        <v/>
      </c>
      <c r="K2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99" s="25" t="str">
        <f>IF(Table1[[#This Row],[नाम विद्यार्थी]]="","",IF(AND(Table1[[#This Row],[कक्षा]]&gt;8,Table1[[#This Row],[कक्षा]]&lt;11),50,""))</f>
        <v/>
      </c>
      <c r="M299" s="28" t="str">
        <f>IF(Table1[[#This Row],[नाम विद्यार्थी]]="","",IF(AND(Table1[[#This Row],[कक्षा]]&gt;=11,'School Fees'!$L$3="Yes"),100,""))</f>
        <v/>
      </c>
      <c r="N2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99" s="25" t="str">
        <f>IF(Table1[[#This Row],[नाम विद्यार्थी]]="","",IF(Table1[[#This Row],[कक्षा]]&gt;8,5,""))</f>
        <v/>
      </c>
      <c r="P2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99" s="21"/>
      <c r="R299" s="21"/>
      <c r="S299" s="28" t="str">
        <f>IF(SUM(Table1[[#This Row],[छात्र निधि]:[टी.सी.शुल्क]])=0,"",SUM(Table1[[#This Row],[छात्र निधि]:[टी.सी.शुल्क]]))</f>
        <v/>
      </c>
      <c r="T299" s="33"/>
      <c r="U299" s="33"/>
      <c r="V299" s="22"/>
    </row>
    <row r="300" spans="2:22" ht="15">
      <c r="B300" s="25" t="str">
        <f>IF(C300="","",ROWS($A$4:A300))</f>
        <v/>
      </c>
      <c r="C300" s="25" t="str">
        <f>IF('Student Record'!A298="","",'Student Record'!A298)</f>
        <v/>
      </c>
      <c r="D300" s="25" t="str">
        <f>IF('Student Record'!B298="","",'Student Record'!B298)</f>
        <v/>
      </c>
      <c r="E300" s="25" t="str">
        <f>IF('Student Record'!C298="","",'Student Record'!C298)</f>
        <v/>
      </c>
      <c r="F300" s="26" t="str">
        <f>IF('Student Record'!E298="","",'Student Record'!E298)</f>
        <v/>
      </c>
      <c r="G300" s="26" t="str">
        <f>IF('Student Record'!G298="","",'Student Record'!G298)</f>
        <v/>
      </c>
      <c r="H300" s="25" t="str">
        <f>IF('Student Record'!I298="","",'Student Record'!I298)</f>
        <v/>
      </c>
      <c r="I300" s="27" t="str">
        <f>IF('Student Record'!J298="","",'Student Record'!J298)</f>
        <v/>
      </c>
      <c r="J300" s="25" t="str">
        <f>IF('Student Record'!O298="","",'Student Record'!O298)</f>
        <v/>
      </c>
      <c r="K3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0" s="25" t="str">
        <f>IF(Table1[[#This Row],[नाम विद्यार्थी]]="","",IF(AND(Table1[[#This Row],[कक्षा]]&gt;8,Table1[[#This Row],[कक्षा]]&lt;11),50,""))</f>
        <v/>
      </c>
      <c r="M300" s="28" t="str">
        <f>IF(Table1[[#This Row],[नाम विद्यार्थी]]="","",IF(AND(Table1[[#This Row],[कक्षा]]&gt;=11,'School Fees'!$L$3="Yes"),100,""))</f>
        <v/>
      </c>
      <c r="N3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0" s="25" t="str">
        <f>IF(Table1[[#This Row],[नाम विद्यार्थी]]="","",IF(Table1[[#This Row],[कक्षा]]&gt;8,5,""))</f>
        <v/>
      </c>
      <c r="P3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0" s="21"/>
      <c r="R300" s="21"/>
      <c r="S300" s="28" t="str">
        <f>IF(SUM(Table1[[#This Row],[छात्र निधि]:[टी.सी.शुल्क]])=0,"",SUM(Table1[[#This Row],[छात्र निधि]:[टी.सी.शुल्क]]))</f>
        <v/>
      </c>
      <c r="T300" s="33"/>
      <c r="U300" s="33"/>
      <c r="V300" s="22"/>
    </row>
    <row r="301" spans="2:22" ht="15">
      <c r="B301" s="25" t="str">
        <f>IF(C301="","",ROWS($A$4:A301))</f>
        <v/>
      </c>
      <c r="C301" s="25" t="str">
        <f>IF('Student Record'!A299="","",'Student Record'!A299)</f>
        <v/>
      </c>
      <c r="D301" s="25" t="str">
        <f>IF('Student Record'!B299="","",'Student Record'!B299)</f>
        <v/>
      </c>
      <c r="E301" s="25" t="str">
        <f>IF('Student Record'!C299="","",'Student Record'!C299)</f>
        <v/>
      </c>
      <c r="F301" s="26" t="str">
        <f>IF('Student Record'!E299="","",'Student Record'!E299)</f>
        <v/>
      </c>
      <c r="G301" s="26" t="str">
        <f>IF('Student Record'!G299="","",'Student Record'!G299)</f>
        <v/>
      </c>
      <c r="H301" s="25" t="str">
        <f>IF('Student Record'!I299="","",'Student Record'!I299)</f>
        <v/>
      </c>
      <c r="I301" s="27" t="str">
        <f>IF('Student Record'!J299="","",'Student Record'!J299)</f>
        <v/>
      </c>
      <c r="J301" s="25" t="str">
        <f>IF('Student Record'!O299="","",'Student Record'!O299)</f>
        <v/>
      </c>
      <c r="K3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1" s="25" t="str">
        <f>IF(Table1[[#This Row],[नाम विद्यार्थी]]="","",IF(AND(Table1[[#This Row],[कक्षा]]&gt;8,Table1[[#This Row],[कक्षा]]&lt;11),50,""))</f>
        <v/>
      </c>
      <c r="M301" s="28" t="str">
        <f>IF(Table1[[#This Row],[नाम विद्यार्थी]]="","",IF(AND(Table1[[#This Row],[कक्षा]]&gt;=11,'School Fees'!$L$3="Yes"),100,""))</f>
        <v/>
      </c>
      <c r="N3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1" s="25" t="str">
        <f>IF(Table1[[#This Row],[नाम विद्यार्थी]]="","",IF(Table1[[#This Row],[कक्षा]]&gt;8,5,""))</f>
        <v/>
      </c>
      <c r="P3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1" s="21"/>
      <c r="R301" s="21"/>
      <c r="S301" s="28" t="str">
        <f>IF(SUM(Table1[[#This Row],[छात्र निधि]:[टी.सी.शुल्क]])=0,"",SUM(Table1[[#This Row],[छात्र निधि]:[टी.सी.शुल्क]]))</f>
        <v/>
      </c>
      <c r="T301" s="33"/>
      <c r="U301" s="33"/>
      <c r="V301" s="22"/>
    </row>
    <row r="302" spans="2:22" ht="15">
      <c r="B302" s="25" t="str">
        <f>IF(C302="","",ROWS($A$4:A302))</f>
        <v/>
      </c>
      <c r="C302" s="25" t="str">
        <f>IF('Student Record'!A300="","",'Student Record'!A300)</f>
        <v/>
      </c>
      <c r="D302" s="25" t="str">
        <f>IF('Student Record'!B300="","",'Student Record'!B300)</f>
        <v/>
      </c>
      <c r="E302" s="25" t="str">
        <f>IF('Student Record'!C300="","",'Student Record'!C300)</f>
        <v/>
      </c>
      <c r="F302" s="26" t="str">
        <f>IF('Student Record'!E300="","",'Student Record'!E300)</f>
        <v/>
      </c>
      <c r="G302" s="26" t="str">
        <f>IF('Student Record'!G300="","",'Student Record'!G300)</f>
        <v/>
      </c>
      <c r="H302" s="25" t="str">
        <f>IF('Student Record'!I300="","",'Student Record'!I300)</f>
        <v/>
      </c>
      <c r="I302" s="27" t="str">
        <f>IF('Student Record'!J300="","",'Student Record'!J300)</f>
        <v/>
      </c>
      <c r="J302" s="25" t="str">
        <f>IF('Student Record'!O300="","",'Student Record'!O300)</f>
        <v/>
      </c>
      <c r="K3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2" s="25" t="str">
        <f>IF(Table1[[#This Row],[नाम विद्यार्थी]]="","",IF(AND(Table1[[#This Row],[कक्षा]]&gt;8,Table1[[#This Row],[कक्षा]]&lt;11),50,""))</f>
        <v/>
      </c>
      <c r="M302" s="28" t="str">
        <f>IF(Table1[[#This Row],[नाम विद्यार्थी]]="","",IF(AND(Table1[[#This Row],[कक्षा]]&gt;=11,'School Fees'!$L$3="Yes"),100,""))</f>
        <v/>
      </c>
      <c r="N3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2" s="25" t="str">
        <f>IF(Table1[[#This Row],[नाम विद्यार्थी]]="","",IF(Table1[[#This Row],[कक्षा]]&gt;8,5,""))</f>
        <v/>
      </c>
      <c r="P3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2" s="21"/>
      <c r="R302" s="21"/>
      <c r="S302" s="28" t="str">
        <f>IF(SUM(Table1[[#This Row],[छात्र निधि]:[टी.सी.शुल्क]])=0,"",SUM(Table1[[#This Row],[छात्र निधि]:[टी.सी.शुल्क]]))</f>
        <v/>
      </c>
      <c r="T302" s="33"/>
      <c r="U302" s="33"/>
      <c r="V302" s="22"/>
    </row>
    <row r="303" spans="2:22" ht="15">
      <c r="B303" s="25" t="str">
        <f>IF(C303="","",ROWS($A$4:A303))</f>
        <v/>
      </c>
      <c r="C303" s="25" t="str">
        <f>IF('Student Record'!A301="","",'Student Record'!A301)</f>
        <v/>
      </c>
      <c r="D303" s="25" t="str">
        <f>IF('Student Record'!B301="","",'Student Record'!B301)</f>
        <v/>
      </c>
      <c r="E303" s="25" t="str">
        <f>IF('Student Record'!C301="","",'Student Record'!C301)</f>
        <v/>
      </c>
      <c r="F303" s="26" t="str">
        <f>IF('Student Record'!E301="","",'Student Record'!E301)</f>
        <v/>
      </c>
      <c r="G303" s="26" t="str">
        <f>IF('Student Record'!G301="","",'Student Record'!G301)</f>
        <v/>
      </c>
      <c r="H303" s="25" t="str">
        <f>IF('Student Record'!I301="","",'Student Record'!I301)</f>
        <v/>
      </c>
      <c r="I303" s="27" t="str">
        <f>IF('Student Record'!J301="","",'Student Record'!J301)</f>
        <v/>
      </c>
      <c r="J303" s="25" t="str">
        <f>IF('Student Record'!O301="","",'Student Record'!O301)</f>
        <v/>
      </c>
      <c r="K3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3" s="25" t="str">
        <f>IF(Table1[[#This Row],[नाम विद्यार्थी]]="","",IF(AND(Table1[[#This Row],[कक्षा]]&gt;8,Table1[[#This Row],[कक्षा]]&lt;11),50,""))</f>
        <v/>
      </c>
      <c r="M303" s="28" t="str">
        <f>IF(Table1[[#This Row],[नाम विद्यार्थी]]="","",IF(AND(Table1[[#This Row],[कक्षा]]&gt;=11,'School Fees'!$L$3="Yes"),100,""))</f>
        <v/>
      </c>
      <c r="N3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3" s="25" t="str">
        <f>IF(Table1[[#This Row],[नाम विद्यार्थी]]="","",IF(Table1[[#This Row],[कक्षा]]&gt;8,5,""))</f>
        <v/>
      </c>
      <c r="P3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3" s="21"/>
      <c r="R303" s="21"/>
      <c r="S303" s="28" t="str">
        <f>IF(SUM(Table1[[#This Row],[छात्र निधि]:[टी.सी.शुल्क]])=0,"",SUM(Table1[[#This Row],[छात्र निधि]:[टी.सी.शुल्क]]))</f>
        <v/>
      </c>
      <c r="T303" s="33"/>
      <c r="U303" s="33"/>
      <c r="V303" s="22"/>
    </row>
    <row r="304" spans="2:22" ht="15">
      <c r="B304" s="25" t="str">
        <f>IF(C304="","",ROWS($A$4:A304))</f>
        <v/>
      </c>
      <c r="C304" s="25" t="str">
        <f>IF('Student Record'!A302="","",'Student Record'!A302)</f>
        <v/>
      </c>
      <c r="D304" s="25" t="str">
        <f>IF('Student Record'!B302="","",'Student Record'!B302)</f>
        <v/>
      </c>
      <c r="E304" s="25" t="str">
        <f>IF('Student Record'!C302="","",'Student Record'!C302)</f>
        <v/>
      </c>
      <c r="F304" s="26" t="str">
        <f>IF('Student Record'!E302="","",'Student Record'!E302)</f>
        <v/>
      </c>
      <c r="G304" s="26" t="str">
        <f>IF('Student Record'!G302="","",'Student Record'!G302)</f>
        <v/>
      </c>
      <c r="H304" s="25" t="str">
        <f>IF('Student Record'!I302="","",'Student Record'!I302)</f>
        <v/>
      </c>
      <c r="I304" s="27" t="str">
        <f>IF('Student Record'!J302="","",'Student Record'!J302)</f>
        <v/>
      </c>
      <c r="J304" s="25" t="str">
        <f>IF('Student Record'!O302="","",'Student Record'!O302)</f>
        <v/>
      </c>
      <c r="K3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4" s="25" t="str">
        <f>IF(Table1[[#This Row],[नाम विद्यार्थी]]="","",IF(AND(Table1[[#This Row],[कक्षा]]&gt;8,Table1[[#This Row],[कक्षा]]&lt;11),50,""))</f>
        <v/>
      </c>
      <c r="M304" s="28" t="str">
        <f>IF(Table1[[#This Row],[नाम विद्यार्थी]]="","",IF(AND(Table1[[#This Row],[कक्षा]]&gt;=11,'School Fees'!$L$3="Yes"),100,""))</f>
        <v/>
      </c>
      <c r="N3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4" s="25" t="str">
        <f>IF(Table1[[#This Row],[नाम विद्यार्थी]]="","",IF(Table1[[#This Row],[कक्षा]]&gt;8,5,""))</f>
        <v/>
      </c>
      <c r="P3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4" s="21"/>
      <c r="R304" s="21"/>
      <c r="S304" s="28" t="str">
        <f>IF(SUM(Table1[[#This Row],[छात्र निधि]:[टी.सी.शुल्क]])=0,"",SUM(Table1[[#This Row],[छात्र निधि]:[टी.सी.शुल्क]]))</f>
        <v/>
      </c>
      <c r="T304" s="33"/>
      <c r="U304" s="33"/>
      <c r="V304" s="22"/>
    </row>
    <row r="305" spans="2:22" ht="15">
      <c r="B305" s="25" t="str">
        <f>IF(C305="","",ROWS($A$4:A305))</f>
        <v/>
      </c>
      <c r="C305" s="25" t="str">
        <f>IF('Student Record'!A303="","",'Student Record'!A303)</f>
        <v/>
      </c>
      <c r="D305" s="25" t="str">
        <f>IF('Student Record'!B303="","",'Student Record'!B303)</f>
        <v/>
      </c>
      <c r="E305" s="25" t="str">
        <f>IF('Student Record'!C303="","",'Student Record'!C303)</f>
        <v/>
      </c>
      <c r="F305" s="26" t="str">
        <f>IF('Student Record'!E303="","",'Student Record'!E303)</f>
        <v/>
      </c>
      <c r="G305" s="26" t="str">
        <f>IF('Student Record'!G303="","",'Student Record'!G303)</f>
        <v/>
      </c>
      <c r="H305" s="25" t="str">
        <f>IF('Student Record'!I303="","",'Student Record'!I303)</f>
        <v/>
      </c>
      <c r="I305" s="27" t="str">
        <f>IF('Student Record'!J303="","",'Student Record'!J303)</f>
        <v/>
      </c>
      <c r="J305" s="25" t="str">
        <f>IF('Student Record'!O303="","",'Student Record'!O303)</f>
        <v/>
      </c>
      <c r="K3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5" s="25" t="str">
        <f>IF(Table1[[#This Row],[नाम विद्यार्थी]]="","",IF(AND(Table1[[#This Row],[कक्षा]]&gt;8,Table1[[#This Row],[कक्षा]]&lt;11),50,""))</f>
        <v/>
      </c>
      <c r="M305" s="28" t="str">
        <f>IF(Table1[[#This Row],[नाम विद्यार्थी]]="","",IF(AND(Table1[[#This Row],[कक्षा]]&gt;=11,'School Fees'!$L$3="Yes"),100,""))</f>
        <v/>
      </c>
      <c r="N3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5" s="25" t="str">
        <f>IF(Table1[[#This Row],[नाम विद्यार्थी]]="","",IF(Table1[[#This Row],[कक्षा]]&gt;8,5,""))</f>
        <v/>
      </c>
      <c r="P3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5" s="21"/>
      <c r="R305" s="21"/>
      <c r="S305" s="28" t="str">
        <f>IF(SUM(Table1[[#This Row],[छात्र निधि]:[टी.सी.शुल्क]])=0,"",SUM(Table1[[#This Row],[छात्र निधि]:[टी.सी.शुल्क]]))</f>
        <v/>
      </c>
      <c r="T305" s="33"/>
      <c r="U305" s="33"/>
      <c r="V305" s="22"/>
    </row>
    <row r="306" spans="2:22" ht="15">
      <c r="B306" s="25" t="str">
        <f>IF(C306="","",ROWS($A$4:A306))</f>
        <v/>
      </c>
      <c r="C306" s="25" t="str">
        <f>IF('Student Record'!A304="","",'Student Record'!A304)</f>
        <v/>
      </c>
      <c r="D306" s="25" t="str">
        <f>IF('Student Record'!B304="","",'Student Record'!B304)</f>
        <v/>
      </c>
      <c r="E306" s="25" t="str">
        <f>IF('Student Record'!C304="","",'Student Record'!C304)</f>
        <v/>
      </c>
      <c r="F306" s="26" t="str">
        <f>IF('Student Record'!E304="","",'Student Record'!E304)</f>
        <v/>
      </c>
      <c r="G306" s="26" t="str">
        <f>IF('Student Record'!G304="","",'Student Record'!G304)</f>
        <v/>
      </c>
      <c r="H306" s="25" t="str">
        <f>IF('Student Record'!I304="","",'Student Record'!I304)</f>
        <v/>
      </c>
      <c r="I306" s="27" t="str">
        <f>IF('Student Record'!J304="","",'Student Record'!J304)</f>
        <v/>
      </c>
      <c r="J306" s="25" t="str">
        <f>IF('Student Record'!O304="","",'Student Record'!O304)</f>
        <v/>
      </c>
      <c r="K3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6" s="25" t="str">
        <f>IF(Table1[[#This Row],[नाम विद्यार्थी]]="","",IF(AND(Table1[[#This Row],[कक्षा]]&gt;8,Table1[[#This Row],[कक्षा]]&lt;11),50,""))</f>
        <v/>
      </c>
      <c r="M306" s="28" t="str">
        <f>IF(Table1[[#This Row],[नाम विद्यार्थी]]="","",IF(AND(Table1[[#This Row],[कक्षा]]&gt;=11,'School Fees'!$L$3="Yes"),100,""))</f>
        <v/>
      </c>
      <c r="N3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6" s="25" t="str">
        <f>IF(Table1[[#This Row],[नाम विद्यार्थी]]="","",IF(Table1[[#This Row],[कक्षा]]&gt;8,5,""))</f>
        <v/>
      </c>
      <c r="P3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6" s="21"/>
      <c r="R306" s="21"/>
      <c r="S306" s="28" t="str">
        <f>IF(SUM(Table1[[#This Row],[छात्र निधि]:[टी.सी.शुल्क]])=0,"",SUM(Table1[[#This Row],[छात्र निधि]:[टी.सी.शुल्क]]))</f>
        <v/>
      </c>
      <c r="T306" s="33"/>
      <c r="U306" s="33"/>
      <c r="V306" s="22"/>
    </row>
    <row r="307" spans="2:22" ht="15">
      <c r="B307" s="25" t="str">
        <f>IF(C307="","",ROWS($A$4:A307))</f>
        <v/>
      </c>
      <c r="C307" s="25" t="str">
        <f>IF('Student Record'!A305="","",'Student Record'!A305)</f>
        <v/>
      </c>
      <c r="D307" s="25" t="str">
        <f>IF('Student Record'!B305="","",'Student Record'!B305)</f>
        <v/>
      </c>
      <c r="E307" s="25" t="str">
        <f>IF('Student Record'!C305="","",'Student Record'!C305)</f>
        <v/>
      </c>
      <c r="F307" s="26" t="str">
        <f>IF('Student Record'!E305="","",'Student Record'!E305)</f>
        <v/>
      </c>
      <c r="G307" s="26" t="str">
        <f>IF('Student Record'!G305="","",'Student Record'!G305)</f>
        <v/>
      </c>
      <c r="H307" s="25" t="str">
        <f>IF('Student Record'!I305="","",'Student Record'!I305)</f>
        <v/>
      </c>
      <c r="I307" s="27" t="str">
        <f>IF('Student Record'!J305="","",'Student Record'!J305)</f>
        <v/>
      </c>
      <c r="J307" s="25" t="str">
        <f>IF('Student Record'!O305="","",'Student Record'!O305)</f>
        <v/>
      </c>
      <c r="K3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7" s="25" t="str">
        <f>IF(Table1[[#This Row],[नाम विद्यार्थी]]="","",IF(AND(Table1[[#This Row],[कक्षा]]&gt;8,Table1[[#This Row],[कक्षा]]&lt;11),50,""))</f>
        <v/>
      </c>
      <c r="M307" s="28" t="str">
        <f>IF(Table1[[#This Row],[नाम विद्यार्थी]]="","",IF(AND(Table1[[#This Row],[कक्षा]]&gt;=11,'School Fees'!$L$3="Yes"),100,""))</f>
        <v/>
      </c>
      <c r="N3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7" s="25" t="str">
        <f>IF(Table1[[#This Row],[नाम विद्यार्थी]]="","",IF(Table1[[#This Row],[कक्षा]]&gt;8,5,""))</f>
        <v/>
      </c>
      <c r="P3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7" s="21"/>
      <c r="R307" s="21"/>
      <c r="S307" s="28" t="str">
        <f>IF(SUM(Table1[[#This Row],[छात्र निधि]:[टी.सी.शुल्क]])=0,"",SUM(Table1[[#This Row],[छात्र निधि]:[टी.सी.शुल्क]]))</f>
        <v/>
      </c>
      <c r="T307" s="33"/>
      <c r="U307" s="33"/>
      <c r="V307" s="22"/>
    </row>
    <row r="308" spans="2:22" ht="15">
      <c r="B308" s="25" t="str">
        <f>IF(C308="","",ROWS($A$4:A308))</f>
        <v/>
      </c>
      <c r="C308" s="25" t="str">
        <f>IF('Student Record'!A306="","",'Student Record'!A306)</f>
        <v/>
      </c>
      <c r="D308" s="25" t="str">
        <f>IF('Student Record'!B306="","",'Student Record'!B306)</f>
        <v/>
      </c>
      <c r="E308" s="25" t="str">
        <f>IF('Student Record'!C306="","",'Student Record'!C306)</f>
        <v/>
      </c>
      <c r="F308" s="26" t="str">
        <f>IF('Student Record'!E306="","",'Student Record'!E306)</f>
        <v/>
      </c>
      <c r="G308" s="26" t="str">
        <f>IF('Student Record'!G306="","",'Student Record'!G306)</f>
        <v/>
      </c>
      <c r="H308" s="25" t="str">
        <f>IF('Student Record'!I306="","",'Student Record'!I306)</f>
        <v/>
      </c>
      <c r="I308" s="27" t="str">
        <f>IF('Student Record'!J306="","",'Student Record'!J306)</f>
        <v/>
      </c>
      <c r="J308" s="25" t="str">
        <f>IF('Student Record'!O306="","",'Student Record'!O306)</f>
        <v/>
      </c>
      <c r="K3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8" s="25" t="str">
        <f>IF(Table1[[#This Row],[नाम विद्यार्थी]]="","",IF(AND(Table1[[#This Row],[कक्षा]]&gt;8,Table1[[#This Row],[कक्षा]]&lt;11),50,""))</f>
        <v/>
      </c>
      <c r="M308" s="28" t="str">
        <f>IF(Table1[[#This Row],[नाम विद्यार्थी]]="","",IF(AND(Table1[[#This Row],[कक्षा]]&gt;=11,'School Fees'!$L$3="Yes"),100,""))</f>
        <v/>
      </c>
      <c r="N3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8" s="25" t="str">
        <f>IF(Table1[[#This Row],[नाम विद्यार्थी]]="","",IF(Table1[[#This Row],[कक्षा]]&gt;8,5,""))</f>
        <v/>
      </c>
      <c r="P3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8" s="21"/>
      <c r="R308" s="21"/>
      <c r="S308" s="28" t="str">
        <f>IF(SUM(Table1[[#This Row],[छात्र निधि]:[टी.सी.शुल्क]])=0,"",SUM(Table1[[#This Row],[छात्र निधि]:[टी.सी.शुल्क]]))</f>
        <v/>
      </c>
      <c r="T308" s="33"/>
      <c r="U308" s="33"/>
      <c r="V308" s="22"/>
    </row>
    <row r="309" spans="2:22" ht="15">
      <c r="B309" s="25" t="str">
        <f>IF(C309="","",ROWS($A$4:A309))</f>
        <v/>
      </c>
      <c r="C309" s="25" t="str">
        <f>IF('Student Record'!A307="","",'Student Record'!A307)</f>
        <v/>
      </c>
      <c r="D309" s="25" t="str">
        <f>IF('Student Record'!B307="","",'Student Record'!B307)</f>
        <v/>
      </c>
      <c r="E309" s="25" t="str">
        <f>IF('Student Record'!C307="","",'Student Record'!C307)</f>
        <v/>
      </c>
      <c r="F309" s="26" t="str">
        <f>IF('Student Record'!E307="","",'Student Record'!E307)</f>
        <v/>
      </c>
      <c r="G309" s="26" t="str">
        <f>IF('Student Record'!G307="","",'Student Record'!G307)</f>
        <v/>
      </c>
      <c r="H309" s="25" t="str">
        <f>IF('Student Record'!I307="","",'Student Record'!I307)</f>
        <v/>
      </c>
      <c r="I309" s="27" t="str">
        <f>IF('Student Record'!J307="","",'Student Record'!J307)</f>
        <v/>
      </c>
      <c r="J309" s="25" t="str">
        <f>IF('Student Record'!O307="","",'Student Record'!O307)</f>
        <v/>
      </c>
      <c r="K3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09" s="25" t="str">
        <f>IF(Table1[[#This Row],[नाम विद्यार्थी]]="","",IF(AND(Table1[[#This Row],[कक्षा]]&gt;8,Table1[[#This Row],[कक्षा]]&lt;11),50,""))</f>
        <v/>
      </c>
      <c r="M309" s="28" t="str">
        <f>IF(Table1[[#This Row],[नाम विद्यार्थी]]="","",IF(AND(Table1[[#This Row],[कक्षा]]&gt;=11,'School Fees'!$L$3="Yes"),100,""))</f>
        <v/>
      </c>
      <c r="N3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09" s="25" t="str">
        <f>IF(Table1[[#This Row],[नाम विद्यार्थी]]="","",IF(Table1[[#This Row],[कक्षा]]&gt;8,5,""))</f>
        <v/>
      </c>
      <c r="P3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09" s="21"/>
      <c r="R309" s="21"/>
      <c r="S309" s="28" t="str">
        <f>IF(SUM(Table1[[#This Row],[छात्र निधि]:[टी.सी.शुल्क]])=0,"",SUM(Table1[[#This Row],[छात्र निधि]:[टी.सी.शुल्क]]))</f>
        <v/>
      </c>
      <c r="T309" s="33"/>
      <c r="U309" s="33"/>
      <c r="V309" s="22"/>
    </row>
    <row r="310" spans="2:22" ht="15">
      <c r="B310" s="25" t="str">
        <f>IF(C310="","",ROWS($A$4:A310))</f>
        <v/>
      </c>
      <c r="C310" s="25" t="str">
        <f>IF('Student Record'!A308="","",'Student Record'!A308)</f>
        <v/>
      </c>
      <c r="D310" s="25" t="str">
        <f>IF('Student Record'!B308="","",'Student Record'!B308)</f>
        <v/>
      </c>
      <c r="E310" s="25" t="str">
        <f>IF('Student Record'!C308="","",'Student Record'!C308)</f>
        <v/>
      </c>
      <c r="F310" s="26" t="str">
        <f>IF('Student Record'!E308="","",'Student Record'!E308)</f>
        <v/>
      </c>
      <c r="G310" s="26" t="str">
        <f>IF('Student Record'!G308="","",'Student Record'!G308)</f>
        <v/>
      </c>
      <c r="H310" s="25" t="str">
        <f>IF('Student Record'!I308="","",'Student Record'!I308)</f>
        <v/>
      </c>
      <c r="I310" s="27" t="str">
        <f>IF('Student Record'!J308="","",'Student Record'!J308)</f>
        <v/>
      </c>
      <c r="J310" s="25" t="str">
        <f>IF('Student Record'!O308="","",'Student Record'!O308)</f>
        <v/>
      </c>
      <c r="K3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0" s="25" t="str">
        <f>IF(Table1[[#This Row],[नाम विद्यार्थी]]="","",IF(AND(Table1[[#This Row],[कक्षा]]&gt;8,Table1[[#This Row],[कक्षा]]&lt;11),50,""))</f>
        <v/>
      </c>
      <c r="M310" s="28" t="str">
        <f>IF(Table1[[#This Row],[नाम विद्यार्थी]]="","",IF(AND(Table1[[#This Row],[कक्षा]]&gt;=11,'School Fees'!$L$3="Yes"),100,""))</f>
        <v/>
      </c>
      <c r="N3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0" s="25" t="str">
        <f>IF(Table1[[#This Row],[नाम विद्यार्थी]]="","",IF(Table1[[#This Row],[कक्षा]]&gt;8,5,""))</f>
        <v/>
      </c>
      <c r="P3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0" s="21"/>
      <c r="R310" s="21"/>
      <c r="S310" s="28" t="str">
        <f>IF(SUM(Table1[[#This Row],[छात्र निधि]:[टी.सी.शुल्क]])=0,"",SUM(Table1[[#This Row],[छात्र निधि]:[टी.सी.शुल्क]]))</f>
        <v/>
      </c>
      <c r="T310" s="33"/>
      <c r="U310" s="33"/>
      <c r="V310" s="22"/>
    </row>
    <row r="311" spans="2:22" ht="15">
      <c r="B311" s="25" t="str">
        <f>IF(C311="","",ROWS($A$4:A311))</f>
        <v/>
      </c>
      <c r="C311" s="25" t="str">
        <f>IF('Student Record'!A309="","",'Student Record'!A309)</f>
        <v/>
      </c>
      <c r="D311" s="25" t="str">
        <f>IF('Student Record'!B309="","",'Student Record'!B309)</f>
        <v/>
      </c>
      <c r="E311" s="25" t="str">
        <f>IF('Student Record'!C309="","",'Student Record'!C309)</f>
        <v/>
      </c>
      <c r="F311" s="26" t="str">
        <f>IF('Student Record'!E309="","",'Student Record'!E309)</f>
        <v/>
      </c>
      <c r="G311" s="26" t="str">
        <f>IF('Student Record'!G309="","",'Student Record'!G309)</f>
        <v/>
      </c>
      <c r="H311" s="25" t="str">
        <f>IF('Student Record'!I309="","",'Student Record'!I309)</f>
        <v/>
      </c>
      <c r="I311" s="27" t="str">
        <f>IF('Student Record'!J309="","",'Student Record'!J309)</f>
        <v/>
      </c>
      <c r="J311" s="25" t="str">
        <f>IF('Student Record'!O309="","",'Student Record'!O309)</f>
        <v/>
      </c>
      <c r="K3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1" s="25" t="str">
        <f>IF(Table1[[#This Row],[नाम विद्यार्थी]]="","",IF(AND(Table1[[#This Row],[कक्षा]]&gt;8,Table1[[#This Row],[कक्षा]]&lt;11),50,""))</f>
        <v/>
      </c>
      <c r="M311" s="28" t="str">
        <f>IF(Table1[[#This Row],[नाम विद्यार्थी]]="","",IF(AND(Table1[[#This Row],[कक्षा]]&gt;=11,'School Fees'!$L$3="Yes"),100,""))</f>
        <v/>
      </c>
      <c r="N3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1" s="25" t="str">
        <f>IF(Table1[[#This Row],[नाम विद्यार्थी]]="","",IF(Table1[[#This Row],[कक्षा]]&gt;8,5,""))</f>
        <v/>
      </c>
      <c r="P3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1" s="21"/>
      <c r="R311" s="21"/>
      <c r="S311" s="28" t="str">
        <f>IF(SUM(Table1[[#This Row],[छात्र निधि]:[टी.सी.शुल्क]])=0,"",SUM(Table1[[#This Row],[छात्र निधि]:[टी.सी.शुल्क]]))</f>
        <v/>
      </c>
      <c r="T311" s="33"/>
      <c r="U311" s="33"/>
      <c r="V311" s="22"/>
    </row>
    <row r="312" spans="2:22" ht="15">
      <c r="B312" s="25" t="str">
        <f>IF(C312="","",ROWS($A$4:A312))</f>
        <v/>
      </c>
      <c r="C312" s="25" t="str">
        <f>IF('Student Record'!A310="","",'Student Record'!A310)</f>
        <v/>
      </c>
      <c r="D312" s="25" t="str">
        <f>IF('Student Record'!B310="","",'Student Record'!B310)</f>
        <v/>
      </c>
      <c r="E312" s="25" t="str">
        <f>IF('Student Record'!C310="","",'Student Record'!C310)</f>
        <v/>
      </c>
      <c r="F312" s="26" t="str">
        <f>IF('Student Record'!E310="","",'Student Record'!E310)</f>
        <v/>
      </c>
      <c r="G312" s="26" t="str">
        <f>IF('Student Record'!G310="","",'Student Record'!G310)</f>
        <v/>
      </c>
      <c r="H312" s="25" t="str">
        <f>IF('Student Record'!I310="","",'Student Record'!I310)</f>
        <v/>
      </c>
      <c r="I312" s="27" t="str">
        <f>IF('Student Record'!J310="","",'Student Record'!J310)</f>
        <v/>
      </c>
      <c r="J312" s="25" t="str">
        <f>IF('Student Record'!O310="","",'Student Record'!O310)</f>
        <v/>
      </c>
      <c r="K3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2" s="25" t="str">
        <f>IF(Table1[[#This Row],[नाम विद्यार्थी]]="","",IF(AND(Table1[[#This Row],[कक्षा]]&gt;8,Table1[[#This Row],[कक्षा]]&lt;11),50,""))</f>
        <v/>
      </c>
      <c r="M312" s="28" t="str">
        <f>IF(Table1[[#This Row],[नाम विद्यार्थी]]="","",IF(AND(Table1[[#This Row],[कक्षा]]&gt;=11,'School Fees'!$L$3="Yes"),100,""))</f>
        <v/>
      </c>
      <c r="N3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2" s="25" t="str">
        <f>IF(Table1[[#This Row],[नाम विद्यार्थी]]="","",IF(Table1[[#This Row],[कक्षा]]&gt;8,5,""))</f>
        <v/>
      </c>
      <c r="P3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2" s="21"/>
      <c r="R312" s="21"/>
      <c r="S312" s="28" t="str">
        <f>IF(SUM(Table1[[#This Row],[छात्र निधि]:[टी.सी.शुल्क]])=0,"",SUM(Table1[[#This Row],[छात्र निधि]:[टी.सी.शुल्क]]))</f>
        <v/>
      </c>
      <c r="T312" s="33"/>
      <c r="U312" s="33"/>
      <c r="V312" s="22"/>
    </row>
    <row r="313" spans="2:22" ht="15">
      <c r="B313" s="25" t="str">
        <f>IF(C313="","",ROWS($A$4:A313))</f>
        <v/>
      </c>
      <c r="C313" s="25" t="str">
        <f>IF('Student Record'!A311="","",'Student Record'!A311)</f>
        <v/>
      </c>
      <c r="D313" s="25" t="str">
        <f>IF('Student Record'!B311="","",'Student Record'!B311)</f>
        <v/>
      </c>
      <c r="E313" s="25" t="str">
        <f>IF('Student Record'!C311="","",'Student Record'!C311)</f>
        <v/>
      </c>
      <c r="F313" s="26" t="str">
        <f>IF('Student Record'!E311="","",'Student Record'!E311)</f>
        <v/>
      </c>
      <c r="G313" s="26" t="str">
        <f>IF('Student Record'!G311="","",'Student Record'!G311)</f>
        <v/>
      </c>
      <c r="H313" s="25" t="str">
        <f>IF('Student Record'!I311="","",'Student Record'!I311)</f>
        <v/>
      </c>
      <c r="I313" s="27" t="str">
        <f>IF('Student Record'!J311="","",'Student Record'!J311)</f>
        <v/>
      </c>
      <c r="J313" s="25" t="str">
        <f>IF('Student Record'!O311="","",'Student Record'!O311)</f>
        <v/>
      </c>
      <c r="K3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3" s="25" t="str">
        <f>IF(Table1[[#This Row],[नाम विद्यार्थी]]="","",IF(AND(Table1[[#This Row],[कक्षा]]&gt;8,Table1[[#This Row],[कक्षा]]&lt;11),50,""))</f>
        <v/>
      </c>
      <c r="M313" s="28" t="str">
        <f>IF(Table1[[#This Row],[नाम विद्यार्थी]]="","",IF(AND(Table1[[#This Row],[कक्षा]]&gt;=11,'School Fees'!$L$3="Yes"),100,""))</f>
        <v/>
      </c>
      <c r="N3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3" s="25" t="str">
        <f>IF(Table1[[#This Row],[नाम विद्यार्थी]]="","",IF(Table1[[#This Row],[कक्षा]]&gt;8,5,""))</f>
        <v/>
      </c>
      <c r="P3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3" s="21"/>
      <c r="R313" s="21"/>
      <c r="S313" s="28" t="str">
        <f>IF(SUM(Table1[[#This Row],[छात्र निधि]:[टी.सी.शुल्क]])=0,"",SUM(Table1[[#This Row],[छात्र निधि]:[टी.सी.शुल्क]]))</f>
        <v/>
      </c>
      <c r="T313" s="33"/>
      <c r="U313" s="33"/>
      <c r="V313" s="22"/>
    </row>
    <row r="314" spans="2:22" ht="15">
      <c r="B314" s="25" t="str">
        <f>IF(C314="","",ROWS($A$4:A314))</f>
        <v/>
      </c>
      <c r="C314" s="25" t="str">
        <f>IF('Student Record'!A312="","",'Student Record'!A312)</f>
        <v/>
      </c>
      <c r="D314" s="25" t="str">
        <f>IF('Student Record'!B312="","",'Student Record'!B312)</f>
        <v/>
      </c>
      <c r="E314" s="25" t="str">
        <f>IF('Student Record'!C312="","",'Student Record'!C312)</f>
        <v/>
      </c>
      <c r="F314" s="26" t="str">
        <f>IF('Student Record'!E312="","",'Student Record'!E312)</f>
        <v/>
      </c>
      <c r="G314" s="26" t="str">
        <f>IF('Student Record'!G312="","",'Student Record'!G312)</f>
        <v/>
      </c>
      <c r="H314" s="25" t="str">
        <f>IF('Student Record'!I312="","",'Student Record'!I312)</f>
        <v/>
      </c>
      <c r="I314" s="27" t="str">
        <f>IF('Student Record'!J312="","",'Student Record'!J312)</f>
        <v/>
      </c>
      <c r="J314" s="25" t="str">
        <f>IF('Student Record'!O312="","",'Student Record'!O312)</f>
        <v/>
      </c>
      <c r="K3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4" s="25" t="str">
        <f>IF(Table1[[#This Row],[नाम विद्यार्थी]]="","",IF(AND(Table1[[#This Row],[कक्षा]]&gt;8,Table1[[#This Row],[कक्षा]]&lt;11),50,""))</f>
        <v/>
      </c>
      <c r="M314" s="28" t="str">
        <f>IF(Table1[[#This Row],[नाम विद्यार्थी]]="","",IF(AND(Table1[[#This Row],[कक्षा]]&gt;=11,'School Fees'!$L$3="Yes"),100,""))</f>
        <v/>
      </c>
      <c r="N3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4" s="25" t="str">
        <f>IF(Table1[[#This Row],[नाम विद्यार्थी]]="","",IF(Table1[[#This Row],[कक्षा]]&gt;8,5,""))</f>
        <v/>
      </c>
      <c r="P3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4" s="21"/>
      <c r="R314" s="21"/>
      <c r="S314" s="28" t="str">
        <f>IF(SUM(Table1[[#This Row],[छात्र निधि]:[टी.सी.शुल्क]])=0,"",SUM(Table1[[#This Row],[छात्र निधि]:[टी.सी.शुल्क]]))</f>
        <v/>
      </c>
      <c r="T314" s="33"/>
      <c r="U314" s="33"/>
      <c r="V314" s="22"/>
    </row>
    <row r="315" spans="2:22" ht="15">
      <c r="B315" s="25" t="str">
        <f>IF(C315="","",ROWS($A$4:A315))</f>
        <v/>
      </c>
      <c r="C315" s="25" t="str">
        <f>IF('Student Record'!A313="","",'Student Record'!A313)</f>
        <v/>
      </c>
      <c r="D315" s="25" t="str">
        <f>IF('Student Record'!B313="","",'Student Record'!B313)</f>
        <v/>
      </c>
      <c r="E315" s="25" t="str">
        <f>IF('Student Record'!C313="","",'Student Record'!C313)</f>
        <v/>
      </c>
      <c r="F315" s="26" t="str">
        <f>IF('Student Record'!E313="","",'Student Record'!E313)</f>
        <v/>
      </c>
      <c r="G315" s="26" t="str">
        <f>IF('Student Record'!G313="","",'Student Record'!G313)</f>
        <v/>
      </c>
      <c r="H315" s="25" t="str">
        <f>IF('Student Record'!I313="","",'Student Record'!I313)</f>
        <v/>
      </c>
      <c r="I315" s="27" t="str">
        <f>IF('Student Record'!J313="","",'Student Record'!J313)</f>
        <v/>
      </c>
      <c r="J315" s="25" t="str">
        <f>IF('Student Record'!O313="","",'Student Record'!O313)</f>
        <v/>
      </c>
      <c r="K3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5" s="25" t="str">
        <f>IF(Table1[[#This Row],[नाम विद्यार्थी]]="","",IF(AND(Table1[[#This Row],[कक्षा]]&gt;8,Table1[[#This Row],[कक्षा]]&lt;11),50,""))</f>
        <v/>
      </c>
      <c r="M315" s="28" t="str">
        <f>IF(Table1[[#This Row],[नाम विद्यार्थी]]="","",IF(AND(Table1[[#This Row],[कक्षा]]&gt;=11,'School Fees'!$L$3="Yes"),100,""))</f>
        <v/>
      </c>
      <c r="N3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5" s="25" t="str">
        <f>IF(Table1[[#This Row],[नाम विद्यार्थी]]="","",IF(Table1[[#This Row],[कक्षा]]&gt;8,5,""))</f>
        <v/>
      </c>
      <c r="P3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5" s="21"/>
      <c r="R315" s="21"/>
      <c r="S315" s="28" t="str">
        <f>IF(SUM(Table1[[#This Row],[छात्र निधि]:[टी.सी.शुल्क]])=0,"",SUM(Table1[[#This Row],[छात्र निधि]:[टी.सी.शुल्क]]))</f>
        <v/>
      </c>
      <c r="T315" s="33"/>
      <c r="U315" s="33"/>
      <c r="V315" s="22"/>
    </row>
    <row r="316" spans="2:22" ht="15">
      <c r="B316" s="25" t="str">
        <f>IF(C316="","",ROWS($A$4:A316))</f>
        <v/>
      </c>
      <c r="C316" s="25" t="str">
        <f>IF('Student Record'!A314="","",'Student Record'!A314)</f>
        <v/>
      </c>
      <c r="D316" s="25" t="str">
        <f>IF('Student Record'!B314="","",'Student Record'!B314)</f>
        <v/>
      </c>
      <c r="E316" s="25" t="str">
        <f>IF('Student Record'!C314="","",'Student Record'!C314)</f>
        <v/>
      </c>
      <c r="F316" s="26" t="str">
        <f>IF('Student Record'!E314="","",'Student Record'!E314)</f>
        <v/>
      </c>
      <c r="G316" s="26" t="str">
        <f>IF('Student Record'!G314="","",'Student Record'!G314)</f>
        <v/>
      </c>
      <c r="H316" s="25" t="str">
        <f>IF('Student Record'!I314="","",'Student Record'!I314)</f>
        <v/>
      </c>
      <c r="I316" s="27" t="str">
        <f>IF('Student Record'!J314="","",'Student Record'!J314)</f>
        <v/>
      </c>
      <c r="J316" s="25" t="str">
        <f>IF('Student Record'!O314="","",'Student Record'!O314)</f>
        <v/>
      </c>
      <c r="K3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6" s="25" t="str">
        <f>IF(Table1[[#This Row],[नाम विद्यार्थी]]="","",IF(AND(Table1[[#This Row],[कक्षा]]&gt;8,Table1[[#This Row],[कक्षा]]&lt;11),50,""))</f>
        <v/>
      </c>
      <c r="M316" s="28" t="str">
        <f>IF(Table1[[#This Row],[नाम विद्यार्थी]]="","",IF(AND(Table1[[#This Row],[कक्षा]]&gt;=11,'School Fees'!$L$3="Yes"),100,""))</f>
        <v/>
      </c>
      <c r="N3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6" s="25" t="str">
        <f>IF(Table1[[#This Row],[नाम विद्यार्थी]]="","",IF(Table1[[#This Row],[कक्षा]]&gt;8,5,""))</f>
        <v/>
      </c>
      <c r="P3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6" s="21"/>
      <c r="R316" s="21"/>
      <c r="S316" s="28" t="str">
        <f>IF(SUM(Table1[[#This Row],[छात्र निधि]:[टी.सी.शुल्क]])=0,"",SUM(Table1[[#This Row],[छात्र निधि]:[टी.सी.शुल्क]]))</f>
        <v/>
      </c>
      <c r="T316" s="33"/>
      <c r="U316" s="33"/>
      <c r="V316" s="22"/>
    </row>
    <row r="317" spans="2:22" ht="15">
      <c r="B317" s="25" t="str">
        <f>IF(C317="","",ROWS($A$4:A317))</f>
        <v/>
      </c>
      <c r="C317" s="25" t="str">
        <f>IF('Student Record'!A315="","",'Student Record'!A315)</f>
        <v/>
      </c>
      <c r="D317" s="25" t="str">
        <f>IF('Student Record'!B315="","",'Student Record'!B315)</f>
        <v/>
      </c>
      <c r="E317" s="25" t="str">
        <f>IF('Student Record'!C315="","",'Student Record'!C315)</f>
        <v/>
      </c>
      <c r="F317" s="26" t="str">
        <f>IF('Student Record'!E315="","",'Student Record'!E315)</f>
        <v/>
      </c>
      <c r="G317" s="26" t="str">
        <f>IF('Student Record'!G315="","",'Student Record'!G315)</f>
        <v/>
      </c>
      <c r="H317" s="25" t="str">
        <f>IF('Student Record'!I315="","",'Student Record'!I315)</f>
        <v/>
      </c>
      <c r="I317" s="27" t="str">
        <f>IF('Student Record'!J315="","",'Student Record'!J315)</f>
        <v/>
      </c>
      <c r="J317" s="25" t="str">
        <f>IF('Student Record'!O315="","",'Student Record'!O315)</f>
        <v/>
      </c>
      <c r="K3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7" s="25" t="str">
        <f>IF(Table1[[#This Row],[नाम विद्यार्थी]]="","",IF(AND(Table1[[#This Row],[कक्षा]]&gt;8,Table1[[#This Row],[कक्षा]]&lt;11),50,""))</f>
        <v/>
      </c>
      <c r="M317" s="28" t="str">
        <f>IF(Table1[[#This Row],[नाम विद्यार्थी]]="","",IF(AND(Table1[[#This Row],[कक्षा]]&gt;=11,'School Fees'!$L$3="Yes"),100,""))</f>
        <v/>
      </c>
      <c r="N3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7" s="25" t="str">
        <f>IF(Table1[[#This Row],[नाम विद्यार्थी]]="","",IF(Table1[[#This Row],[कक्षा]]&gt;8,5,""))</f>
        <v/>
      </c>
      <c r="P3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7" s="21"/>
      <c r="R317" s="21"/>
      <c r="S317" s="28" t="str">
        <f>IF(SUM(Table1[[#This Row],[छात्र निधि]:[टी.सी.शुल्क]])=0,"",SUM(Table1[[#This Row],[छात्र निधि]:[टी.सी.शुल्क]]))</f>
        <v/>
      </c>
      <c r="T317" s="33"/>
      <c r="U317" s="33"/>
      <c r="V317" s="22"/>
    </row>
    <row r="318" spans="2:22" ht="15">
      <c r="B318" s="25" t="str">
        <f>IF(C318="","",ROWS($A$4:A318))</f>
        <v/>
      </c>
      <c r="C318" s="25" t="str">
        <f>IF('Student Record'!A316="","",'Student Record'!A316)</f>
        <v/>
      </c>
      <c r="D318" s="25" t="str">
        <f>IF('Student Record'!B316="","",'Student Record'!B316)</f>
        <v/>
      </c>
      <c r="E318" s="25" t="str">
        <f>IF('Student Record'!C316="","",'Student Record'!C316)</f>
        <v/>
      </c>
      <c r="F318" s="26" t="str">
        <f>IF('Student Record'!E316="","",'Student Record'!E316)</f>
        <v/>
      </c>
      <c r="G318" s="26" t="str">
        <f>IF('Student Record'!G316="","",'Student Record'!G316)</f>
        <v/>
      </c>
      <c r="H318" s="25" t="str">
        <f>IF('Student Record'!I316="","",'Student Record'!I316)</f>
        <v/>
      </c>
      <c r="I318" s="27" t="str">
        <f>IF('Student Record'!J316="","",'Student Record'!J316)</f>
        <v/>
      </c>
      <c r="J318" s="25" t="str">
        <f>IF('Student Record'!O316="","",'Student Record'!O316)</f>
        <v/>
      </c>
      <c r="K3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8" s="25" t="str">
        <f>IF(Table1[[#This Row],[नाम विद्यार्थी]]="","",IF(AND(Table1[[#This Row],[कक्षा]]&gt;8,Table1[[#This Row],[कक्षा]]&lt;11),50,""))</f>
        <v/>
      </c>
      <c r="M318" s="28" t="str">
        <f>IF(Table1[[#This Row],[नाम विद्यार्थी]]="","",IF(AND(Table1[[#This Row],[कक्षा]]&gt;=11,'School Fees'!$L$3="Yes"),100,""))</f>
        <v/>
      </c>
      <c r="N3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8" s="25" t="str">
        <f>IF(Table1[[#This Row],[नाम विद्यार्थी]]="","",IF(Table1[[#This Row],[कक्षा]]&gt;8,5,""))</f>
        <v/>
      </c>
      <c r="P3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8" s="21"/>
      <c r="R318" s="21"/>
      <c r="S318" s="28" t="str">
        <f>IF(SUM(Table1[[#This Row],[छात्र निधि]:[टी.सी.शुल्क]])=0,"",SUM(Table1[[#This Row],[छात्र निधि]:[टी.सी.शुल्क]]))</f>
        <v/>
      </c>
      <c r="T318" s="33"/>
      <c r="U318" s="33"/>
      <c r="V318" s="22"/>
    </row>
    <row r="319" spans="2:22" ht="15">
      <c r="B319" s="25" t="str">
        <f>IF(C319="","",ROWS($A$4:A319))</f>
        <v/>
      </c>
      <c r="C319" s="25" t="str">
        <f>IF('Student Record'!A317="","",'Student Record'!A317)</f>
        <v/>
      </c>
      <c r="D319" s="25" t="str">
        <f>IF('Student Record'!B317="","",'Student Record'!B317)</f>
        <v/>
      </c>
      <c r="E319" s="25" t="str">
        <f>IF('Student Record'!C317="","",'Student Record'!C317)</f>
        <v/>
      </c>
      <c r="F319" s="26" t="str">
        <f>IF('Student Record'!E317="","",'Student Record'!E317)</f>
        <v/>
      </c>
      <c r="G319" s="26" t="str">
        <f>IF('Student Record'!G317="","",'Student Record'!G317)</f>
        <v/>
      </c>
      <c r="H319" s="25" t="str">
        <f>IF('Student Record'!I317="","",'Student Record'!I317)</f>
        <v/>
      </c>
      <c r="I319" s="27" t="str">
        <f>IF('Student Record'!J317="","",'Student Record'!J317)</f>
        <v/>
      </c>
      <c r="J319" s="25" t="str">
        <f>IF('Student Record'!O317="","",'Student Record'!O317)</f>
        <v/>
      </c>
      <c r="K3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19" s="25" t="str">
        <f>IF(Table1[[#This Row],[नाम विद्यार्थी]]="","",IF(AND(Table1[[#This Row],[कक्षा]]&gt;8,Table1[[#This Row],[कक्षा]]&lt;11),50,""))</f>
        <v/>
      </c>
      <c r="M319" s="28" t="str">
        <f>IF(Table1[[#This Row],[नाम विद्यार्थी]]="","",IF(AND(Table1[[#This Row],[कक्षा]]&gt;=11,'School Fees'!$L$3="Yes"),100,""))</f>
        <v/>
      </c>
      <c r="N3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19" s="25" t="str">
        <f>IF(Table1[[#This Row],[नाम विद्यार्थी]]="","",IF(Table1[[#This Row],[कक्षा]]&gt;8,5,""))</f>
        <v/>
      </c>
      <c r="P3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19" s="21"/>
      <c r="R319" s="21"/>
      <c r="S319" s="28" t="str">
        <f>IF(SUM(Table1[[#This Row],[छात्र निधि]:[टी.सी.शुल्क]])=0,"",SUM(Table1[[#This Row],[छात्र निधि]:[टी.सी.शुल्क]]))</f>
        <v/>
      </c>
      <c r="T319" s="33"/>
      <c r="U319" s="33"/>
      <c r="V319" s="22"/>
    </row>
    <row r="320" spans="2:22" ht="15">
      <c r="B320" s="25" t="str">
        <f>IF(C320="","",ROWS($A$4:A320))</f>
        <v/>
      </c>
      <c r="C320" s="25" t="str">
        <f>IF('Student Record'!A318="","",'Student Record'!A318)</f>
        <v/>
      </c>
      <c r="D320" s="25" t="str">
        <f>IF('Student Record'!B318="","",'Student Record'!B318)</f>
        <v/>
      </c>
      <c r="E320" s="25" t="str">
        <f>IF('Student Record'!C318="","",'Student Record'!C318)</f>
        <v/>
      </c>
      <c r="F320" s="26" t="str">
        <f>IF('Student Record'!E318="","",'Student Record'!E318)</f>
        <v/>
      </c>
      <c r="G320" s="26" t="str">
        <f>IF('Student Record'!G318="","",'Student Record'!G318)</f>
        <v/>
      </c>
      <c r="H320" s="25" t="str">
        <f>IF('Student Record'!I318="","",'Student Record'!I318)</f>
        <v/>
      </c>
      <c r="I320" s="27" t="str">
        <f>IF('Student Record'!J318="","",'Student Record'!J318)</f>
        <v/>
      </c>
      <c r="J320" s="25" t="str">
        <f>IF('Student Record'!O318="","",'Student Record'!O318)</f>
        <v/>
      </c>
      <c r="K3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0" s="25" t="str">
        <f>IF(Table1[[#This Row],[नाम विद्यार्थी]]="","",IF(AND(Table1[[#This Row],[कक्षा]]&gt;8,Table1[[#This Row],[कक्षा]]&lt;11),50,""))</f>
        <v/>
      </c>
      <c r="M320" s="28" t="str">
        <f>IF(Table1[[#This Row],[नाम विद्यार्थी]]="","",IF(AND(Table1[[#This Row],[कक्षा]]&gt;=11,'School Fees'!$L$3="Yes"),100,""))</f>
        <v/>
      </c>
      <c r="N3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0" s="25" t="str">
        <f>IF(Table1[[#This Row],[नाम विद्यार्थी]]="","",IF(Table1[[#This Row],[कक्षा]]&gt;8,5,""))</f>
        <v/>
      </c>
      <c r="P3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0" s="21"/>
      <c r="R320" s="21"/>
      <c r="S320" s="28" t="str">
        <f>IF(SUM(Table1[[#This Row],[छात्र निधि]:[टी.सी.शुल्क]])=0,"",SUM(Table1[[#This Row],[छात्र निधि]:[टी.सी.शुल्क]]))</f>
        <v/>
      </c>
      <c r="T320" s="33"/>
      <c r="U320" s="33"/>
      <c r="V320" s="22"/>
    </row>
    <row r="321" spans="2:22" ht="15">
      <c r="B321" s="25" t="str">
        <f>IF(C321="","",ROWS($A$4:A321))</f>
        <v/>
      </c>
      <c r="C321" s="25" t="str">
        <f>IF('Student Record'!A319="","",'Student Record'!A319)</f>
        <v/>
      </c>
      <c r="D321" s="25" t="str">
        <f>IF('Student Record'!B319="","",'Student Record'!B319)</f>
        <v/>
      </c>
      <c r="E321" s="25" t="str">
        <f>IF('Student Record'!C319="","",'Student Record'!C319)</f>
        <v/>
      </c>
      <c r="F321" s="26" t="str">
        <f>IF('Student Record'!E319="","",'Student Record'!E319)</f>
        <v/>
      </c>
      <c r="G321" s="26" t="str">
        <f>IF('Student Record'!G319="","",'Student Record'!G319)</f>
        <v/>
      </c>
      <c r="H321" s="25" t="str">
        <f>IF('Student Record'!I319="","",'Student Record'!I319)</f>
        <v/>
      </c>
      <c r="I321" s="27" t="str">
        <f>IF('Student Record'!J319="","",'Student Record'!J319)</f>
        <v/>
      </c>
      <c r="J321" s="25" t="str">
        <f>IF('Student Record'!O319="","",'Student Record'!O319)</f>
        <v/>
      </c>
      <c r="K3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1" s="25" t="str">
        <f>IF(Table1[[#This Row],[नाम विद्यार्थी]]="","",IF(AND(Table1[[#This Row],[कक्षा]]&gt;8,Table1[[#This Row],[कक्षा]]&lt;11),50,""))</f>
        <v/>
      </c>
      <c r="M321" s="28" t="str">
        <f>IF(Table1[[#This Row],[नाम विद्यार्थी]]="","",IF(AND(Table1[[#This Row],[कक्षा]]&gt;=11,'School Fees'!$L$3="Yes"),100,""))</f>
        <v/>
      </c>
      <c r="N3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1" s="25" t="str">
        <f>IF(Table1[[#This Row],[नाम विद्यार्थी]]="","",IF(Table1[[#This Row],[कक्षा]]&gt;8,5,""))</f>
        <v/>
      </c>
      <c r="P3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1" s="21"/>
      <c r="R321" s="21"/>
      <c r="S321" s="28" t="str">
        <f>IF(SUM(Table1[[#This Row],[छात्र निधि]:[टी.सी.शुल्क]])=0,"",SUM(Table1[[#This Row],[छात्र निधि]:[टी.सी.शुल्क]]))</f>
        <v/>
      </c>
      <c r="T321" s="33"/>
      <c r="U321" s="33"/>
      <c r="V321" s="22"/>
    </row>
    <row r="322" spans="2:22" ht="15">
      <c r="B322" s="25" t="str">
        <f>IF(C322="","",ROWS($A$4:A322))</f>
        <v/>
      </c>
      <c r="C322" s="25" t="str">
        <f>IF('Student Record'!A320="","",'Student Record'!A320)</f>
        <v/>
      </c>
      <c r="D322" s="25" t="str">
        <f>IF('Student Record'!B320="","",'Student Record'!B320)</f>
        <v/>
      </c>
      <c r="E322" s="25" t="str">
        <f>IF('Student Record'!C320="","",'Student Record'!C320)</f>
        <v/>
      </c>
      <c r="F322" s="26" t="str">
        <f>IF('Student Record'!E320="","",'Student Record'!E320)</f>
        <v/>
      </c>
      <c r="G322" s="26" t="str">
        <f>IF('Student Record'!G320="","",'Student Record'!G320)</f>
        <v/>
      </c>
      <c r="H322" s="25" t="str">
        <f>IF('Student Record'!I320="","",'Student Record'!I320)</f>
        <v/>
      </c>
      <c r="I322" s="27" t="str">
        <f>IF('Student Record'!J320="","",'Student Record'!J320)</f>
        <v/>
      </c>
      <c r="J322" s="25" t="str">
        <f>IF('Student Record'!O320="","",'Student Record'!O320)</f>
        <v/>
      </c>
      <c r="K3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2" s="25" t="str">
        <f>IF(Table1[[#This Row],[नाम विद्यार्थी]]="","",IF(AND(Table1[[#This Row],[कक्षा]]&gt;8,Table1[[#This Row],[कक्षा]]&lt;11),50,""))</f>
        <v/>
      </c>
      <c r="M322" s="28" t="str">
        <f>IF(Table1[[#This Row],[नाम विद्यार्थी]]="","",IF(AND(Table1[[#This Row],[कक्षा]]&gt;=11,'School Fees'!$L$3="Yes"),100,""))</f>
        <v/>
      </c>
      <c r="N3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2" s="25" t="str">
        <f>IF(Table1[[#This Row],[नाम विद्यार्थी]]="","",IF(Table1[[#This Row],[कक्षा]]&gt;8,5,""))</f>
        <v/>
      </c>
      <c r="P3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2" s="21"/>
      <c r="R322" s="21"/>
      <c r="S322" s="28" t="str">
        <f>IF(SUM(Table1[[#This Row],[छात्र निधि]:[टी.सी.शुल्क]])=0,"",SUM(Table1[[#This Row],[छात्र निधि]:[टी.सी.शुल्क]]))</f>
        <v/>
      </c>
      <c r="T322" s="33"/>
      <c r="U322" s="33"/>
      <c r="V322" s="22"/>
    </row>
    <row r="323" spans="2:22" ht="15">
      <c r="B323" s="25" t="str">
        <f>IF(C323="","",ROWS($A$4:A323))</f>
        <v/>
      </c>
      <c r="C323" s="25" t="str">
        <f>IF('Student Record'!A321="","",'Student Record'!A321)</f>
        <v/>
      </c>
      <c r="D323" s="25" t="str">
        <f>IF('Student Record'!B321="","",'Student Record'!B321)</f>
        <v/>
      </c>
      <c r="E323" s="25" t="str">
        <f>IF('Student Record'!C321="","",'Student Record'!C321)</f>
        <v/>
      </c>
      <c r="F323" s="26" t="str">
        <f>IF('Student Record'!E321="","",'Student Record'!E321)</f>
        <v/>
      </c>
      <c r="G323" s="26" t="str">
        <f>IF('Student Record'!G321="","",'Student Record'!G321)</f>
        <v/>
      </c>
      <c r="H323" s="25" t="str">
        <f>IF('Student Record'!I321="","",'Student Record'!I321)</f>
        <v/>
      </c>
      <c r="I323" s="27" t="str">
        <f>IF('Student Record'!J321="","",'Student Record'!J321)</f>
        <v/>
      </c>
      <c r="J323" s="25" t="str">
        <f>IF('Student Record'!O321="","",'Student Record'!O321)</f>
        <v/>
      </c>
      <c r="K3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3" s="25" t="str">
        <f>IF(Table1[[#This Row],[नाम विद्यार्थी]]="","",IF(AND(Table1[[#This Row],[कक्षा]]&gt;8,Table1[[#This Row],[कक्षा]]&lt;11),50,""))</f>
        <v/>
      </c>
      <c r="M323" s="28" t="str">
        <f>IF(Table1[[#This Row],[नाम विद्यार्थी]]="","",IF(AND(Table1[[#This Row],[कक्षा]]&gt;=11,'School Fees'!$L$3="Yes"),100,""))</f>
        <v/>
      </c>
      <c r="N3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3" s="25" t="str">
        <f>IF(Table1[[#This Row],[नाम विद्यार्थी]]="","",IF(Table1[[#This Row],[कक्षा]]&gt;8,5,""))</f>
        <v/>
      </c>
      <c r="P3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3" s="21"/>
      <c r="R323" s="21"/>
      <c r="S323" s="28" t="str">
        <f>IF(SUM(Table1[[#This Row],[छात्र निधि]:[टी.सी.शुल्क]])=0,"",SUM(Table1[[#This Row],[छात्र निधि]:[टी.सी.शुल्क]]))</f>
        <v/>
      </c>
      <c r="T323" s="33"/>
      <c r="U323" s="33"/>
      <c r="V323" s="22"/>
    </row>
    <row r="324" spans="2:22" ht="15">
      <c r="B324" s="25" t="str">
        <f>IF(C324="","",ROWS($A$4:A324))</f>
        <v/>
      </c>
      <c r="C324" s="25" t="str">
        <f>IF('Student Record'!A322="","",'Student Record'!A322)</f>
        <v/>
      </c>
      <c r="D324" s="25" t="str">
        <f>IF('Student Record'!B322="","",'Student Record'!B322)</f>
        <v/>
      </c>
      <c r="E324" s="25" t="str">
        <f>IF('Student Record'!C322="","",'Student Record'!C322)</f>
        <v/>
      </c>
      <c r="F324" s="26" t="str">
        <f>IF('Student Record'!E322="","",'Student Record'!E322)</f>
        <v/>
      </c>
      <c r="G324" s="26" t="str">
        <f>IF('Student Record'!G322="","",'Student Record'!G322)</f>
        <v/>
      </c>
      <c r="H324" s="25" t="str">
        <f>IF('Student Record'!I322="","",'Student Record'!I322)</f>
        <v/>
      </c>
      <c r="I324" s="27" t="str">
        <f>IF('Student Record'!J322="","",'Student Record'!J322)</f>
        <v/>
      </c>
      <c r="J324" s="25" t="str">
        <f>IF('Student Record'!O322="","",'Student Record'!O322)</f>
        <v/>
      </c>
      <c r="K3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4" s="25" t="str">
        <f>IF(Table1[[#This Row],[नाम विद्यार्थी]]="","",IF(AND(Table1[[#This Row],[कक्षा]]&gt;8,Table1[[#This Row],[कक्षा]]&lt;11),50,""))</f>
        <v/>
      </c>
      <c r="M324" s="28" t="str">
        <f>IF(Table1[[#This Row],[नाम विद्यार्थी]]="","",IF(AND(Table1[[#This Row],[कक्षा]]&gt;=11,'School Fees'!$L$3="Yes"),100,""))</f>
        <v/>
      </c>
      <c r="N3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4" s="25" t="str">
        <f>IF(Table1[[#This Row],[नाम विद्यार्थी]]="","",IF(Table1[[#This Row],[कक्षा]]&gt;8,5,""))</f>
        <v/>
      </c>
      <c r="P3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4" s="21"/>
      <c r="R324" s="21"/>
      <c r="S324" s="28" t="str">
        <f>IF(SUM(Table1[[#This Row],[छात्र निधि]:[टी.सी.शुल्क]])=0,"",SUM(Table1[[#This Row],[छात्र निधि]:[टी.सी.शुल्क]]))</f>
        <v/>
      </c>
      <c r="T324" s="33"/>
      <c r="U324" s="33"/>
      <c r="V324" s="22"/>
    </row>
    <row r="325" spans="2:22" ht="15">
      <c r="B325" s="25" t="str">
        <f>IF(C325="","",ROWS($A$4:A325))</f>
        <v/>
      </c>
      <c r="C325" s="25" t="str">
        <f>IF('Student Record'!A323="","",'Student Record'!A323)</f>
        <v/>
      </c>
      <c r="D325" s="25" t="str">
        <f>IF('Student Record'!B323="","",'Student Record'!B323)</f>
        <v/>
      </c>
      <c r="E325" s="25" t="str">
        <f>IF('Student Record'!C323="","",'Student Record'!C323)</f>
        <v/>
      </c>
      <c r="F325" s="26" t="str">
        <f>IF('Student Record'!E323="","",'Student Record'!E323)</f>
        <v/>
      </c>
      <c r="G325" s="26" t="str">
        <f>IF('Student Record'!G323="","",'Student Record'!G323)</f>
        <v/>
      </c>
      <c r="H325" s="25" t="str">
        <f>IF('Student Record'!I323="","",'Student Record'!I323)</f>
        <v/>
      </c>
      <c r="I325" s="27" t="str">
        <f>IF('Student Record'!J323="","",'Student Record'!J323)</f>
        <v/>
      </c>
      <c r="J325" s="25" t="str">
        <f>IF('Student Record'!O323="","",'Student Record'!O323)</f>
        <v/>
      </c>
      <c r="K3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5" s="25" t="str">
        <f>IF(Table1[[#This Row],[नाम विद्यार्थी]]="","",IF(AND(Table1[[#This Row],[कक्षा]]&gt;8,Table1[[#This Row],[कक्षा]]&lt;11),50,""))</f>
        <v/>
      </c>
      <c r="M325" s="28" t="str">
        <f>IF(Table1[[#This Row],[नाम विद्यार्थी]]="","",IF(AND(Table1[[#This Row],[कक्षा]]&gt;=11,'School Fees'!$L$3="Yes"),100,""))</f>
        <v/>
      </c>
      <c r="N3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5" s="25" t="str">
        <f>IF(Table1[[#This Row],[नाम विद्यार्थी]]="","",IF(Table1[[#This Row],[कक्षा]]&gt;8,5,""))</f>
        <v/>
      </c>
      <c r="P3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5" s="21"/>
      <c r="R325" s="21"/>
      <c r="S325" s="28" t="str">
        <f>IF(SUM(Table1[[#This Row],[छात्र निधि]:[टी.सी.शुल्क]])=0,"",SUM(Table1[[#This Row],[छात्र निधि]:[टी.सी.शुल्क]]))</f>
        <v/>
      </c>
      <c r="T325" s="33"/>
      <c r="U325" s="33"/>
      <c r="V325" s="22"/>
    </row>
    <row r="326" spans="2:22" ht="15">
      <c r="B326" s="25" t="str">
        <f>IF(C326="","",ROWS($A$4:A326))</f>
        <v/>
      </c>
      <c r="C326" s="25" t="str">
        <f>IF('Student Record'!A324="","",'Student Record'!A324)</f>
        <v/>
      </c>
      <c r="D326" s="25" t="str">
        <f>IF('Student Record'!B324="","",'Student Record'!B324)</f>
        <v/>
      </c>
      <c r="E326" s="25" t="str">
        <f>IF('Student Record'!C324="","",'Student Record'!C324)</f>
        <v/>
      </c>
      <c r="F326" s="26" t="str">
        <f>IF('Student Record'!E324="","",'Student Record'!E324)</f>
        <v/>
      </c>
      <c r="G326" s="26" t="str">
        <f>IF('Student Record'!G324="","",'Student Record'!G324)</f>
        <v/>
      </c>
      <c r="H326" s="25" t="str">
        <f>IF('Student Record'!I324="","",'Student Record'!I324)</f>
        <v/>
      </c>
      <c r="I326" s="27" t="str">
        <f>IF('Student Record'!J324="","",'Student Record'!J324)</f>
        <v/>
      </c>
      <c r="J326" s="25" t="str">
        <f>IF('Student Record'!O324="","",'Student Record'!O324)</f>
        <v/>
      </c>
      <c r="K3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6" s="25" t="str">
        <f>IF(Table1[[#This Row],[नाम विद्यार्थी]]="","",IF(AND(Table1[[#This Row],[कक्षा]]&gt;8,Table1[[#This Row],[कक्षा]]&lt;11),50,""))</f>
        <v/>
      </c>
      <c r="M326" s="28" t="str">
        <f>IF(Table1[[#This Row],[नाम विद्यार्थी]]="","",IF(AND(Table1[[#This Row],[कक्षा]]&gt;=11,'School Fees'!$L$3="Yes"),100,""))</f>
        <v/>
      </c>
      <c r="N3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6" s="25" t="str">
        <f>IF(Table1[[#This Row],[नाम विद्यार्थी]]="","",IF(Table1[[#This Row],[कक्षा]]&gt;8,5,""))</f>
        <v/>
      </c>
      <c r="P3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6" s="21"/>
      <c r="R326" s="21"/>
      <c r="S326" s="28" t="str">
        <f>IF(SUM(Table1[[#This Row],[छात्र निधि]:[टी.सी.शुल्क]])=0,"",SUM(Table1[[#This Row],[छात्र निधि]:[टी.सी.शुल्क]]))</f>
        <v/>
      </c>
      <c r="T326" s="33"/>
      <c r="U326" s="33"/>
      <c r="V326" s="22"/>
    </row>
    <row r="327" spans="2:22" ht="15">
      <c r="B327" s="25" t="str">
        <f>IF(C327="","",ROWS($A$4:A327))</f>
        <v/>
      </c>
      <c r="C327" s="25" t="str">
        <f>IF('Student Record'!A325="","",'Student Record'!A325)</f>
        <v/>
      </c>
      <c r="D327" s="25" t="str">
        <f>IF('Student Record'!B325="","",'Student Record'!B325)</f>
        <v/>
      </c>
      <c r="E327" s="25" t="str">
        <f>IF('Student Record'!C325="","",'Student Record'!C325)</f>
        <v/>
      </c>
      <c r="F327" s="26" t="str">
        <f>IF('Student Record'!E325="","",'Student Record'!E325)</f>
        <v/>
      </c>
      <c r="G327" s="26" t="str">
        <f>IF('Student Record'!G325="","",'Student Record'!G325)</f>
        <v/>
      </c>
      <c r="H327" s="25" t="str">
        <f>IF('Student Record'!I325="","",'Student Record'!I325)</f>
        <v/>
      </c>
      <c r="I327" s="27" t="str">
        <f>IF('Student Record'!J325="","",'Student Record'!J325)</f>
        <v/>
      </c>
      <c r="J327" s="25" t="str">
        <f>IF('Student Record'!O325="","",'Student Record'!O325)</f>
        <v/>
      </c>
      <c r="K3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7" s="25" t="str">
        <f>IF(Table1[[#This Row],[नाम विद्यार्थी]]="","",IF(AND(Table1[[#This Row],[कक्षा]]&gt;8,Table1[[#This Row],[कक्षा]]&lt;11),50,""))</f>
        <v/>
      </c>
      <c r="M327" s="28" t="str">
        <f>IF(Table1[[#This Row],[नाम विद्यार्थी]]="","",IF(AND(Table1[[#This Row],[कक्षा]]&gt;=11,'School Fees'!$L$3="Yes"),100,""))</f>
        <v/>
      </c>
      <c r="N3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7" s="25" t="str">
        <f>IF(Table1[[#This Row],[नाम विद्यार्थी]]="","",IF(Table1[[#This Row],[कक्षा]]&gt;8,5,""))</f>
        <v/>
      </c>
      <c r="P3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7" s="21"/>
      <c r="R327" s="21"/>
      <c r="S327" s="28" t="str">
        <f>IF(SUM(Table1[[#This Row],[छात्र निधि]:[टी.सी.शुल्क]])=0,"",SUM(Table1[[#This Row],[छात्र निधि]:[टी.सी.शुल्क]]))</f>
        <v/>
      </c>
      <c r="T327" s="33"/>
      <c r="U327" s="33"/>
      <c r="V327" s="22"/>
    </row>
    <row r="328" spans="2:22" ht="15">
      <c r="B328" s="25" t="str">
        <f>IF(C328="","",ROWS($A$4:A328))</f>
        <v/>
      </c>
      <c r="C328" s="25" t="str">
        <f>IF('Student Record'!A326="","",'Student Record'!A326)</f>
        <v/>
      </c>
      <c r="D328" s="25" t="str">
        <f>IF('Student Record'!B326="","",'Student Record'!B326)</f>
        <v/>
      </c>
      <c r="E328" s="25" t="str">
        <f>IF('Student Record'!C326="","",'Student Record'!C326)</f>
        <v/>
      </c>
      <c r="F328" s="26" t="str">
        <f>IF('Student Record'!E326="","",'Student Record'!E326)</f>
        <v/>
      </c>
      <c r="G328" s="26" t="str">
        <f>IF('Student Record'!G326="","",'Student Record'!G326)</f>
        <v/>
      </c>
      <c r="H328" s="25" t="str">
        <f>IF('Student Record'!I326="","",'Student Record'!I326)</f>
        <v/>
      </c>
      <c r="I328" s="27" t="str">
        <f>IF('Student Record'!J326="","",'Student Record'!J326)</f>
        <v/>
      </c>
      <c r="J328" s="25" t="str">
        <f>IF('Student Record'!O326="","",'Student Record'!O326)</f>
        <v/>
      </c>
      <c r="K3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8" s="25" t="str">
        <f>IF(Table1[[#This Row],[नाम विद्यार्थी]]="","",IF(AND(Table1[[#This Row],[कक्षा]]&gt;8,Table1[[#This Row],[कक्षा]]&lt;11),50,""))</f>
        <v/>
      </c>
      <c r="M328" s="28" t="str">
        <f>IF(Table1[[#This Row],[नाम विद्यार्थी]]="","",IF(AND(Table1[[#This Row],[कक्षा]]&gt;=11,'School Fees'!$L$3="Yes"),100,""))</f>
        <v/>
      </c>
      <c r="N3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8" s="25" t="str">
        <f>IF(Table1[[#This Row],[नाम विद्यार्थी]]="","",IF(Table1[[#This Row],[कक्षा]]&gt;8,5,""))</f>
        <v/>
      </c>
      <c r="P3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8" s="21"/>
      <c r="R328" s="21"/>
      <c r="S328" s="28" t="str">
        <f>IF(SUM(Table1[[#This Row],[छात्र निधि]:[टी.सी.शुल्क]])=0,"",SUM(Table1[[#This Row],[छात्र निधि]:[टी.सी.शुल्क]]))</f>
        <v/>
      </c>
      <c r="T328" s="33"/>
      <c r="U328" s="33"/>
      <c r="V328" s="22"/>
    </row>
    <row r="329" spans="2:22" ht="15">
      <c r="B329" s="25" t="str">
        <f>IF(C329="","",ROWS($A$4:A329))</f>
        <v/>
      </c>
      <c r="C329" s="25" t="str">
        <f>IF('Student Record'!A327="","",'Student Record'!A327)</f>
        <v/>
      </c>
      <c r="D329" s="25" t="str">
        <f>IF('Student Record'!B327="","",'Student Record'!B327)</f>
        <v/>
      </c>
      <c r="E329" s="25" t="str">
        <f>IF('Student Record'!C327="","",'Student Record'!C327)</f>
        <v/>
      </c>
      <c r="F329" s="26" t="str">
        <f>IF('Student Record'!E327="","",'Student Record'!E327)</f>
        <v/>
      </c>
      <c r="G329" s="26" t="str">
        <f>IF('Student Record'!G327="","",'Student Record'!G327)</f>
        <v/>
      </c>
      <c r="H329" s="25" t="str">
        <f>IF('Student Record'!I327="","",'Student Record'!I327)</f>
        <v/>
      </c>
      <c r="I329" s="27" t="str">
        <f>IF('Student Record'!J327="","",'Student Record'!J327)</f>
        <v/>
      </c>
      <c r="J329" s="25" t="str">
        <f>IF('Student Record'!O327="","",'Student Record'!O327)</f>
        <v/>
      </c>
      <c r="K3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29" s="25" t="str">
        <f>IF(Table1[[#This Row],[नाम विद्यार्थी]]="","",IF(AND(Table1[[#This Row],[कक्षा]]&gt;8,Table1[[#This Row],[कक्षा]]&lt;11),50,""))</f>
        <v/>
      </c>
      <c r="M329" s="28" t="str">
        <f>IF(Table1[[#This Row],[नाम विद्यार्थी]]="","",IF(AND(Table1[[#This Row],[कक्षा]]&gt;=11,'School Fees'!$L$3="Yes"),100,""))</f>
        <v/>
      </c>
      <c r="N3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29" s="25" t="str">
        <f>IF(Table1[[#This Row],[नाम विद्यार्थी]]="","",IF(Table1[[#This Row],[कक्षा]]&gt;8,5,""))</f>
        <v/>
      </c>
      <c r="P3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29" s="21"/>
      <c r="R329" s="21"/>
      <c r="S329" s="28" t="str">
        <f>IF(SUM(Table1[[#This Row],[छात्र निधि]:[टी.सी.शुल्क]])=0,"",SUM(Table1[[#This Row],[छात्र निधि]:[टी.सी.शुल्क]]))</f>
        <v/>
      </c>
      <c r="T329" s="33"/>
      <c r="U329" s="33"/>
      <c r="V329" s="22"/>
    </row>
    <row r="330" spans="2:22" ht="15">
      <c r="B330" s="25" t="str">
        <f>IF(C330="","",ROWS($A$4:A330))</f>
        <v/>
      </c>
      <c r="C330" s="25" t="str">
        <f>IF('Student Record'!A328="","",'Student Record'!A328)</f>
        <v/>
      </c>
      <c r="D330" s="25" t="str">
        <f>IF('Student Record'!B328="","",'Student Record'!B328)</f>
        <v/>
      </c>
      <c r="E330" s="25" t="str">
        <f>IF('Student Record'!C328="","",'Student Record'!C328)</f>
        <v/>
      </c>
      <c r="F330" s="26" t="str">
        <f>IF('Student Record'!E328="","",'Student Record'!E328)</f>
        <v/>
      </c>
      <c r="G330" s="26" t="str">
        <f>IF('Student Record'!G328="","",'Student Record'!G328)</f>
        <v/>
      </c>
      <c r="H330" s="25" t="str">
        <f>IF('Student Record'!I328="","",'Student Record'!I328)</f>
        <v/>
      </c>
      <c r="I330" s="27" t="str">
        <f>IF('Student Record'!J328="","",'Student Record'!J328)</f>
        <v/>
      </c>
      <c r="J330" s="25" t="str">
        <f>IF('Student Record'!O328="","",'Student Record'!O328)</f>
        <v/>
      </c>
      <c r="K3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0" s="25" t="str">
        <f>IF(Table1[[#This Row],[नाम विद्यार्थी]]="","",IF(AND(Table1[[#This Row],[कक्षा]]&gt;8,Table1[[#This Row],[कक्षा]]&lt;11),50,""))</f>
        <v/>
      </c>
      <c r="M330" s="28" t="str">
        <f>IF(Table1[[#This Row],[नाम विद्यार्थी]]="","",IF(AND(Table1[[#This Row],[कक्षा]]&gt;=11,'School Fees'!$L$3="Yes"),100,""))</f>
        <v/>
      </c>
      <c r="N3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0" s="25" t="str">
        <f>IF(Table1[[#This Row],[नाम विद्यार्थी]]="","",IF(Table1[[#This Row],[कक्षा]]&gt;8,5,""))</f>
        <v/>
      </c>
      <c r="P3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0" s="21"/>
      <c r="R330" s="21"/>
      <c r="S330" s="28" t="str">
        <f>IF(SUM(Table1[[#This Row],[छात्र निधि]:[टी.सी.शुल्क]])=0,"",SUM(Table1[[#This Row],[छात्र निधि]:[टी.सी.शुल्क]]))</f>
        <v/>
      </c>
      <c r="T330" s="33"/>
      <c r="U330" s="33"/>
      <c r="V330" s="22"/>
    </row>
    <row r="331" spans="2:22" ht="15">
      <c r="B331" s="25" t="str">
        <f>IF(C331="","",ROWS($A$4:A331))</f>
        <v/>
      </c>
      <c r="C331" s="25" t="str">
        <f>IF('Student Record'!A329="","",'Student Record'!A329)</f>
        <v/>
      </c>
      <c r="D331" s="25" t="str">
        <f>IF('Student Record'!B329="","",'Student Record'!B329)</f>
        <v/>
      </c>
      <c r="E331" s="25" t="str">
        <f>IF('Student Record'!C329="","",'Student Record'!C329)</f>
        <v/>
      </c>
      <c r="F331" s="26" t="str">
        <f>IF('Student Record'!E329="","",'Student Record'!E329)</f>
        <v/>
      </c>
      <c r="G331" s="26" t="str">
        <f>IF('Student Record'!G329="","",'Student Record'!G329)</f>
        <v/>
      </c>
      <c r="H331" s="25" t="str">
        <f>IF('Student Record'!I329="","",'Student Record'!I329)</f>
        <v/>
      </c>
      <c r="I331" s="27" t="str">
        <f>IF('Student Record'!J329="","",'Student Record'!J329)</f>
        <v/>
      </c>
      <c r="J331" s="25" t="str">
        <f>IF('Student Record'!O329="","",'Student Record'!O329)</f>
        <v/>
      </c>
      <c r="K3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1" s="25" t="str">
        <f>IF(Table1[[#This Row],[नाम विद्यार्थी]]="","",IF(AND(Table1[[#This Row],[कक्षा]]&gt;8,Table1[[#This Row],[कक्षा]]&lt;11),50,""))</f>
        <v/>
      </c>
      <c r="M331" s="28" t="str">
        <f>IF(Table1[[#This Row],[नाम विद्यार्थी]]="","",IF(AND(Table1[[#This Row],[कक्षा]]&gt;=11,'School Fees'!$L$3="Yes"),100,""))</f>
        <v/>
      </c>
      <c r="N3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1" s="25" t="str">
        <f>IF(Table1[[#This Row],[नाम विद्यार्थी]]="","",IF(Table1[[#This Row],[कक्षा]]&gt;8,5,""))</f>
        <v/>
      </c>
      <c r="P3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1" s="21"/>
      <c r="R331" s="21"/>
      <c r="S331" s="28" t="str">
        <f>IF(SUM(Table1[[#This Row],[छात्र निधि]:[टी.सी.शुल्क]])=0,"",SUM(Table1[[#This Row],[छात्र निधि]:[टी.सी.शुल्क]]))</f>
        <v/>
      </c>
      <c r="T331" s="33"/>
      <c r="U331" s="33"/>
      <c r="V331" s="22"/>
    </row>
    <row r="332" spans="2:22" ht="15">
      <c r="B332" s="25" t="str">
        <f>IF(C332="","",ROWS($A$4:A332))</f>
        <v/>
      </c>
      <c r="C332" s="25" t="str">
        <f>IF('Student Record'!A330="","",'Student Record'!A330)</f>
        <v/>
      </c>
      <c r="D332" s="25" t="str">
        <f>IF('Student Record'!B330="","",'Student Record'!B330)</f>
        <v/>
      </c>
      <c r="E332" s="25" t="str">
        <f>IF('Student Record'!C330="","",'Student Record'!C330)</f>
        <v/>
      </c>
      <c r="F332" s="26" t="str">
        <f>IF('Student Record'!E330="","",'Student Record'!E330)</f>
        <v/>
      </c>
      <c r="G332" s="26" t="str">
        <f>IF('Student Record'!G330="","",'Student Record'!G330)</f>
        <v/>
      </c>
      <c r="H332" s="25" t="str">
        <f>IF('Student Record'!I330="","",'Student Record'!I330)</f>
        <v/>
      </c>
      <c r="I332" s="27" t="str">
        <f>IF('Student Record'!J330="","",'Student Record'!J330)</f>
        <v/>
      </c>
      <c r="J332" s="25" t="str">
        <f>IF('Student Record'!O330="","",'Student Record'!O330)</f>
        <v/>
      </c>
      <c r="K3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2" s="25" t="str">
        <f>IF(Table1[[#This Row],[नाम विद्यार्थी]]="","",IF(AND(Table1[[#This Row],[कक्षा]]&gt;8,Table1[[#This Row],[कक्षा]]&lt;11),50,""))</f>
        <v/>
      </c>
      <c r="M332" s="28" t="str">
        <f>IF(Table1[[#This Row],[नाम विद्यार्थी]]="","",IF(AND(Table1[[#This Row],[कक्षा]]&gt;=11,'School Fees'!$L$3="Yes"),100,""))</f>
        <v/>
      </c>
      <c r="N3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2" s="25" t="str">
        <f>IF(Table1[[#This Row],[नाम विद्यार्थी]]="","",IF(Table1[[#This Row],[कक्षा]]&gt;8,5,""))</f>
        <v/>
      </c>
      <c r="P3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2" s="21"/>
      <c r="R332" s="21"/>
      <c r="S332" s="28" t="str">
        <f>IF(SUM(Table1[[#This Row],[छात्र निधि]:[टी.सी.शुल्क]])=0,"",SUM(Table1[[#This Row],[छात्र निधि]:[टी.सी.शुल्क]]))</f>
        <v/>
      </c>
      <c r="T332" s="33"/>
      <c r="U332" s="33"/>
      <c r="V332" s="22"/>
    </row>
    <row r="333" spans="2:22" ht="15">
      <c r="B333" s="25" t="str">
        <f>IF(C333="","",ROWS($A$4:A333))</f>
        <v/>
      </c>
      <c r="C333" s="25" t="str">
        <f>IF('Student Record'!A331="","",'Student Record'!A331)</f>
        <v/>
      </c>
      <c r="D333" s="25" t="str">
        <f>IF('Student Record'!B331="","",'Student Record'!B331)</f>
        <v/>
      </c>
      <c r="E333" s="25" t="str">
        <f>IF('Student Record'!C331="","",'Student Record'!C331)</f>
        <v/>
      </c>
      <c r="F333" s="26" t="str">
        <f>IF('Student Record'!E331="","",'Student Record'!E331)</f>
        <v/>
      </c>
      <c r="G333" s="26" t="str">
        <f>IF('Student Record'!G331="","",'Student Record'!G331)</f>
        <v/>
      </c>
      <c r="H333" s="25" t="str">
        <f>IF('Student Record'!I331="","",'Student Record'!I331)</f>
        <v/>
      </c>
      <c r="I333" s="27" t="str">
        <f>IF('Student Record'!J331="","",'Student Record'!J331)</f>
        <v/>
      </c>
      <c r="J333" s="25" t="str">
        <f>IF('Student Record'!O331="","",'Student Record'!O331)</f>
        <v/>
      </c>
      <c r="K3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3" s="25" t="str">
        <f>IF(Table1[[#This Row],[नाम विद्यार्थी]]="","",IF(AND(Table1[[#This Row],[कक्षा]]&gt;8,Table1[[#This Row],[कक्षा]]&lt;11),50,""))</f>
        <v/>
      </c>
      <c r="M333" s="28" t="str">
        <f>IF(Table1[[#This Row],[नाम विद्यार्थी]]="","",IF(AND(Table1[[#This Row],[कक्षा]]&gt;=11,'School Fees'!$L$3="Yes"),100,""))</f>
        <v/>
      </c>
      <c r="N3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3" s="25" t="str">
        <f>IF(Table1[[#This Row],[नाम विद्यार्थी]]="","",IF(Table1[[#This Row],[कक्षा]]&gt;8,5,""))</f>
        <v/>
      </c>
      <c r="P3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3" s="21"/>
      <c r="R333" s="21"/>
      <c r="S333" s="28" t="str">
        <f>IF(SUM(Table1[[#This Row],[छात्र निधि]:[टी.सी.शुल्क]])=0,"",SUM(Table1[[#This Row],[छात्र निधि]:[टी.सी.शुल्क]]))</f>
        <v/>
      </c>
      <c r="T333" s="33"/>
      <c r="U333" s="33"/>
      <c r="V333" s="22"/>
    </row>
    <row r="334" spans="2:22" ht="15">
      <c r="B334" s="25" t="str">
        <f>IF(C334="","",ROWS($A$4:A334))</f>
        <v/>
      </c>
      <c r="C334" s="25" t="str">
        <f>IF('Student Record'!A332="","",'Student Record'!A332)</f>
        <v/>
      </c>
      <c r="D334" s="25" t="str">
        <f>IF('Student Record'!B332="","",'Student Record'!B332)</f>
        <v/>
      </c>
      <c r="E334" s="25" t="str">
        <f>IF('Student Record'!C332="","",'Student Record'!C332)</f>
        <v/>
      </c>
      <c r="F334" s="26" t="str">
        <f>IF('Student Record'!E332="","",'Student Record'!E332)</f>
        <v/>
      </c>
      <c r="G334" s="26" t="str">
        <f>IF('Student Record'!G332="","",'Student Record'!G332)</f>
        <v/>
      </c>
      <c r="H334" s="25" t="str">
        <f>IF('Student Record'!I332="","",'Student Record'!I332)</f>
        <v/>
      </c>
      <c r="I334" s="27" t="str">
        <f>IF('Student Record'!J332="","",'Student Record'!J332)</f>
        <v/>
      </c>
      <c r="J334" s="25" t="str">
        <f>IF('Student Record'!O332="","",'Student Record'!O332)</f>
        <v/>
      </c>
      <c r="K3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4" s="25" t="str">
        <f>IF(Table1[[#This Row],[नाम विद्यार्थी]]="","",IF(AND(Table1[[#This Row],[कक्षा]]&gt;8,Table1[[#This Row],[कक्षा]]&lt;11),50,""))</f>
        <v/>
      </c>
      <c r="M334" s="28" t="str">
        <f>IF(Table1[[#This Row],[नाम विद्यार्थी]]="","",IF(AND(Table1[[#This Row],[कक्षा]]&gt;=11,'School Fees'!$L$3="Yes"),100,""))</f>
        <v/>
      </c>
      <c r="N3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4" s="25" t="str">
        <f>IF(Table1[[#This Row],[नाम विद्यार्थी]]="","",IF(Table1[[#This Row],[कक्षा]]&gt;8,5,""))</f>
        <v/>
      </c>
      <c r="P3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4" s="21"/>
      <c r="R334" s="21"/>
      <c r="S334" s="28" t="str">
        <f>IF(SUM(Table1[[#This Row],[छात्र निधि]:[टी.सी.शुल्क]])=0,"",SUM(Table1[[#This Row],[छात्र निधि]:[टी.सी.शुल्क]]))</f>
        <v/>
      </c>
      <c r="T334" s="33"/>
      <c r="U334" s="33"/>
      <c r="V334" s="22"/>
    </row>
    <row r="335" spans="2:22" ht="15">
      <c r="B335" s="25" t="str">
        <f>IF(C335="","",ROWS($A$4:A335))</f>
        <v/>
      </c>
      <c r="C335" s="25" t="str">
        <f>IF('Student Record'!A333="","",'Student Record'!A333)</f>
        <v/>
      </c>
      <c r="D335" s="25" t="str">
        <f>IF('Student Record'!B333="","",'Student Record'!B333)</f>
        <v/>
      </c>
      <c r="E335" s="25" t="str">
        <f>IF('Student Record'!C333="","",'Student Record'!C333)</f>
        <v/>
      </c>
      <c r="F335" s="26" t="str">
        <f>IF('Student Record'!E333="","",'Student Record'!E333)</f>
        <v/>
      </c>
      <c r="G335" s="26" t="str">
        <f>IF('Student Record'!G333="","",'Student Record'!G333)</f>
        <v/>
      </c>
      <c r="H335" s="25" t="str">
        <f>IF('Student Record'!I333="","",'Student Record'!I333)</f>
        <v/>
      </c>
      <c r="I335" s="27" t="str">
        <f>IF('Student Record'!J333="","",'Student Record'!J333)</f>
        <v/>
      </c>
      <c r="J335" s="25" t="str">
        <f>IF('Student Record'!O333="","",'Student Record'!O333)</f>
        <v/>
      </c>
      <c r="K3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5" s="25" t="str">
        <f>IF(Table1[[#This Row],[नाम विद्यार्थी]]="","",IF(AND(Table1[[#This Row],[कक्षा]]&gt;8,Table1[[#This Row],[कक्षा]]&lt;11),50,""))</f>
        <v/>
      </c>
      <c r="M335" s="28" t="str">
        <f>IF(Table1[[#This Row],[नाम विद्यार्थी]]="","",IF(AND(Table1[[#This Row],[कक्षा]]&gt;=11,'School Fees'!$L$3="Yes"),100,""))</f>
        <v/>
      </c>
      <c r="N3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5" s="25" t="str">
        <f>IF(Table1[[#This Row],[नाम विद्यार्थी]]="","",IF(Table1[[#This Row],[कक्षा]]&gt;8,5,""))</f>
        <v/>
      </c>
      <c r="P3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5" s="21"/>
      <c r="R335" s="21"/>
      <c r="S335" s="28" t="str">
        <f>IF(SUM(Table1[[#This Row],[छात्र निधि]:[टी.सी.शुल्क]])=0,"",SUM(Table1[[#This Row],[छात्र निधि]:[टी.सी.शुल्क]]))</f>
        <v/>
      </c>
      <c r="T335" s="33"/>
      <c r="U335" s="33"/>
      <c r="V335" s="22"/>
    </row>
    <row r="336" spans="2:22" ht="15">
      <c r="B336" s="25" t="str">
        <f>IF(C336="","",ROWS($A$4:A336))</f>
        <v/>
      </c>
      <c r="C336" s="25" t="str">
        <f>IF('Student Record'!A334="","",'Student Record'!A334)</f>
        <v/>
      </c>
      <c r="D336" s="25" t="str">
        <f>IF('Student Record'!B334="","",'Student Record'!B334)</f>
        <v/>
      </c>
      <c r="E336" s="25" t="str">
        <f>IF('Student Record'!C334="","",'Student Record'!C334)</f>
        <v/>
      </c>
      <c r="F336" s="26" t="str">
        <f>IF('Student Record'!E334="","",'Student Record'!E334)</f>
        <v/>
      </c>
      <c r="G336" s="26" t="str">
        <f>IF('Student Record'!G334="","",'Student Record'!G334)</f>
        <v/>
      </c>
      <c r="H336" s="25" t="str">
        <f>IF('Student Record'!I334="","",'Student Record'!I334)</f>
        <v/>
      </c>
      <c r="I336" s="27" t="str">
        <f>IF('Student Record'!J334="","",'Student Record'!J334)</f>
        <v/>
      </c>
      <c r="J336" s="25" t="str">
        <f>IF('Student Record'!O334="","",'Student Record'!O334)</f>
        <v/>
      </c>
      <c r="K3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6" s="25" t="str">
        <f>IF(Table1[[#This Row],[नाम विद्यार्थी]]="","",IF(AND(Table1[[#This Row],[कक्षा]]&gt;8,Table1[[#This Row],[कक्षा]]&lt;11),50,""))</f>
        <v/>
      </c>
      <c r="M336" s="28" t="str">
        <f>IF(Table1[[#This Row],[नाम विद्यार्थी]]="","",IF(AND(Table1[[#This Row],[कक्षा]]&gt;=11,'School Fees'!$L$3="Yes"),100,""))</f>
        <v/>
      </c>
      <c r="N3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6" s="25" t="str">
        <f>IF(Table1[[#This Row],[नाम विद्यार्थी]]="","",IF(Table1[[#This Row],[कक्षा]]&gt;8,5,""))</f>
        <v/>
      </c>
      <c r="P3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6" s="21"/>
      <c r="R336" s="21"/>
      <c r="S336" s="28" t="str">
        <f>IF(SUM(Table1[[#This Row],[छात्र निधि]:[टी.सी.शुल्क]])=0,"",SUM(Table1[[#This Row],[छात्र निधि]:[टी.सी.शुल्क]]))</f>
        <v/>
      </c>
      <c r="T336" s="33"/>
      <c r="U336" s="33"/>
      <c r="V336" s="22"/>
    </row>
    <row r="337" spans="2:22" ht="15">
      <c r="B337" s="25" t="str">
        <f>IF(C337="","",ROWS($A$4:A337))</f>
        <v/>
      </c>
      <c r="C337" s="25" t="str">
        <f>IF('Student Record'!A335="","",'Student Record'!A335)</f>
        <v/>
      </c>
      <c r="D337" s="25" t="str">
        <f>IF('Student Record'!B335="","",'Student Record'!B335)</f>
        <v/>
      </c>
      <c r="E337" s="25" t="str">
        <f>IF('Student Record'!C335="","",'Student Record'!C335)</f>
        <v/>
      </c>
      <c r="F337" s="26" t="str">
        <f>IF('Student Record'!E335="","",'Student Record'!E335)</f>
        <v/>
      </c>
      <c r="G337" s="26" t="str">
        <f>IF('Student Record'!G335="","",'Student Record'!G335)</f>
        <v/>
      </c>
      <c r="H337" s="25" t="str">
        <f>IF('Student Record'!I335="","",'Student Record'!I335)</f>
        <v/>
      </c>
      <c r="I337" s="27" t="str">
        <f>IF('Student Record'!J335="","",'Student Record'!J335)</f>
        <v/>
      </c>
      <c r="J337" s="25" t="str">
        <f>IF('Student Record'!O335="","",'Student Record'!O335)</f>
        <v/>
      </c>
      <c r="K3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7" s="25" t="str">
        <f>IF(Table1[[#This Row],[नाम विद्यार्थी]]="","",IF(AND(Table1[[#This Row],[कक्षा]]&gt;8,Table1[[#This Row],[कक्षा]]&lt;11),50,""))</f>
        <v/>
      </c>
      <c r="M337" s="28" t="str">
        <f>IF(Table1[[#This Row],[नाम विद्यार्थी]]="","",IF(AND(Table1[[#This Row],[कक्षा]]&gt;=11,'School Fees'!$L$3="Yes"),100,""))</f>
        <v/>
      </c>
      <c r="N3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7" s="25" t="str">
        <f>IF(Table1[[#This Row],[नाम विद्यार्थी]]="","",IF(Table1[[#This Row],[कक्षा]]&gt;8,5,""))</f>
        <v/>
      </c>
      <c r="P3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7" s="21"/>
      <c r="R337" s="21"/>
      <c r="S337" s="28" t="str">
        <f>IF(SUM(Table1[[#This Row],[छात्र निधि]:[टी.सी.शुल्क]])=0,"",SUM(Table1[[#This Row],[छात्र निधि]:[टी.सी.शुल्क]]))</f>
        <v/>
      </c>
      <c r="T337" s="33"/>
      <c r="U337" s="33"/>
      <c r="V337" s="22"/>
    </row>
    <row r="338" spans="2:22" ht="15">
      <c r="B338" s="25" t="str">
        <f>IF(C338="","",ROWS($A$4:A338))</f>
        <v/>
      </c>
      <c r="C338" s="25" t="str">
        <f>IF('Student Record'!A336="","",'Student Record'!A336)</f>
        <v/>
      </c>
      <c r="D338" s="25" t="str">
        <f>IF('Student Record'!B336="","",'Student Record'!B336)</f>
        <v/>
      </c>
      <c r="E338" s="25" t="str">
        <f>IF('Student Record'!C336="","",'Student Record'!C336)</f>
        <v/>
      </c>
      <c r="F338" s="26" t="str">
        <f>IF('Student Record'!E336="","",'Student Record'!E336)</f>
        <v/>
      </c>
      <c r="G338" s="26" t="str">
        <f>IF('Student Record'!G336="","",'Student Record'!G336)</f>
        <v/>
      </c>
      <c r="H338" s="25" t="str">
        <f>IF('Student Record'!I336="","",'Student Record'!I336)</f>
        <v/>
      </c>
      <c r="I338" s="27" t="str">
        <f>IF('Student Record'!J336="","",'Student Record'!J336)</f>
        <v/>
      </c>
      <c r="J338" s="25" t="str">
        <f>IF('Student Record'!O336="","",'Student Record'!O336)</f>
        <v/>
      </c>
      <c r="K3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8" s="25" t="str">
        <f>IF(Table1[[#This Row],[नाम विद्यार्थी]]="","",IF(AND(Table1[[#This Row],[कक्षा]]&gt;8,Table1[[#This Row],[कक्षा]]&lt;11),50,""))</f>
        <v/>
      </c>
      <c r="M338" s="28" t="str">
        <f>IF(Table1[[#This Row],[नाम विद्यार्थी]]="","",IF(AND(Table1[[#This Row],[कक्षा]]&gt;=11,'School Fees'!$L$3="Yes"),100,""))</f>
        <v/>
      </c>
      <c r="N3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8" s="25" t="str">
        <f>IF(Table1[[#This Row],[नाम विद्यार्थी]]="","",IF(Table1[[#This Row],[कक्षा]]&gt;8,5,""))</f>
        <v/>
      </c>
      <c r="P3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8" s="21"/>
      <c r="R338" s="21"/>
      <c r="S338" s="28" t="str">
        <f>IF(SUM(Table1[[#This Row],[छात्र निधि]:[टी.सी.शुल्क]])=0,"",SUM(Table1[[#This Row],[छात्र निधि]:[टी.सी.शुल्क]]))</f>
        <v/>
      </c>
      <c r="T338" s="33"/>
      <c r="U338" s="33"/>
      <c r="V338" s="22"/>
    </row>
    <row r="339" spans="2:22" ht="15">
      <c r="B339" s="25" t="str">
        <f>IF(C339="","",ROWS($A$4:A339))</f>
        <v/>
      </c>
      <c r="C339" s="25" t="str">
        <f>IF('Student Record'!A337="","",'Student Record'!A337)</f>
        <v/>
      </c>
      <c r="D339" s="25" t="str">
        <f>IF('Student Record'!B337="","",'Student Record'!B337)</f>
        <v/>
      </c>
      <c r="E339" s="25" t="str">
        <f>IF('Student Record'!C337="","",'Student Record'!C337)</f>
        <v/>
      </c>
      <c r="F339" s="26" t="str">
        <f>IF('Student Record'!E337="","",'Student Record'!E337)</f>
        <v/>
      </c>
      <c r="G339" s="26" t="str">
        <f>IF('Student Record'!G337="","",'Student Record'!G337)</f>
        <v/>
      </c>
      <c r="H339" s="25" t="str">
        <f>IF('Student Record'!I337="","",'Student Record'!I337)</f>
        <v/>
      </c>
      <c r="I339" s="27" t="str">
        <f>IF('Student Record'!J337="","",'Student Record'!J337)</f>
        <v/>
      </c>
      <c r="J339" s="25" t="str">
        <f>IF('Student Record'!O337="","",'Student Record'!O337)</f>
        <v/>
      </c>
      <c r="K3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39" s="25" t="str">
        <f>IF(Table1[[#This Row],[नाम विद्यार्थी]]="","",IF(AND(Table1[[#This Row],[कक्षा]]&gt;8,Table1[[#This Row],[कक्षा]]&lt;11),50,""))</f>
        <v/>
      </c>
      <c r="M339" s="28" t="str">
        <f>IF(Table1[[#This Row],[नाम विद्यार्थी]]="","",IF(AND(Table1[[#This Row],[कक्षा]]&gt;=11,'School Fees'!$L$3="Yes"),100,""))</f>
        <v/>
      </c>
      <c r="N3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39" s="25" t="str">
        <f>IF(Table1[[#This Row],[नाम विद्यार्थी]]="","",IF(Table1[[#This Row],[कक्षा]]&gt;8,5,""))</f>
        <v/>
      </c>
      <c r="P3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39" s="21"/>
      <c r="R339" s="21"/>
      <c r="S339" s="28" t="str">
        <f>IF(SUM(Table1[[#This Row],[छात्र निधि]:[टी.सी.शुल्क]])=0,"",SUM(Table1[[#This Row],[छात्र निधि]:[टी.सी.शुल्क]]))</f>
        <v/>
      </c>
      <c r="T339" s="33"/>
      <c r="U339" s="33"/>
      <c r="V339" s="22"/>
    </row>
    <row r="340" spans="2:22" ht="15">
      <c r="B340" s="25" t="str">
        <f>IF(C340="","",ROWS($A$4:A340))</f>
        <v/>
      </c>
      <c r="C340" s="25" t="str">
        <f>IF('Student Record'!A338="","",'Student Record'!A338)</f>
        <v/>
      </c>
      <c r="D340" s="25" t="str">
        <f>IF('Student Record'!B338="","",'Student Record'!B338)</f>
        <v/>
      </c>
      <c r="E340" s="25" t="str">
        <f>IF('Student Record'!C338="","",'Student Record'!C338)</f>
        <v/>
      </c>
      <c r="F340" s="26" t="str">
        <f>IF('Student Record'!E338="","",'Student Record'!E338)</f>
        <v/>
      </c>
      <c r="G340" s="26" t="str">
        <f>IF('Student Record'!G338="","",'Student Record'!G338)</f>
        <v/>
      </c>
      <c r="H340" s="25" t="str">
        <f>IF('Student Record'!I338="","",'Student Record'!I338)</f>
        <v/>
      </c>
      <c r="I340" s="27" t="str">
        <f>IF('Student Record'!J338="","",'Student Record'!J338)</f>
        <v/>
      </c>
      <c r="J340" s="25" t="str">
        <f>IF('Student Record'!O338="","",'Student Record'!O338)</f>
        <v/>
      </c>
      <c r="K3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0" s="25" t="str">
        <f>IF(Table1[[#This Row],[नाम विद्यार्थी]]="","",IF(AND(Table1[[#This Row],[कक्षा]]&gt;8,Table1[[#This Row],[कक्षा]]&lt;11),50,""))</f>
        <v/>
      </c>
      <c r="M340" s="28" t="str">
        <f>IF(Table1[[#This Row],[नाम विद्यार्थी]]="","",IF(AND(Table1[[#This Row],[कक्षा]]&gt;=11,'School Fees'!$L$3="Yes"),100,""))</f>
        <v/>
      </c>
      <c r="N3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0" s="25" t="str">
        <f>IF(Table1[[#This Row],[नाम विद्यार्थी]]="","",IF(Table1[[#This Row],[कक्षा]]&gt;8,5,""))</f>
        <v/>
      </c>
      <c r="P3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0" s="21"/>
      <c r="R340" s="21"/>
      <c r="S340" s="28" t="str">
        <f>IF(SUM(Table1[[#This Row],[छात्र निधि]:[टी.सी.शुल्क]])=0,"",SUM(Table1[[#This Row],[छात्र निधि]:[टी.सी.शुल्क]]))</f>
        <v/>
      </c>
      <c r="T340" s="33"/>
      <c r="U340" s="33"/>
      <c r="V340" s="22"/>
    </row>
    <row r="341" spans="2:22" ht="15">
      <c r="B341" s="25" t="str">
        <f>IF(C341="","",ROWS($A$4:A341))</f>
        <v/>
      </c>
      <c r="C341" s="25" t="str">
        <f>IF('Student Record'!A339="","",'Student Record'!A339)</f>
        <v/>
      </c>
      <c r="D341" s="25" t="str">
        <f>IF('Student Record'!B339="","",'Student Record'!B339)</f>
        <v/>
      </c>
      <c r="E341" s="25" t="str">
        <f>IF('Student Record'!C339="","",'Student Record'!C339)</f>
        <v/>
      </c>
      <c r="F341" s="26" t="str">
        <f>IF('Student Record'!E339="","",'Student Record'!E339)</f>
        <v/>
      </c>
      <c r="G341" s="26" t="str">
        <f>IF('Student Record'!G339="","",'Student Record'!G339)</f>
        <v/>
      </c>
      <c r="H341" s="25" t="str">
        <f>IF('Student Record'!I339="","",'Student Record'!I339)</f>
        <v/>
      </c>
      <c r="I341" s="27" t="str">
        <f>IF('Student Record'!J339="","",'Student Record'!J339)</f>
        <v/>
      </c>
      <c r="J341" s="25" t="str">
        <f>IF('Student Record'!O339="","",'Student Record'!O339)</f>
        <v/>
      </c>
      <c r="K3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1" s="25" t="str">
        <f>IF(Table1[[#This Row],[नाम विद्यार्थी]]="","",IF(AND(Table1[[#This Row],[कक्षा]]&gt;8,Table1[[#This Row],[कक्षा]]&lt;11),50,""))</f>
        <v/>
      </c>
      <c r="M341" s="28" t="str">
        <f>IF(Table1[[#This Row],[नाम विद्यार्थी]]="","",IF(AND(Table1[[#This Row],[कक्षा]]&gt;=11,'School Fees'!$L$3="Yes"),100,""))</f>
        <v/>
      </c>
      <c r="N3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1" s="25" t="str">
        <f>IF(Table1[[#This Row],[नाम विद्यार्थी]]="","",IF(Table1[[#This Row],[कक्षा]]&gt;8,5,""))</f>
        <v/>
      </c>
      <c r="P3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1" s="21"/>
      <c r="R341" s="21"/>
      <c r="S341" s="28" t="str">
        <f>IF(SUM(Table1[[#This Row],[छात्र निधि]:[टी.सी.शुल्क]])=0,"",SUM(Table1[[#This Row],[छात्र निधि]:[टी.सी.शुल्क]]))</f>
        <v/>
      </c>
      <c r="T341" s="33"/>
      <c r="U341" s="33"/>
      <c r="V341" s="22"/>
    </row>
    <row r="342" spans="2:22" ht="15">
      <c r="B342" s="25" t="str">
        <f>IF(C342="","",ROWS($A$4:A342))</f>
        <v/>
      </c>
      <c r="C342" s="25" t="str">
        <f>IF('Student Record'!A340="","",'Student Record'!A340)</f>
        <v/>
      </c>
      <c r="D342" s="25" t="str">
        <f>IF('Student Record'!B340="","",'Student Record'!B340)</f>
        <v/>
      </c>
      <c r="E342" s="25" t="str">
        <f>IF('Student Record'!C340="","",'Student Record'!C340)</f>
        <v/>
      </c>
      <c r="F342" s="26" t="str">
        <f>IF('Student Record'!E340="","",'Student Record'!E340)</f>
        <v/>
      </c>
      <c r="G342" s="26" t="str">
        <f>IF('Student Record'!G340="","",'Student Record'!G340)</f>
        <v/>
      </c>
      <c r="H342" s="25" t="str">
        <f>IF('Student Record'!I340="","",'Student Record'!I340)</f>
        <v/>
      </c>
      <c r="I342" s="27" t="str">
        <f>IF('Student Record'!J340="","",'Student Record'!J340)</f>
        <v/>
      </c>
      <c r="J342" s="25" t="str">
        <f>IF('Student Record'!O340="","",'Student Record'!O340)</f>
        <v/>
      </c>
      <c r="K3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2" s="25" t="str">
        <f>IF(Table1[[#This Row],[नाम विद्यार्थी]]="","",IF(AND(Table1[[#This Row],[कक्षा]]&gt;8,Table1[[#This Row],[कक्षा]]&lt;11),50,""))</f>
        <v/>
      </c>
      <c r="M342" s="28" t="str">
        <f>IF(Table1[[#This Row],[नाम विद्यार्थी]]="","",IF(AND(Table1[[#This Row],[कक्षा]]&gt;=11,'School Fees'!$L$3="Yes"),100,""))</f>
        <v/>
      </c>
      <c r="N3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2" s="25" t="str">
        <f>IF(Table1[[#This Row],[नाम विद्यार्थी]]="","",IF(Table1[[#This Row],[कक्षा]]&gt;8,5,""))</f>
        <v/>
      </c>
      <c r="P3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2" s="21"/>
      <c r="R342" s="21"/>
      <c r="S342" s="28" t="str">
        <f>IF(SUM(Table1[[#This Row],[छात्र निधि]:[टी.सी.शुल्क]])=0,"",SUM(Table1[[#This Row],[छात्र निधि]:[टी.सी.शुल्क]]))</f>
        <v/>
      </c>
      <c r="T342" s="33"/>
      <c r="U342" s="33"/>
      <c r="V342" s="22"/>
    </row>
    <row r="343" spans="2:22" ht="15">
      <c r="B343" s="25" t="str">
        <f>IF(C343="","",ROWS($A$4:A343))</f>
        <v/>
      </c>
      <c r="C343" s="25" t="str">
        <f>IF('Student Record'!A341="","",'Student Record'!A341)</f>
        <v/>
      </c>
      <c r="D343" s="25" t="str">
        <f>IF('Student Record'!B341="","",'Student Record'!B341)</f>
        <v/>
      </c>
      <c r="E343" s="25" t="str">
        <f>IF('Student Record'!C341="","",'Student Record'!C341)</f>
        <v/>
      </c>
      <c r="F343" s="26" t="str">
        <f>IF('Student Record'!E341="","",'Student Record'!E341)</f>
        <v/>
      </c>
      <c r="G343" s="26" t="str">
        <f>IF('Student Record'!G341="","",'Student Record'!G341)</f>
        <v/>
      </c>
      <c r="H343" s="25" t="str">
        <f>IF('Student Record'!I341="","",'Student Record'!I341)</f>
        <v/>
      </c>
      <c r="I343" s="27" t="str">
        <f>IF('Student Record'!J341="","",'Student Record'!J341)</f>
        <v/>
      </c>
      <c r="J343" s="25" t="str">
        <f>IF('Student Record'!O341="","",'Student Record'!O341)</f>
        <v/>
      </c>
      <c r="K3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3" s="25" t="str">
        <f>IF(Table1[[#This Row],[नाम विद्यार्थी]]="","",IF(AND(Table1[[#This Row],[कक्षा]]&gt;8,Table1[[#This Row],[कक्षा]]&lt;11),50,""))</f>
        <v/>
      </c>
      <c r="M343" s="28" t="str">
        <f>IF(Table1[[#This Row],[नाम विद्यार्थी]]="","",IF(AND(Table1[[#This Row],[कक्षा]]&gt;=11,'School Fees'!$L$3="Yes"),100,""))</f>
        <v/>
      </c>
      <c r="N3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3" s="25" t="str">
        <f>IF(Table1[[#This Row],[नाम विद्यार्थी]]="","",IF(Table1[[#This Row],[कक्षा]]&gt;8,5,""))</f>
        <v/>
      </c>
      <c r="P3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3" s="21"/>
      <c r="R343" s="21"/>
      <c r="S343" s="28" t="str">
        <f>IF(SUM(Table1[[#This Row],[छात्र निधि]:[टी.सी.शुल्क]])=0,"",SUM(Table1[[#This Row],[छात्र निधि]:[टी.सी.शुल्क]]))</f>
        <v/>
      </c>
      <c r="T343" s="33"/>
      <c r="U343" s="33"/>
      <c r="V343" s="22"/>
    </row>
    <row r="344" spans="2:22" ht="15">
      <c r="B344" s="25" t="str">
        <f>IF(C344="","",ROWS($A$4:A344))</f>
        <v/>
      </c>
      <c r="C344" s="25" t="str">
        <f>IF('Student Record'!A342="","",'Student Record'!A342)</f>
        <v/>
      </c>
      <c r="D344" s="25" t="str">
        <f>IF('Student Record'!B342="","",'Student Record'!B342)</f>
        <v/>
      </c>
      <c r="E344" s="25" t="str">
        <f>IF('Student Record'!C342="","",'Student Record'!C342)</f>
        <v/>
      </c>
      <c r="F344" s="26" t="str">
        <f>IF('Student Record'!E342="","",'Student Record'!E342)</f>
        <v/>
      </c>
      <c r="G344" s="26" t="str">
        <f>IF('Student Record'!G342="","",'Student Record'!G342)</f>
        <v/>
      </c>
      <c r="H344" s="25" t="str">
        <f>IF('Student Record'!I342="","",'Student Record'!I342)</f>
        <v/>
      </c>
      <c r="I344" s="27" t="str">
        <f>IF('Student Record'!J342="","",'Student Record'!J342)</f>
        <v/>
      </c>
      <c r="J344" s="25" t="str">
        <f>IF('Student Record'!O342="","",'Student Record'!O342)</f>
        <v/>
      </c>
      <c r="K3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4" s="25" t="str">
        <f>IF(Table1[[#This Row],[नाम विद्यार्थी]]="","",IF(AND(Table1[[#This Row],[कक्षा]]&gt;8,Table1[[#This Row],[कक्षा]]&lt;11),50,""))</f>
        <v/>
      </c>
      <c r="M344" s="28" t="str">
        <f>IF(Table1[[#This Row],[नाम विद्यार्थी]]="","",IF(AND(Table1[[#This Row],[कक्षा]]&gt;=11,'School Fees'!$L$3="Yes"),100,""))</f>
        <v/>
      </c>
      <c r="N3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4" s="25" t="str">
        <f>IF(Table1[[#This Row],[नाम विद्यार्थी]]="","",IF(Table1[[#This Row],[कक्षा]]&gt;8,5,""))</f>
        <v/>
      </c>
      <c r="P3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4" s="21"/>
      <c r="R344" s="21"/>
      <c r="S344" s="28" t="str">
        <f>IF(SUM(Table1[[#This Row],[छात्र निधि]:[टी.सी.शुल्क]])=0,"",SUM(Table1[[#This Row],[छात्र निधि]:[टी.सी.शुल्क]]))</f>
        <v/>
      </c>
      <c r="T344" s="33"/>
      <c r="U344" s="33"/>
      <c r="V344" s="22"/>
    </row>
    <row r="345" spans="2:22" ht="15">
      <c r="B345" s="25" t="str">
        <f>IF(C345="","",ROWS($A$4:A345))</f>
        <v/>
      </c>
      <c r="C345" s="25" t="str">
        <f>IF('Student Record'!A343="","",'Student Record'!A343)</f>
        <v/>
      </c>
      <c r="D345" s="25" t="str">
        <f>IF('Student Record'!B343="","",'Student Record'!B343)</f>
        <v/>
      </c>
      <c r="E345" s="25" t="str">
        <f>IF('Student Record'!C343="","",'Student Record'!C343)</f>
        <v/>
      </c>
      <c r="F345" s="26" t="str">
        <f>IF('Student Record'!E343="","",'Student Record'!E343)</f>
        <v/>
      </c>
      <c r="G345" s="26" t="str">
        <f>IF('Student Record'!G343="","",'Student Record'!G343)</f>
        <v/>
      </c>
      <c r="H345" s="25" t="str">
        <f>IF('Student Record'!I343="","",'Student Record'!I343)</f>
        <v/>
      </c>
      <c r="I345" s="27" t="str">
        <f>IF('Student Record'!J343="","",'Student Record'!J343)</f>
        <v/>
      </c>
      <c r="J345" s="25" t="str">
        <f>IF('Student Record'!O343="","",'Student Record'!O343)</f>
        <v/>
      </c>
      <c r="K3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5" s="25" t="str">
        <f>IF(Table1[[#This Row],[नाम विद्यार्थी]]="","",IF(AND(Table1[[#This Row],[कक्षा]]&gt;8,Table1[[#This Row],[कक्षा]]&lt;11),50,""))</f>
        <v/>
      </c>
      <c r="M345" s="28" t="str">
        <f>IF(Table1[[#This Row],[नाम विद्यार्थी]]="","",IF(AND(Table1[[#This Row],[कक्षा]]&gt;=11,'School Fees'!$L$3="Yes"),100,""))</f>
        <v/>
      </c>
      <c r="N3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5" s="25" t="str">
        <f>IF(Table1[[#This Row],[नाम विद्यार्थी]]="","",IF(Table1[[#This Row],[कक्षा]]&gt;8,5,""))</f>
        <v/>
      </c>
      <c r="P3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5" s="21"/>
      <c r="R345" s="21"/>
      <c r="S345" s="28" t="str">
        <f>IF(SUM(Table1[[#This Row],[छात्र निधि]:[टी.सी.शुल्क]])=0,"",SUM(Table1[[#This Row],[छात्र निधि]:[टी.सी.शुल्क]]))</f>
        <v/>
      </c>
      <c r="T345" s="33"/>
      <c r="U345" s="33"/>
      <c r="V345" s="22"/>
    </row>
    <row r="346" spans="2:22" ht="15">
      <c r="B346" s="25" t="str">
        <f>IF(C346="","",ROWS($A$4:A346))</f>
        <v/>
      </c>
      <c r="C346" s="25" t="str">
        <f>IF('Student Record'!A344="","",'Student Record'!A344)</f>
        <v/>
      </c>
      <c r="D346" s="25" t="str">
        <f>IF('Student Record'!B344="","",'Student Record'!B344)</f>
        <v/>
      </c>
      <c r="E346" s="25" t="str">
        <f>IF('Student Record'!C344="","",'Student Record'!C344)</f>
        <v/>
      </c>
      <c r="F346" s="26" t="str">
        <f>IF('Student Record'!E344="","",'Student Record'!E344)</f>
        <v/>
      </c>
      <c r="G346" s="26" t="str">
        <f>IF('Student Record'!G344="","",'Student Record'!G344)</f>
        <v/>
      </c>
      <c r="H346" s="25" t="str">
        <f>IF('Student Record'!I344="","",'Student Record'!I344)</f>
        <v/>
      </c>
      <c r="I346" s="27" t="str">
        <f>IF('Student Record'!J344="","",'Student Record'!J344)</f>
        <v/>
      </c>
      <c r="J346" s="25" t="str">
        <f>IF('Student Record'!O344="","",'Student Record'!O344)</f>
        <v/>
      </c>
      <c r="K3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6" s="25" t="str">
        <f>IF(Table1[[#This Row],[नाम विद्यार्थी]]="","",IF(AND(Table1[[#This Row],[कक्षा]]&gt;8,Table1[[#This Row],[कक्षा]]&lt;11),50,""))</f>
        <v/>
      </c>
      <c r="M346" s="28" t="str">
        <f>IF(Table1[[#This Row],[नाम विद्यार्थी]]="","",IF(AND(Table1[[#This Row],[कक्षा]]&gt;=11,'School Fees'!$L$3="Yes"),100,""))</f>
        <v/>
      </c>
      <c r="N3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6" s="25" t="str">
        <f>IF(Table1[[#This Row],[नाम विद्यार्थी]]="","",IF(Table1[[#This Row],[कक्षा]]&gt;8,5,""))</f>
        <v/>
      </c>
      <c r="P3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6" s="21"/>
      <c r="R346" s="21"/>
      <c r="S346" s="28" t="str">
        <f>IF(SUM(Table1[[#This Row],[छात्र निधि]:[टी.सी.शुल्क]])=0,"",SUM(Table1[[#This Row],[छात्र निधि]:[टी.सी.शुल्क]]))</f>
        <v/>
      </c>
      <c r="T346" s="33"/>
      <c r="U346" s="33"/>
      <c r="V346" s="22"/>
    </row>
    <row r="347" spans="2:22" ht="15">
      <c r="B347" s="25" t="str">
        <f>IF(C347="","",ROWS($A$4:A347))</f>
        <v/>
      </c>
      <c r="C347" s="25" t="str">
        <f>IF('Student Record'!A345="","",'Student Record'!A345)</f>
        <v/>
      </c>
      <c r="D347" s="25" t="str">
        <f>IF('Student Record'!B345="","",'Student Record'!B345)</f>
        <v/>
      </c>
      <c r="E347" s="25" t="str">
        <f>IF('Student Record'!C345="","",'Student Record'!C345)</f>
        <v/>
      </c>
      <c r="F347" s="26" t="str">
        <f>IF('Student Record'!E345="","",'Student Record'!E345)</f>
        <v/>
      </c>
      <c r="G347" s="26" t="str">
        <f>IF('Student Record'!G345="","",'Student Record'!G345)</f>
        <v/>
      </c>
      <c r="H347" s="25" t="str">
        <f>IF('Student Record'!I345="","",'Student Record'!I345)</f>
        <v/>
      </c>
      <c r="I347" s="27" t="str">
        <f>IF('Student Record'!J345="","",'Student Record'!J345)</f>
        <v/>
      </c>
      <c r="J347" s="25" t="str">
        <f>IF('Student Record'!O345="","",'Student Record'!O345)</f>
        <v/>
      </c>
      <c r="K3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7" s="25" t="str">
        <f>IF(Table1[[#This Row],[नाम विद्यार्थी]]="","",IF(AND(Table1[[#This Row],[कक्षा]]&gt;8,Table1[[#This Row],[कक्षा]]&lt;11),50,""))</f>
        <v/>
      </c>
      <c r="M347" s="28" t="str">
        <f>IF(Table1[[#This Row],[नाम विद्यार्थी]]="","",IF(AND(Table1[[#This Row],[कक्षा]]&gt;=11,'School Fees'!$L$3="Yes"),100,""))</f>
        <v/>
      </c>
      <c r="N3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7" s="25" t="str">
        <f>IF(Table1[[#This Row],[नाम विद्यार्थी]]="","",IF(Table1[[#This Row],[कक्षा]]&gt;8,5,""))</f>
        <v/>
      </c>
      <c r="P3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7" s="21"/>
      <c r="R347" s="21"/>
      <c r="S347" s="28" t="str">
        <f>IF(SUM(Table1[[#This Row],[छात्र निधि]:[टी.सी.शुल्क]])=0,"",SUM(Table1[[#This Row],[छात्र निधि]:[टी.सी.शुल्क]]))</f>
        <v/>
      </c>
      <c r="T347" s="33"/>
      <c r="U347" s="33"/>
      <c r="V347" s="22"/>
    </row>
    <row r="348" spans="2:22" ht="15">
      <c r="B348" s="25" t="str">
        <f>IF(C348="","",ROWS($A$4:A348))</f>
        <v/>
      </c>
      <c r="C348" s="25" t="str">
        <f>IF('Student Record'!A346="","",'Student Record'!A346)</f>
        <v/>
      </c>
      <c r="D348" s="25" t="str">
        <f>IF('Student Record'!B346="","",'Student Record'!B346)</f>
        <v/>
      </c>
      <c r="E348" s="25" t="str">
        <f>IF('Student Record'!C346="","",'Student Record'!C346)</f>
        <v/>
      </c>
      <c r="F348" s="26" t="str">
        <f>IF('Student Record'!E346="","",'Student Record'!E346)</f>
        <v/>
      </c>
      <c r="G348" s="26" t="str">
        <f>IF('Student Record'!G346="","",'Student Record'!G346)</f>
        <v/>
      </c>
      <c r="H348" s="25" t="str">
        <f>IF('Student Record'!I346="","",'Student Record'!I346)</f>
        <v/>
      </c>
      <c r="I348" s="27" t="str">
        <f>IF('Student Record'!J346="","",'Student Record'!J346)</f>
        <v/>
      </c>
      <c r="J348" s="25" t="str">
        <f>IF('Student Record'!O346="","",'Student Record'!O346)</f>
        <v/>
      </c>
      <c r="K3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8" s="25" t="str">
        <f>IF(Table1[[#This Row],[नाम विद्यार्थी]]="","",IF(AND(Table1[[#This Row],[कक्षा]]&gt;8,Table1[[#This Row],[कक्षा]]&lt;11),50,""))</f>
        <v/>
      </c>
      <c r="M348" s="28" t="str">
        <f>IF(Table1[[#This Row],[नाम विद्यार्थी]]="","",IF(AND(Table1[[#This Row],[कक्षा]]&gt;=11,'School Fees'!$L$3="Yes"),100,""))</f>
        <v/>
      </c>
      <c r="N3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8" s="25" t="str">
        <f>IF(Table1[[#This Row],[नाम विद्यार्थी]]="","",IF(Table1[[#This Row],[कक्षा]]&gt;8,5,""))</f>
        <v/>
      </c>
      <c r="P3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8" s="21"/>
      <c r="R348" s="21"/>
      <c r="S348" s="28" t="str">
        <f>IF(SUM(Table1[[#This Row],[छात्र निधि]:[टी.सी.शुल्क]])=0,"",SUM(Table1[[#This Row],[छात्र निधि]:[टी.सी.शुल्क]]))</f>
        <v/>
      </c>
      <c r="T348" s="33"/>
      <c r="U348" s="33"/>
      <c r="V348" s="22"/>
    </row>
    <row r="349" spans="2:22" ht="15">
      <c r="B349" s="25" t="str">
        <f>IF(C349="","",ROWS($A$4:A349))</f>
        <v/>
      </c>
      <c r="C349" s="25" t="str">
        <f>IF('Student Record'!A347="","",'Student Record'!A347)</f>
        <v/>
      </c>
      <c r="D349" s="25" t="str">
        <f>IF('Student Record'!B347="","",'Student Record'!B347)</f>
        <v/>
      </c>
      <c r="E349" s="25" t="str">
        <f>IF('Student Record'!C347="","",'Student Record'!C347)</f>
        <v/>
      </c>
      <c r="F349" s="26" t="str">
        <f>IF('Student Record'!E347="","",'Student Record'!E347)</f>
        <v/>
      </c>
      <c r="G349" s="26" t="str">
        <f>IF('Student Record'!G347="","",'Student Record'!G347)</f>
        <v/>
      </c>
      <c r="H349" s="25" t="str">
        <f>IF('Student Record'!I347="","",'Student Record'!I347)</f>
        <v/>
      </c>
      <c r="I349" s="27" t="str">
        <f>IF('Student Record'!J347="","",'Student Record'!J347)</f>
        <v/>
      </c>
      <c r="J349" s="25" t="str">
        <f>IF('Student Record'!O347="","",'Student Record'!O347)</f>
        <v/>
      </c>
      <c r="K3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49" s="25" t="str">
        <f>IF(Table1[[#This Row],[नाम विद्यार्थी]]="","",IF(AND(Table1[[#This Row],[कक्षा]]&gt;8,Table1[[#This Row],[कक्षा]]&lt;11),50,""))</f>
        <v/>
      </c>
      <c r="M349" s="28" t="str">
        <f>IF(Table1[[#This Row],[नाम विद्यार्थी]]="","",IF(AND(Table1[[#This Row],[कक्षा]]&gt;=11,'School Fees'!$L$3="Yes"),100,""))</f>
        <v/>
      </c>
      <c r="N3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49" s="25" t="str">
        <f>IF(Table1[[#This Row],[नाम विद्यार्थी]]="","",IF(Table1[[#This Row],[कक्षा]]&gt;8,5,""))</f>
        <v/>
      </c>
      <c r="P3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49" s="21"/>
      <c r="R349" s="21"/>
      <c r="S349" s="28" t="str">
        <f>IF(SUM(Table1[[#This Row],[छात्र निधि]:[टी.सी.शुल्क]])=0,"",SUM(Table1[[#This Row],[छात्र निधि]:[टी.सी.शुल्क]]))</f>
        <v/>
      </c>
      <c r="T349" s="33"/>
      <c r="U349" s="33"/>
      <c r="V349" s="22"/>
    </row>
    <row r="350" spans="2:22" ht="15">
      <c r="B350" s="25" t="str">
        <f>IF(C350="","",ROWS($A$4:A350))</f>
        <v/>
      </c>
      <c r="C350" s="25" t="str">
        <f>IF('Student Record'!A348="","",'Student Record'!A348)</f>
        <v/>
      </c>
      <c r="D350" s="25" t="str">
        <f>IF('Student Record'!B348="","",'Student Record'!B348)</f>
        <v/>
      </c>
      <c r="E350" s="25" t="str">
        <f>IF('Student Record'!C348="","",'Student Record'!C348)</f>
        <v/>
      </c>
      <c r="F350" s="26" t="str">
        <f>IF('Student Record'!E348="","",'Student Record'!E348)</f>
        <v/>
      </c>
      <c r="G350" s="26" t="str">
        <f>IF('Student Record'!G348="","",'Student Record'!G348)</f>
        <v/>
      </c>
      <c r="H350" s="25" t="str">
        <f>IF('Student Record'!I348="","",'Student Record'!I348)</f>
        <v/>
      </c>
      <c r="I350" s="27" t="str">
        <f>IF('Student Record'!J348="","",'Student Record'!J348)</f>
        <v/>
      </c>
      <c r="J350" s="25" t="str">
        <f>IF('Student Record'!O348="","",'Student Record'!O348)</f>
        <v/>
      </c>
      <c r="K3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0" s="25" t="str">
        <f>IF(Table1[[#This Row],[नाम विद्यार्थी]]="","",IF(AND(Table1[[#This Row],[कक्षा]]&gt;8,Table1[[#This Row],[कक्षा]]&lt;11),50,""))</f>
        <v/>
      </c>
      <c r="M350" s="28" t="str">
        <f>IF(Table1[[#This Row],[नाम विद्यार्थी]]="","",IF(AND(Table1[[#This Row],[कक्षा]]&gt;=11,'School Fees'!$L$3="Yes"),100,""))</f>
        <v/>
      </c>
      <c r="N3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0" s="25" t="str">
        <f>IF(Table1[[#This Row],[नाम विद्यार्थी]]="","",IF(Table1[[#This Row],[कक्षा]]&gt;8,5,""))</f>
        <v/>
      </c>
      <c r="P3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0" s="21"/>
      <c r="R350" s="21"/>
      <c r="S350" s="28" t="str">
        <f>IF(SUM(Table1[[#This Row],[छात्र निधि]:[टी.सी.शुल्क]])=0,"",SUM(Table1[[#This Row],[छात्र निधि]:[टी.सी.शुल्क]]))</f>
        <v/>
      </c>
      <c r="T350" s="33"/>
      <c r="U350" s="33"/>
      <c r="V350" s="22"/>
    </row>
    <row r="351" spans="2:22" ht="15">
      <c r="B351" s="25" t="str">
        <f>IF(C351="","",ROWS($A$4:A351))</f>
        <v/>
      </c>
      <c r="C351" s="25" t="str">
        <f>IF('Student Record'!A349="","",'Student Record'!A349)</f>
        <v/>
      </c>
      <c r="D351" s="25" t="str">
        <f>IF('Student Record'!B349="","",'Student Record'!B349)</f>
        <v/>
      </c>
      <c r="E351" s="25" t="str">
        <f>IF('Student Record'!C349="","",'Student Record'!C349)</f>
        <v/>
      </c>
      <c r="F351" s="26" t="str">
        <f>IF('Student Record'!E349="","",'Student Record'!E349)</f>
        <v/>
      </c>
      <c r="G351" s="26" t="str">
        <f>IF('Student Record'!G349="","",'Student Record'!G349)</f>
        <v/>
      </c>
      <c r="H351" s="25" t="str">
        <f>IF('Student Record'!I349="","",'Student Record'!I349)</f>
        <v/>
      </c>
      <c r="I351" s="27" t="str">
        <f>IF('Student Record'!J349="","",'Student Record'!J349)</f>
        <v/>
      </c>
      <c r="J351" s="25" t="str">
        <f>IF('Student Record'!O349="","",'Student Record'!O349)</f>
        <v/>
      </c>
      <c r="K3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1" s="25" t="str">
        <f>IF(Table1[[#This Row],[नाम विद्यार्थी]]="","",IF(AND(Table1[[#This Row],[कक्षा]]&gt;8,Table1[[#This Row],[कक्षा]]&lt;11),50,""))</f>
        <v/>
      </c>
      <c r="M351" s="28" t="str">
        <f>IF(Table1[[#This Row],[नाम विद्यार्थी]]="","",IF(AND(Table1[[#This Row],[कक्षा]]&gt;=11,'School Fees'!$L$3="Yes"),100,""))</f>
        <v/>
      </c>
      <c r="N3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1" s="25" t="str">
        <f>IF(Table1[[#This Row],[नाम विद्यार्थी]]="","",IF(Table1[[#This Row],[कक्षा]]&gt;8,5,""))</f>
        <v/>
      </c>
      <c r="P3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1" s="21"/>
      <c r="R351" s="21"/>
      <c r="S351" s="28" t="str">
        <f>IF(SUM(Table1[[#This Row],[छात्र निधि]:[टी.सी.शुल्क]])=0,"",SUM(Table1[[#This Row],[छात्र निधि]:[टी.सी.शुल्क]]))</f>
        <v/>
      </c>
      <c r="T351" s="33"/>
      <c r="U351" s="33"/>
      <c r="V351" s="22"/>
    </row>
    <row r="352" spans="2:22" ht="15">
      <c r="B352" s="25" t="str">
        <f>IF(C352="","",ROWS($A$4:A352))</f>
        <v/>
      </c>
      <c r="C352" s="25" t="str">
        <f>IF('Student Record'!A350="","",'Student Record'!A350)</f>
        <v/>
      </c>
      <c r="D352" s="25" t="str">
        <f>IF('Student Record'!B350="","",'Student Record'!B350)</f>
        <v/>
      </c>
      <c r="E352" s="25" t="str">
        <f>IF('Student Record'!C350="","",'Student Record'!C350)</f>
        <v/>
      </c>
      <c r="F352" s="26" t="str">
        <f>IF('Student Record'!E350="","",'Student Record'!E350)</f>
        <v/>
      </c>
      <c r="G352" s="26" t="str">
        <f>IF('Student Record'!G350="","",'Student Record'!G350)</f>
        <v/>
      </c>
      <c r="H352" s="25" t="str">
        <f>IF('Student Record'!I350="","",'Student Record'!I350)</f>
        <v/>
      </c>
      <c r="I352" s="27" t="str">
        <f>IF('Student Record'!J350="","",'Student Record'!J350)</f>
        <v/>
      </c>
      <c r="J352" s="25" t="str">
        <f>IF('Student Record'!O350="","",'Student Record'!O350)</f>
        <v/>
      </c>
      <c r="K3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2" s="25" t="str">
        <f>IF(Table1[[#This Row],[नाम विद्यार्थी]]="","",IF(AND(Table1[[#This Row],[कक्षा]]&gt;8,Table1[[#This Row],[कक्षा]]&lt;11),50,""))</f>
        <v/>
      </c>
      <c r="M352" s="28" t="str">
        <f>IF(Table1[[#This Row],[नाम विद्यार्थी]]="","",IF(AND(Table1[[#This Row],[कक्षा]]&gt;=11,'School Fees'!$L$3="Yes"),100,""))</f>
        <v/>
      </c>
      <c r="N3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2" s="25" t="str">
        <f>IF(Table1[[#This Row],[नाम विद्यार्थी]]="","",IF(Table1[[#This Row],[कक्षा]]&gt;8,5,""))</f>
        <v/>
      </c>
      <c r="P3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2" s="21"/>
      <c r="R352" s="21"/>
      <c r="S352" s="28" t="str">
        <f>IF(SUM(Table1[[#This Row],[छात्र निधि]:[टी.सी.शुल्क]])=0,"",SUM(Table1[[#This Row],[छात्र निधि]:[टी.सी.शुल्क]]))</f>
        <v/>
      </c>
      <c r="T352" s="33"/>
      <c r="U352" s="33"/>
      <c r="V352" s="22"/>
    </row>
    <row r="353" spans="2:22" ht="15">
      <c r="B353" s="25" t="str">
        <f>IF(C353="","",ROWS($A$4:A353))</f>
        <v/>
      </c>
      <c r="C353" s="25" t="str">
        <f>IF('Student Record'!A351="","",'Student Record'!A351)</f>
        <v/>
      </c>
      <c r="D353" s="25" t="str">
        <f>IF('Student Record'!B351="","",'Student Record'!B351)</f>
        <v/>
      </c>
      <c r="E353" s="25" t="str">
        <f>IF('Student Record'!C351="","",'Student Record'!C351)</f>
        <v/>
      </c>
      <c r="F353" s="26" t="str">
        <f>IF('Student Record'!E351="","",'Student Record'!E351)</f>
        <v/>
      </c>
      <c r="G353" s="26" t="str">
        <f>IF('Student Record'!G351="","",'Student Record'!G351)</f>
        <v/>
      </c>
      <c r="H353" s="25" t="str">
        <f>IF('Student Record'!I351="","",'Student Record'!I351)</f>
        <v/>
      </c>
      <c r="I353" s="27" t="str">
        <f>IF('Student Record'!J351="","",'Student Record'!J351)</f>
        <v/>
      </c>
      <c r="J353" s="25" t="str">
        <f>IF('Student Record'!O351="","",'Student Record'!O351)</f>
        <v/>
      </c>
      <c r="K3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3" s="25" t="str">
        <f>IF(Table1[[#This Row],[नाम विद्यार्थी]]="","",IF(AND(Table1[[#This Row],[कक्षा]]&gt;8,Table1[[#This Row],[कक्षा]]&lt;11),50,""))</f>
        <v/>
      </c>
      <c r="M353" s="28" t="str">
        <f>IF(Table1[[#This Row],[नाम विद्यार्थी]]="","",IF(AND(Table1[[#This Row],[कक्षा]]&gt;=11,'School Fees'!$L$3="Yes"),100,""))</f>
        <v/>
      </c>
      <c r="N3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3" s="25" t="str">
        <f>IF(Table1[[#This Row],[नाम विद्यार्थी]]="","",IF(Table1[[#This Row],[कक्षा]]&gt;8,5,""))</f>
        <v/>
      </c>
      <c r="P3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3" s="21"/>
      <c r="R353" s="21"/>
      <c r="S353" s="28" t="str">
        <f>IF(SUM(Table1[[#This Row],[छात्र निधि]:[टी.सी.शुल्क]])=0,"",SUM(Table1[[#This Row],[छात्र निधि]:[टी.सी.शुल्क]]))</f>
        <v/>
      </c>
      <c r="T353" s="33"/>
      <c r="U353" s="33"/>
      <c r="V353" s="22"/>
    </row>
    <row r="354" spans="2:22" ht="15">
      <c r="B354" s="25" t="str">
        <f>IF(C354="","",ROWS($A$4:A354))</f>
        <v/>
      </c>
      <c r="C354" s="25" t="str">
        <f>IF('Student Record'!A352="","",'Student Record'!A352)</f>
        <v/>
      </c>
      <c r="D354" s="25" t="str">
        <f>IF('Student Record'!B352="","",'Student Record'!B352)</f>
        <v/>
      </c>
      <c r="E354" s="25" t="str">
        <f>IF('Student Record'!C352="","",'Student Record'!C352)</f>
        <v/>
      </c>
      <c r="F354" s="26" t="str">
        <f>IF('Student Record'!E352="","",'Student Record'!E352)</f>
        <v/>
      </c>
      <c r="G354" s="26" t="str">
        <f>IF('Student Record'!G352="","",'Student Record'!G352)</f>
        <v/>
      </c>
      <c r="H354" s="25" t="str">
        <f>IF('Student Record'!I352="","",'Student Record'!I352)</f>
        <v/>
      </c>
      <c r="I354" s="27" t="str">
        <f>IF('Student Record'!J352="","",'Student Record'!J352)</f>
        <v/>
      </c>
      <c r="J354" s="25" t="str">
        <f>IF('Student Record'!O352="","",'Student Record'!O352)</f>
        <v/>
      </c>
      <c r="K3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4" s="25" t="str">
        <f>IF(Table1[[#This Row],[नाम विद्यार्थी]]="","",IF(AND(Table1[[#This Row],[कक्षा]]&gt;8,Table1[[#This Row],[कक्षा]]&lt;11),50,""))</f>
        <v/>
      </c>
      <c r="M354" s="28" t="str">
        <f>IF(Table1[[#This Row],[नाम विद्यार्थी]]="","",IF(AND(Table1[[#This Row],[कक्षा]]&gt;=11,'School Fees'!$L$3="Yes"),100,""))</f>
        <v/>
      </c>
      <c r="N3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4" s="25" t="str">
        <f>IF(Table1[[#This Row],[नाम विद्यार्थी]]="","",IF(Table1[[#This Row],[कक्षा]]&gt;8,5,""))</f>
        <v/>
      </c>
      <c r="P3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4" s="21"/>
      <c r="R354" s="21"/>
      <c r="S354" s="28" t="str">
        <f>IF(SUM(Table1[[#This Row],[छात्र निधि]:[टी.सी.शुल्क]])=0,"",SUM(Table1[[#This Row],[छात्र निधि]:[टी.सी.शुल्क]]))</f>
        <v/>
      </c>
      <c r="T354" s="33"/>
      <c r="U354" s="33"/>
      <c r="V354" s="22"/>
    </row>
    <row r="355" spans="2:22" ht="15">
      <c r="B355" s="25" t="str">
        <f>IF(C355="","",ROWS($A$4:A355))</f>
        <v/>
      </c>
      <c r="C355" s="25" t="str">
        <f>IF('Student Record'!A353="","",'Student Record'!A353)</f>
        <v/>
      </c>
      <c r="D355" s="25" t="str">
        <f>IF('Student Record'!B353="","",'Student Record'!B353)</f>
        <v/>
      </c>
      <c r="E355" s="25" t="str">
        <f>IF('Student Record'!C353="","",'Student Record'!C353)</f>
        <v/>
      </c>
      <c r="F355" s="26" t="str">
        <f>IF('Student Record'!E353="","",'Student Record'!E353)</f>
        <v/>
      </c>
      <c r="G355" s="26" t="str">
        <f>IF('Student Record'!G353="","",'Student Record'!G353)</f>
        <v/>
      </c>
      <c r="H355" s="25" t="str">
        <f>IF('Student Record'!I353="","",'Student Record'!I353)</f>
        <v/>
      </c>
      <c r="I355" s="27" t="str">
        <f>IF('Student Record'!J353="","",'Student Record'!J353)</f>
        <v/>
      </c>
      <c r="J355" s="25" t="str">
        <f>IF('Student Record'!O353="","",'Student Record'!O353)</f>
        <v/>
      </c>
      <c r="K3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5" s="25" t="str">
        <f>IF(Table1[[#This Row],[नाम विद्यार्थी]]="","",IF(AND(Table1[[#This Row],[कक्षा]]&gt;8,Table1[[#This Row],[कक्षा]]&lt;11),50,""))</f>
        <v/>
      </c>
      <c r="M355" s="28" t="str">
        <f>IF(Table1[[#This Row],[नाम विद्यार्थी]]="","",IF(AND(Table1[[#This Row],[कक्षा]]&gt;=11,'School Fees'!$L$3="Yes"),100,""))</f>
        <v/>
      </c>
      <c r="N3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5" s="25" t="str">
        <f>IF(Table1[[#This Row],[नाम विद्यार्थी]]="","",IF(Table1[[#This Row],[कक्षा]]&gt;8,5,""))</f>
        <v/>
      </c>
      <c r="P3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5" s="21"/>
      <c r="R355" s="21"/>
      <c r="S355" s="28" t="str">
        <f>IF(SUM(Table1[[#This Row],[छात्र निधि]:[टी.सी.शुल्क]])=0,"",SUM(Table1[[#This Row],[छात्र निधि]:[टी.सी.शुल्क]]))</f>
        <v/>
      </c>
      <c r="T355" s="33"/>
      <c r="U355" s="33"/>
      <c r="V355" s="22"/>
    </row>
    <row r="356" spans="2:22" ht="15">
      <c r="B356" s="25" t="str">
        <f>IF(C356="","",ROWS($A$4:A356))</f>
        <v/>
      </c>
      <c r="C356" s="25" t="str">
        <f>IF('Student Record'!A354="","",'Student Record'!A354)</f>
        <v/>
      </c>
      <c r="D356" s="25" t="str">
        <f>IF('Student Record'!B354="","",'Student Record'!B354)</f>
        <v/>
      </c>
      <c r="E356" s="25" t="str">
        <f>IF('Student Record'!C354="","",'Student Record'!C354)</f>
        <v/>
      </c>
      <c r="F356" s="26" t="str">
        <f>IF('Student Record'!E354="","",'Student Record'!E354)</f>
        <v/>
      </c>
      <c r="G356" s="26" t="str">
        <f>IF('Student Record'!G354="","",'Student Record'!G354)</f>
        <v/>
      </c>
      <c r="H356" s="25" t="str">
        <f>IF('Student Record'!I354="","",'Student Record'!I354)</f>
        <v/>
      </c>
      <c r="I356" s="27" t="str">
        <f>IF('Student Record'!J354="","",'Student Record'!J354)</f>
        <v/>
      </c>
      <c r="J356" s="25" t="str">
        <f>IF('Student Record'!O354="","",'Student Record'!O354)</f>
        <v/>
      </c>
      <c r="K3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6" s="25" t="str">
        <f>IF(Table1[[#This Row],[नाम विद्यार्थी]]="","",IF(AND(Table1[[#This Row],[कक्षा]]&gt;8,Table1[[#This Row],[कक्षा]]&lt;11),50,""))</f>
        <v/>
      </c>
      <c r="M356" s="28" t="str">
        <f>IF(Table1[[#This Row],[नाम विद्यार्थी]]="","",IF(AND(Table1[[#This Row],[कक्षा]]&gt;=11,'School Fees'!$L$3="Yes"),100,""))</f>
        <v/>
      </c>
      <c r="N3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6" s="25" t="str">
        <f>IF(Table1[[#This Row],[नाम विद्यार्थी]]="","",IF(Table1[[#This Row],[कक्षा]]&gt;8,5,""))</f>
        <v/>
      </c>
      <c r="P3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6" s="21"/>
      <c r="R356" s="21"/>
      <c r="S356" s="28" t="str">
        <f>IF(SUM(Table1[[#This Row],[छात्र निधि]:[टी.सी.शुल्क]])=0,"",SUM(Table1[[#This Row],[छात्र निधि]:[टी.सी.शुल्क]]))</f>
        <v/>
      </c>
      <c r="T356" s="33"/>
      <c r="U356" s="33"/>
      <c r="V356" s="22"/>
    </row>
    <row r="357" spans="2:22" ht="15">
      <c r="B357" s="25" t="str">
        <f>IF(C357="","",ROWS($A$4:A357))</f>
        <v/>
      </c>
      <c r="C357" s="25" t="str">
        <f>IF('Student Record'!A355="","",'Student Record'!A355)</f>
        <v/>
      </c>
      <c r="D357" s="25" t="str">
        <f>IF('Student Record'!B355="","",'Student Record'!B355)</f>
        <v/>
      </c>
      <c r="E357" s="25" t="str">
        <f>IF('Student Record'!C355="","",'Student Record'!C355)</f>
        <v/>
      </c>
      <c r="F357" s="26" t="str">
        <f>IF('Student Record'!E355="","",'Student Record'!E355)</f>
        <v/>
      </c>
      <c r="G357" s="26" t="str">
        <f>IF('Student Record'!G355="","",'Student Record'!G355)</f>
        <v/>
      </c>
      <c r="H357" s="25" t="str">
        <f>IF('Student Record'!I355="","",'Student Record'!I355)</f>
        <v/>
      </c>
      <c r="I357" s="27" t="str">
        <f>IF('Student Record'!J355="","",'Student Record'!J355)</f>
        <v/>
      </c>
      <c r="J357" s="25" t="str">
        <f>IF('Student Record'!O355="","",'Student Record'!O355)</f>
        <v/>
      </c>
      <c r="K3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7" s="25" t="str">
        <f>IF(Table1[[#This Row],[नाम विद्यार्थी]]="","",IF(AND(Table1[[#This Row],[कक्षा]]&gt;8,Table1[[#This Row],[कक्षा]]&lt;11),50,""))</f>
        <v/>
      </c>
      <c r="M357" s="28" t="str">
        <f>IF(Table1[[#This Row],[नाम विद्यार्थी]]="","",IF(AND(Table1[[#This Row],[कक्षा]]&gt;=11,'School Fees'!$L$3="Yes"),100,""))</f>
        <v/>
      </c>
      <c r="N3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7" s="25" t="str">
        <f>IF(Table1[[#This Row],[नाम विद्यार्थी]]="","",IF(Table1[[#This Row],[कक्षा]]&gt;8,5,""))</f>
        <v/>
      </c>
      <c r="P3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7" s="21"/>
      <c r="R357" s="21"/>
      <c r="S357" s="28" t="str">
        <f>IF(SUM(Table1[[#This Row],[छात्र निधि]:[टी.सी.शुल्क]])=0,"",SUM(Table1[[#This Row],[छात्र निधि]:[टी.सी.शुल्क]]))</f>
        <v/>
      </c>
      <c r="T357" s="33"/>
      <c r="U357" s="33"/>
      <c r="V357" s="22"/>
    </row>
    <row r="358" spans="2:22" ht="15">
      <c r="B358" s="25" t="str">
        <f>IF(C358="","",ROWS($A$4:A358))</f>
        <v/>
      </c>
      <c r="C358" s="25" t="str">
        <f>IF('Student Record'!A356="","",'Student Record'!A356)</f>
        <v/>
      </c>
      <c r="D358" s="25" t="str">
        <f>IF('Student Record'!B356="","",'Student Record'!B356)</f>
        <v/>
      </c>
      <c r="E358" s="25" t="str">
        <f>IF('Student Record'!C356="","",'Student Record'!C356)</f>
        <v/>
      </c>
      <c r="F358" s="26" t="str">
        <f>IF('Student Record'!E356="","",'Student Record'!E356)</f>
        <v/>
      </c>
      <c r="G358" s="26" t="str">
        <f>IF('Student Record'!G356="","",'Student Record'!G356)</f>
        <v/>
      </c>
      <c r="H358" s="25" t="str">
        <f>IF('Student Record'!I356="","",'Student Record'!I356)</f>
        <v/>
      </c>
      <c r="I358" s="27" t="str">
        <f>IF('Student Record'!J356="","",'Student Record'!J356)</f>
        <v/>
      </c>
      <c r="J358" s="25" t="str">
        <f>IF('Student Record'!O356="","",'Student Record'!O356)</f>
        <v/>
      </c>
      <c r="K3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8" s="25" t="str">
        <f>IF(Table1[[#This Row],[नाम विद्यार्थी]]="","",IF(AND(Table1[[#This Row],[कक्षा]]&gt;8,Table1[[#This Row],[कक्षा]]&lt;11),50,""))</f>
        <v/>
      </c>
      <c r="M358" s="28" t="str">
        <f>IF(Table1[[#This Row],[नाम विद्यार्थी]]="","",IF(AND(Table1[[#This Row],[कक्षा]]&gt;=11,'School Fees'!$L$3="Yes"),100,""))</f>
        <v/>
      </c>
      <c r="N3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8" s="25" t="str">
        <f>IF(Table1[[#This Row],[नाम विद्यार्थी]]="","",IF(Table1[[#This Row],[कक्षा]]&gt;8,5,""))</f>
        <v/>
      </c>
      <c r="P3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8" s="21"/>
      <c r="R358" s="21"/>
      <c r="S358" s="28" t="str">
        <f>IF(SUM(Table1[[#This Row],[छात्र निधि]:[टी.सी.शुल्क]])=0,"",SUM(Table1[[#This Row],[छात्र निधि]:[टी.सी.शुल्क]]))</f>
        <v/>
      </c>
      <c r="T358" s="33"/>
      <c r="U358" s="33"/>
      <c r="V358" s="22"/>
    </row>
    <row r="359" spans="2:22" ht="15">
      <c r="B359" s="25" t="str">
        <f>IF(C359="","",ROWS($A$4:A359))</f>
        <v/>
      </c>
      <c r="C359" s="25" t="str">
        <f>IF('Student Record'!A357="","",'Student Record'!A357)</f>
        <v/>
      </c>
      <c r="D359" s="25" t="str">
        <f>IF('Student Record'!B357="","",'Student Record'!B357)</f>
        <v/>
      </c>
      <c r="E359" s="25" t="str">
        <f>IF('Student Record'!C357="","",'Student Record'!C357)</f>
        <v/>
      </c>
      <c r="F359" s="26" t="str">
        <f>IF('Student Record'!E357="","",'Student Record'!E357)</f>
        <v/>
      </c>
      <c r="G359" s="26" t="str">
        <f>IF('Student Record'!G357="","",'Student Record'!G357)</f>
        <v/>
      </c>
      <c r="H359" s="25" t="str">
        <f>IF('Student Record'!I357="","",'Student Record'!I357)</f>
        <v/>
      </c>
      <c r="I359" s="27" t="str">
        <f>IF('Student Record'!J357="","",'Student Record'!J357)</f>
        <v/>
      </c>
      <c r="J359" s="25" t="str">
        <f>IF('Student Record'!O357="","",'Student Record'!O357)</f>
        <v/>
      </c>
      <c r="K3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59" s="25" t="str">
        <f>IF(Table1[[#This Row],[नाम विद्यार्थी]]="","",IF(AND(Table1[[#This Row],[कक्षा]]&gt;8,Table1[[#This Row],[कक्षा]]&lt;11),50,""))</f>
        <v/>
      </c>
      <c r="M359" s="28" t="str">
        <f>IF(Table1[[#This Row],[नाम विद्यार्थी]]="","",IF(AND(Table1[[#This Row],[कक्षा]]&gt;=11,'School Fees'!$L$3="Yes"),100,""))</f>
        <v/>
      </c>
      <c r="N3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59" s="25" t="str">
        <f>IF(Table1[[#This Row],[नाम विद्यार्थी]]="","",IF(Table1[[#This Row],[कक्षा]]&gt;8,5,""))</f>
        <v/>
      </c>
      <c r="P3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59" s="21"/>
      <c r="R359" s="21"/>
      <c r="S359" s="28" t="str">
        <f>IF(SUM(Table1[[#This Row],[छात्र निधि]:[टी.सी.शुल्क]])=0,"",SUM(Table1[[#This Row],[छात्र निधि]:[टी.सी.शुल्क]]))</f>
        <v/>
      </c>
      <c r="T359" s="33"/>
      <c r="U359" s="33"/>
      <c r="V359" s="22"/>
    </row>
    <row r="360" spans="2:22" ht="15">
      <c r="B360" s="25" t="str">
        <f>IF(C360="","",ROWS($A$4:A360))</f>
        <v/>
      </c>
      <c r="C360" s="25" t="str">
        <f>IF('Student Record'!A358="","",'Student Record'!A358)</f>
        <v/>
      </c>
      <c r="D360" s="25" t="str">
        <f>IF('Student Record'!B358="","",'Student Record'!B358)</f>
        <v/>
      </c>
      <c r="E360" s="25" t="str">
        <f>IF('Student Record'!C358="","",'Student Record'!C358)</f>
        <v/>
      </c>
      <c r="F360" s="26" t="str">
        <f>IF('Student Record'!E358="","",'Student Record'!E358)</f>
        <v/>
      </c>
      <c r="G360" s="26" t="str">
        <f>IF('Student Record'!G358="","",'Student Record'!G358)</f>
        <v/>
      </c>
      <c r="H360" s="25" t="str">
        <f>IF('Student Record'!I358="","",'Student Record'!I358)</f>
        <v/>
      </c>
      <c r="I360" s="27" t="str">
        <f>IF('Student Record'!J358="","",'Student Record'!J358)</f>
        <v/>
      </c>
      <c r="J360" s="25" t="str">
        <f>IF('Student Record'!O358="","",'Student Record'!O358)</f>
        <v/>
      </c>
      <c r="K3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0" s="25" t="str">
        <f>IF(Table1[[#This Row],[नाम विद्यार्थी]]="","",IF(AND(Table1[[#This Row],[कक्षा]]&gt;8,Table1[[#This Row],[कक्षा]]&lt;11),50,""))</f>
        <v/>
      </c>
      <c r="M360" s="28" t="str">
        <f>IF(Table1[[#This Row],[नाम विद्यार्थी]]="","",IF(AND(Table1[[#This Row],[कक्षा]]&gt;=11,'School Fees'!$L$3="Yes"),100,""))</f>
        <v/>
      </c>
      <c r="N3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0" s="25" t="str">
        <f>IF(Table1[[#This Row],[नाम विद्यार्थी]]="","",IF(Table1[[#This Row],[कक्षा]]&gt;8,5,""))</f>
        <v/>
      </c>
      <c r="P3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0" s="21"/>
      <c r="R360" s="21"/>
      <c r="S360" s="28" t="str">
        <f>IF(SUM(Table1[[#This Row],[छात्र निधि]:[टी.सी.शुल्क]])=0,"",SUM(Table1[[#This Row],[छात्र निधि]:[टी.सी.शुल्क]]))</f>
        <v/>
      </c>
      <c r="T360" s="33"/>
      <c r="U360" s="33"/>
      <c r="V360" s="22"/>
    </row>
    <row r="361" spans="2:22" ht="15">
      <c r="B361" s="25" t="str">
        <f>IF(C361="","",ROWS($A$4:A361))</f>
        <v/>
      </c>
      <c r="C361" s="25" t="str">
        <f>IF('Student Record'!A359="","",'Student Record'!A359)</f>
        <v/>
      </c>
      <c r="D361" s="25" t="str">
        <f>IF('Student Record'!B359="","",'Student Record'!B359)</f>
        <v/>
      </c>
      <c r="E361" s="25" t="str">
        <f>IF('Student Record'!C359="","",'Student Record'!C359)</f>
        <v/>
      </c>
      <c r="F361" s="26" t="str">
        <f>IF('Student Record'!E359="","",'Student Record'!E359)</f>
        <v/>
      </c>
      <c r="G361" s="26" t="str">
        <f>IF('Student Record'!G359="","",'Student Record'!G359)</f>
        <v/>
      </c>
      <c r="H361" s="25" t="str">
        <f>IF('Student Record'!I359="","",'Student Record'!I359)</f>
        <v/>
      </c>
      <c r="I361" s="27" t="str">
        <f>IF('Student Record'!J359="","",'Student Record'!J359)</f>
        <v/>
      </c>
      <c r="J361" s="25" t="str">
        <f>IF('Student Record'!O359="","",'Student Record'!O359)</f>
        <v/>
      </c>
      <c r="K3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1" s="25" t="str">
        <f>IF(Table1[[#This Row],[नाम विद्यार्थी]]="","",IF(AND(Table1[[#This Row],[कक्षा]]&gt;8,Table1[[#This Row],[कक्षा]]&lt;11),50,""))</f>
        <v/>
      </c>
      <c r="M361" s="28" t="str">
        <f>IF(Table1[[#This Row],[नाम विद्यार्थी]]="","",IF(AND(Table1[[#This Row],[कक्षा]]&gt;=11,'School Fees'!$L$3="Yes"),100,""))</f>
        <v/>
      </c>
      <c r="N3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1" s="25" t="str">
        <f>IF(Table1[[#This Row],[नाम विद्यार्थी]]="","",IF(Table1[[#This Row],[कक्षा]]&gt;8,5,""))</f>
        <v/>
      </c>
      <c r="P3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1" s="21"/>
      <c r="R361" s="21"/>
      <c r="S361" s="28" t="str">
        <f>IF(SUM(Table1[[#This Row],[छात्र निधि]:[टी.सी.शुल्क]])=0,"",SUM(Table1[[#This Row],[छात्र निधि]:[टी.सी.शुल्क]]))</f>
        <v/>
      </c>
      <c r="T361" s="33"/>
      <c r="U361" s="33"/>
      <c r="V361" s="22"/>
    </row>
    <row r="362" spans="2:22" ht="15">
      <c r="B362" s="25" t="str">
        <f>IF(C362="","",ROWS($A$4:A362))</f>
        <v/>
      </c>
      <c r="C362" s="25" t="str">
        <f>IF('Student Record'!A360="","",'Student Record'!A360)</f>
        <v/>
      </c>
      <c r="D362" s="25" t="str">
        <f>IF('Student Record'!B360="","",'Student Record'!B360)</f>
        <v/>
      </c>
      <c r="E362" s="25" t="str">
        <f>IF('Student Record'!C360="","",'Student Record'!C360)</f>
        <v/>
      </c>
      <c r="F362" s="26" t="str">
        <f>IF('Student Record'!E360="","",'Student Record'!E360)</f>
        <v/>
      </c>
      <c r="G362" s="26" t="str">
        <f>IF('Student Record'!G360="","",'Student Record'!G360)</f>
        <v/>
      </c>
      <c r="H362" s="25" t="str">
        <f>IF('Student Record'!I360="","",'Student Record'!I360)</f>
        <v/>
      </c>
      <c r="I362" s="27" t="str">
        <f>IF('Student Record'!J360="","",'Student Record'!J360)</f>
        <v/>
      </c>
      <c r="J362" s="25" t="str">
        <f>IF('Student Record'!O360="","",'Student Record'!O360)</f>
        <v/>
      </c>
      <c r="K3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2" s="25" t="str">
        <f>IF(Table1[[#This Row],[नाम विद्यार्थी]]="","",IF(AND(Table1[[#This Row],[कक्षा]]&gt;8,Table1[[#This Row],[कक्षा]]&lt;11),50,""))</f>
        <v/>
      </c>
      <c r="M362" s="28" t="str">
        <f>IF(Table1[[#This Row],[नाम विद्यार्थी]]="","",IF(AND(Table1[[#This Row],[कक्षा]]&gt;=11,'School Fees'!$L$3="Yes"),100,""))</f>
        <v/>
      </c>
      <c r="N3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2" s="25" t="str">
        <f>IF(Table1[[#This Row],[नाम विद्यार्थी]]="","",IF(Table1[[#This Row],[कक्षा]]&gt;8,5,""))</f>
        <v/>
      </c>
      <c r="P3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2" s="21"/>
      <c r="R362" s="21"/>
      <c r="S362" s="28" t="str">
        <f>IF(SUM(Table1[[#This Row],[छात्र निधि]:[टी.सी.शुल्क]])=0,"",SUM(Table1[[#This Row],[छात्र निधि]:[टी.सी.शुल्क]]))</f>
        <v/>
      </c>
      <c r="T362" s="33"/>
      <c r="U362" s="33"/>
      <c r="V362" s="22"/>
    </row>
    <row r="363" spans="2:22" ht="15">
      <c r="B363" s="25" t="str">
        <f>IF(C363="","",ROWS($A$4:A363))</f>
        <v/>
      </c>
      <c r="C363" s="25" t="str">
        <f>IF('Student Record'!A361="","",'Student Record'!A361)</f>
        <v/>
      </c>
      <c r="D363" s="25" t="str">
        <f>IF('Student Record'!B361="","",'Student Record'!B361)</f>
        <v/>
      </c>
      <c r="E363" s="25" t="str">
        <f>IF('Student Record'!C361="","",'Student Record'!C361)</f>
        <v/>
      </c>
      <c r="F363" s="26" t="str">
        <f>IF('Student Record'!E361="","",'Student Record'!E361)</f>
        <v/>
      </c>
      <c r="G363" s="26" t="str">
        <f>IF('Student Record'!G361="","",'Student Record'!G361)</f>
        <v/>
      </c>
      <c r="H363" s="25" t="str">
        <f>IF('Student Record'!I361="","",'Student Record'!I361)</f>
        <v/>
      </c>
      <c r="I363" s="27" t="str">
        <f>IF('Student Record'!J361="","",'Student Record'!J361)</f>
        <v/>
      </c>
      <c r="J363" s="25" t="str">
        <f>IF('Student Record'!O361="","",'Student Record'!O361)</f>
        <v/>
      </c>
      <c r="K3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3" s="25" t="str">
        <f>IF(Table1[[#This Row],[नाम विद्यार्थी]]="","",IF(AND(Table1[[#This Row],[कक्षा]]&gt;8,Table1[[#This Row],[कक्षा]]&lt;11),50,""))</f>
        <v/>
      </c>
      <c r="M363" s="28" t="str">
        <f>IF(Table1[[#This Row],[नाम विद्यार्थी]]="","",IF(AND(Table1[[#This Row],[कक्षा]]&gt;=11,'School Fees'!$L$3="Yes"),100,""))</f>
        <v/>
      </c>
      <c r="N3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3" s="25" t="str">
        <f>IF(Table1[[#This Row],[नाम विद्यार्थी]]="","",IF(Table1[[#This Row],[कक्षा]]&gt;8,5,""))</f>
        <v/>
      </c>
      <c r="P3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3" s="21"/>
      <c r="R363" s="21"/>
      <c r="S363" s="28" t="str">
        <f>IF(SUM(Table1[[#This Row],[छात्र निधि]:[टी.सी.शुल्क]])=0,"",SUM(Table1[[#This Row],[छात्र निधि]:[टी.सी.शुल्क]]))</f>
        <v/>
      </c>
      <c r="T363" s="33"/>
      <c r="U363" s="33"/>
      <c r="V363" s="22"/>
    </row>
    <row r="364" spans="2:22" ht="15">
      <c r="B364" s="25" t="str">
        <f>IF(C364="","",ROWS($A$4:A364))</f>
        <v/>
      </c>
      <c r="C364" s="25" t="str">
        <f>IF('Student Record'!A362="","",'Student Record'!A362)</f>
        <v/>
      </c>
      <c r="D364" s="25" t="str">
        <f>IF('Student Record'!B362="","",'Student Record'!B362)</f>
        <v/>
      </c>
      <c r="E364" s="25" t="str">
        <f>IF('Student Record'!C362="","",'Student Record'!C362)</f>
        <v/>
      </c>
      <c r="F364" s="26" t="str">
        <f>IF('Student Record'!E362="","",'Student Record'!E362)</f>
        <v/>
      </c>
      <c r="G364" s="26" t="str">
        <f>IF('Student Record'!G362="","",'Student Record'!G362)</f>
        <v/>
      </c>
      <c r="H364" s="25" t="str">
        <f>IF('Student Record'!I362="","",'Student Record'!I362)</f>
        <v/>
      </c>
      <c r="I364" s="27" t="str">
        <f>IF('Student Record'!J362="","",'Student Record'!J362)</f>
        <v/>
      </c>
      <c r="J364" s="25" t="str">
        <f>IF('Student Record'!O362="","",'Student Record'!O362)</f>
        <v/>
      </c>
      <c r="K3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4" s="25" t="str">
        <f>IF(Table1[[#This Row],[नाम विद्यार्थी]]="","",IF(AND(Table1[[#This Row],[कक्षा]]&gt;8,Table1[[#This Row],[कक्षा]]&lt;11),50,""))</f>
        <v/>
      </c>
      <c r="M364" s="28" t="str">
        <f>IF(Table1[[#This Row],[नाम विद्यार्थी]]="","",IF(AND(Table1[[#This Row],[कक्षा]]&gt;=11,'School Fees'!$L$3="Yes"),100,""))</f>
        <v/>
      </c>
      <c r="N3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4" s="25" t="str">
        <f>IF(Table1[[#This Row],[नाम विद्यार्थी]]="","",IF(Table1[[#This Row],[कक्षा]]&gt;8,5,""))</f>
        <v/>
      </c>
      <c r="P3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4" s="21"/>
      <c r="R364" s="21"/>
      <c r="S364" s="28" t="str">
        <f>IF(SUM(Table1[[#This Row],[छात्र निधि]:[टी.सी.शुल्क]])=0,"",SUM(Table1[[#This Row],[छात्र निधि]:[टी.सी.शुल्क]]))</f>
        <v/>
      </c>
      <c r="T364" s="33"/>
      <c r="U364" s="33"/>
      <c r="V364" s="22"/>
    </row>
    <row r="365" spans="2:22" ht="15">
      <c r="B365" s="25" t="str">
        <f>IF(C365="","",ROWS($A$4:A365))</f>
        <v/>
      </c>
      <c r="C365" s="25" t="str">
        <f>IF('Student Record'!A363="","",'Student Record'!A363)</f>
        <v/>
      </c>
      <c r="D365" s="25" t="str">
        <f>IF('Student Record'!B363="","",'Student Record'!B363)</f>
        <v/>
      </c>
      <c r="E365" s="25" t="str">
        <f>IF('Student Record'!C363="","",'Student Record'!C363)</f>
        <v/>
      </c>
      <c r="F365" s="26" t="str">
        <f>IF('Student Record'!E363="","",'Student Record'!E363)</f>
        <v/>
      </c>
      <c r="G365" s="26" t="str">
        <f>IF('Student Record'!G363="","",'Student Record'!G363)</f>
        <v/>
      </c>
      <c r="H365" s="25" t="str">
        <f>IF('Student Record'!I363="","",'Student Record'!I363)</f>
        <v/>
      </c>
      <c r="I365" s="27" t="str">
        <f>IF('Student Record'!J363="","",'Student Record'!J363)</f>
        <v/>
      </c>
      <c r="J365" s="25" t="str">
        <f>IF('Student Record'!O363="","",'Student Record'!O363)</f>
        <v/>
      </c>
      <c r="K3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5" s="25" t="str">
        <f>IF(Table1[[#This Row],[नाम विद्यार्थी]]="","",IF(AND(Table1[[#This Row],[कक्षा]]&gt;8,Table1[[#This Row],[कक्षा]]&lt;11),50,""))</f>
        <v/>
      </c>
      <c r="M365" s="28" t="str">
        <f>IF(Table1[[#This Row],[नाम विद्यार्थी]]="","",IF(AND(Table1[[#This Row],[कक्षा]]&gt;=11,'School Fees'!$L$3="Yes"),100,""))</f>
        <v/>
      </c>
      <c r="N3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5" s="25" t="str">
        <f>IF(Table1[[#This Row],[नाम विद्यार्थी]]="","",IF(Table1[[#This Row],[कक्षा]]&gt;8,5,""))</f>
        <v/>
      </c>
      <c r="P3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5" s="21"/>
      <c r="R365" s="21"/>
      <c r="S365" s="28" t="str">
        <f>IF(SUM(Table1[[#This Row],[छात्र निधि]:[टी.सी.शुल्क]])=0,"",SUM(Table1[[#This Row],[छात्र निधि]:[टी.सी.शुल्क]]))</f>
        <v/>
      </c>
      <c r="T365" s="33"/>
      <c r="U365" s="33"/>
      <c r="V365" s="22"/>
    </row>
    <row r="366" spans="2:22" ht="15">
      <c r="B366" s="25" t="str">
        <f>IF(C366="","",ROWS($A$4:A366))</f>
        <v/>
      </c>
      <c r="C366" s="25" t="str">
        <f>IF('Student Record'!A364="","",'Student Record'!A364)</f>
        <v/>
      </c>
      <c r="D366" s="25" t="str">
        <f>IF('Student Record'!B364="","",'Student Record'!B364)</f>
        <v/>
      </c>
      <c r="E366" s="25" t="str">
        <f>IF('Student Record'!C364="","",'Student Record'!C364)</f>
        <v/>
      </c>
      <c r="F366" s="26" t="str">
        <f>IF('Student Record'!E364="","",'Student Record'!E364)</f>
        <v/>
      </c>
      <c r="G366" s="26" t="str">
        <f>IF('Student Record'!G364="","",'Student Record'!G364)</f>
        <v/>
      </c>
      <c r="H366" s="25" t="str">
        <f>IF('Student Record'!I364="","",'Student Record'!I364)</f>
        <v/>
      </c>
      <c r="I366" s="27" t="str">
        <f>IF('Student Record'!J364="","",'Student Record'!J364)</f>
        <v/>
      </c>
      <c r="J366" s="25" t="str">
        <f>IF('Student Record'!O364="","",'Student Record'!O364)</f>
        <v/>
      </c>
      <c r="K3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6" s="25" t="str">
        <f>IF(Table1[[#This Row],[नाम विद्यार्थी]]="","",IF(AND(Table1[[#This Row],[कक्षा]]&gt;8,Table1[[#This Row],[कक्षा]]&lt;11),50,""))</f>
        <v/>
      </c>
      <c r="M366" s="28" t="str">
        <f>IF(Table1[[#This Row],[नाम विद्यार्थी]]="","",IF(AND(Table1[[#This Row],[कक्षा]]&gt;=11,'School Fees'!$L$3="Yes"),100,""))</f>
        <v/>
      </c>
      <c r="N3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6" s="25" t="str">
        <f>IF(Table1[[#This Row],[नाम विद्यार्थी]]="","",IF(Table1[[#This Row],[कक्षा]]&gt;8,5,""))</f>
        <v/>
      </c>
      <c r="P3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6" s="21"/>
      <c r="R366" s="21"/>
      <c r="S366" s="28" t="str">
        <f>IF(SUM(Table1[[#This Row],[छात्र निधि]:[टी.सी.शुल्क]])=0,"",SUM(Table1[[#This Row],[छात्र निधि]:[टी.सी.शुल्क]]))</f>
        <v/>
      </c>
      <c r="T366" s="33"/>
      <c r="U366" s="33"/>
      <c r="V366" s="22"/>
    </row>
    <row r="367" spans="2:22" ht="15">
      <c r="B367" s="25" t="str">
        <f>IF(C367="","",ROWS($A$4:A367))</f>
        <v/>
      </c>
      <c r="C367" s="25" t="str">
        <f>IF('Student Record'!A365="","",'Student Record'!A365)</f>
        <v/>
      </c>
      <c r="D367" s="25" t="str">
        <f>IF('Student Record'!B365="","",'Student Record'!B365)</f>
        <v/>
      </c>
      <c r="E367" s="25" t="str">
        <f>IF('Student Record'!C365="","",'Student Record'!C365)</f>
        <v/>
      </c>
      <c r="F367" s="26" t="str">
        <f>IF('Student Record'!E365="","",'Student Record'!E365)</f>
        <v/>
      </c>
      <c r="G367" s="26" t="str">
        <f>IF('Student Record'!G365="","",'Student Record'!G365)</f>
        <v/>
      </c>
      <c r="H367" s="25" t="str">
        <f>IF('Student Record'!I365="","",'Student Record'!I365)</f>
        <v/>
      </c>
      <c r="I367" s="27" t="str">
        <f>IF('Student Record'!J365="","",'Student Record'!J365)</f>
        <v/>
      </c>
      <c r="J367" s="25" t="str">
        <f>IF('Student Record'!O365="","",'Student Record'!O365)</f>
        <v/>
      </c>
      <c r="K3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7" s="25" t="str">
        <f>IF(Table1[[#This Row],[नाम विद्यार्थी]]="","",IF(AND(Table1[[#This Row],[कक्षा]]&gt;8,Table1[[#This Row],[कक्षा]]&lt;11),50,""))</f>
        <v/>
      </c>
      <c r="M367" s="28" t="str">
        <f>IF(Table1[[#This Row],[नाम विद्यार्थी]]="","",IF(AND(Table1[[#This Row],[कक्षा]]&gt;=11,'School Fees'!$L$3="Yes"),100,""))</f>
        <v/>
      </c>
      <c r="N3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7" s="25" t="str">
        <f>IF(Table1[[#This Row],[नाम विद्यार्थी]]="","",IF(Table1[[#This Row],[कक्षा]]&gt;8,5,""))</f>
        <v/>
      </c>
      <c r="P3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7" s="21"/>
      <c r="R367" s="21"/>
      <c r="S367" s="28" t="str">
        <f>IF(SUM(Table1[[#This Row],[छात्र निधि]:[टी.सी.शुल्क]])=0,"",SUM(Table1[[#This Row],[छात्र निधि]:[टी.सी.शुल्क]]))</f>
        <v/>
      </c>
      <c r="T367" s="33"/>
      <c r="U367" s="33"/>
      <c r="V367" s="22"/>
    </row>
    <row r="368" spans="2:22" ht="15">
      <c r="B368" s="25" t="str">
        <f>IF(C368="","",ROWS($A$4:A368))</f>
        <v/>
      </c>
      <c r="C368" s="25" t="str">
        <f>IF('Student Record'!A366="","",'Student Record'!A366)</f>
        <v/>
      </c>
      <c r="D368" s="25" t="str">
        <f>IF('Student Record'!B366="","",'Student Record'!B366)</f>
        <v/>
      </c>
      <c r="E368" s="25" t="str">
        <f>IF('Student Record'!C366="","",'Student Record'!C366)</f>
        <v/>
      </c>
      <c r="F368" s="26" t="str">
        <f>IF('Student Record'!E366="","",'Student Record'!E366)</f>
        <v/>
      </c>
      <c r="G368" s="26" t="str">
        <f>IF('Student Record'!G366="","",'Student Record'!G366)</f>
        <v/>
      </c>
      <c r="H368" s="25" t="str">
        <f>IF('Student Record'!I366="","",'Student Record'!I366)</f>
        <v/>
      </c>
      <c r="I368" s="27" t="str">
        <f>IF('Student Record'!J366="","",'Student Record'!J366)</f>
        <v/>
      </c>
      <c r="J368" s="25" t="str">
        <f>IF('Student Record'!O366="","",'Student Record'!O366)</f>
        <v/>
      </c>
      <c r="K3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8" s="25" t="str">
        <f>IF(Table1[[#This Row],[नाम विद्यार्थी]]="","",IF(AND(Table1[[#This Row],[कक्षा]]&gt;8,Table1[[#This Row],[कक्षा]]&lt;11),50,""))</f>
        <v/>
      </c>
      <c r="M368" s="28" t="str">
        <f>IF(Table1[[#This Row],[नाम विद्यार्थी]]="","",IF(AND(Table1[[#This Row],[कक्षा]]&gt;=11,'School Fees'!$L$3="Yes"),100,""))</f>
        <v/>
      </c>
      <c r="N3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8" s="25" t="str">
        <f>IF(Table1[[#This Row],[नाम विद्यार्थी]]="","",IF(Table1[[#This Row],[कक्षा]]&gt;8,5,""))</f>
        <v/>
      </c>
      <c r="P3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8" s="21"/>
      <c r="R368" s="21"/>
      <c r="S368" s="28" t="str">
        <f>IF(SUM(Table1[[#This Row],[छात्र निधि]:[टी.सी.शुल्क]])=0,"",SUM(Table1[[#This Row],[छात्र निधि]:[टी.सी.शुल्क]]))</f>
        <v/>
      </c>
      <c r="T368" s="33"/>
      <c r="U368" s="33"/>
      <c r="V368" s="22"/>
    </row>
    <row r="369" spans="2:22" ht="15">
      <c r="B369" s="25" t="str">
        <f>IF(C369="","",ROWS($A$4:A369))</f>
        <v/>
      </c>
      <c r="C369" s="25" t="str">
        <f>IF('Student Record'!A367="","",'Student Record'!A367)</f>
        <v/>
      </c>
      <c r="D369" s="25" t="str">
        <f>IF('Student Record'!B367="","",'Student Record'!B367)</f>
        <v/>
      </c>
      <c r="E369" s="25" t="str">
        <f>IF('Student Record'!C367="","",'Student Record'!C367)</f>
        <v/>
      </c>
      <c r="F369" s="26" t="str">
        <f>IF('Student Record'!E367="","",'Student Record'!E367)</f>
        <v/>
      </c>
      <c r="G369" s="26" t="str">
        <f>IF('Student Record'!G367="","",'Student Record'!G367)</f>
        <v/>
      </c>
      <c r="H369" s="25" t="str">
        <f>IF('Student Record'!I367="","",'Student Record'!I367)</f>
        <v/>
      </c>
      <c r="I369" s="27" t="str">
        <f>IF('Student Record'!J367="","",'Student Record'!J367)</f>
        <v/>
      </c>
      <c r="J369" s="25" t="str">
        <f>IF('Student Record'!O367="","",'Student Record'!O367)</f>
        <v/>
      </c>
      <c r="K3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69" s="25" t="str">
        <f>IF(Table1[[#This Row],[नाम विद्यार्थी]]="","",IF(AND(Table1[[#This Row],[कक्षा]]&gt;8,Table1[[#This Row],[कक्षा]]&lt;11),50,""))</f>
        <v/>
      </c>
      <c r="M369" s="28" t="str">
        <f>IF(Table1[[#This Row],[नाम विद्यार्थी]]="","",IF(AND(Table1[[#This Row],[कक्षा]]&gt;=11,'School Fees'!$L$3="Yes"),100,""))</f>
        <v/>
      </c>
      <c r="N3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69" s="25" t="str">
        <f>IF(Table1[[#This Row],[नाम विद्यार्थी]]="","",IF(Table1[[#This Row],[कक्षा]]&gt;8,5,""))</f>
        <v/>
      </c>
      <c r="P3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69" s="21"/>
      <c r="R369" s="21"/>
      <c r="S369" s="28" t="str">
        <f>IF(SUM(Table1[[#This Row],[छात्र निधि]:[टी.सी.शुल्क]])=0,"",SUM(Table1[[#This Row],[छात्र निधि]:[टी.सी.शुल्क]]))</f>
        <v/>
      </c>
      <c r="T369" s="33"/>
      <c r="U369" s="33"/>
      <c r="V369" s="22"/>
    </row>
    <row r="370" spans="2:22" ht="15">
      <c r="B370" s="25" t="str">
        <f>IF(C370="","",ROWS($A$4:A370))</f>
        <v/>
      </c>
      <c r="C370" s="25" t="str">
        <f>IF('Student Record'!A368="","",'Student Record'!A368)</f>
        <v/>
      </c>
      <c r="D370" s="25" t="str">
        <f>IF('Student Record'!B368="","",'Student Record'!B368)</f>
        <v/>
      </c>
      <c r="E370" s="25" t="str">
        <f>IF('Student Record'!C368="","",'Student Record'!C368)</f>
        <v/>
      </c>
      <c r="F370" s="26" t="str">
        <f>IF('Student Record'!E368="","",'Student Record'!E368)</f>
        <v/>
      </c>
      <c r="G370" s="26" t="str">
        <f>IF('Student Record'!G368="","",'Student Record'!G368)</f>
        <v/>
      </c>
      <c r="H370" s="25" t="str">
        <f>IF('Student Record'!I368="","",'Student Record'!I368)</f>
        <v/>
      </c>
      <c r="I370" s="27" t="str">
        <f>IF('Student Record'!J368="","",'Student Record'!J368)</f>
        <v/>
      </c>
      <c r="J370" s="25" t="str">
        <f>IF('Student Record'!O368="","",'Student Record'!O368)</f>
        <v/>
      </c>
      <c r="K3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0" s="25" t="str">
        <f>IF(Table1[[#This Row],[नाम विद्यार्थी]]="","",IF(AND(Table1[[#This Row],[कक्षा]]&gt;8,Table1[[#This Row],[कक्षा]]&lt;11),50,""))</f>
        <v/>
      </c>
      <c r="M370" s="28" t="str">
        <f>IF(Table1[[#This Row],[नाम विद्यार्थी]]="","",IF(AND(Table1[[#This Row],[कक्षा]]&gt;=11,'School Fees'!$L$3="Yes"),100,""))</f>
        <v/>
      </c>
      <c r="N3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0" s="25" t="str">
        <f>IF(Table1[[#This Row],[नाम विद्यार्थी]]="","",IF(Table1[[#This Row],[कक्षा]]&gt;8,5,""))</f>
        <v/>
      </c>
      <c r="P3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0" s="21"/>
      <c r="R370" s="21"/>
      <c r="S370" s="28" t="str">
        <f>IF(SUM(Table1[[#This Row],[छात्र निधि]:[टी.सी.शुल्क]])=0,"",SUM(Table1[[#This Row],[छात्र निधि]:[टी.सी.शुल्क]]))</f>
        <v/>
      </c>
      <c r="T370" s="33"/>
      <c r="U370" s="33"/>
      <c r="V370" s="22"/>
    </row>
    <row r="371" spans="2:22" ht="15">
      <c r="B371" s="25" t="str">
        <f>IF(C371="","",ROWS($A$4:A371))</f>
        <v/>
      </c>
      <c r="C371" s="25" t="str">
        <f>IF('Student Record'!A369="","",'Student Record'!A369)</f>
        <v/>
      </c>
      <c r="D371" s="25" t="str">
        <f>IF('Student Record'!B369="","",'Student Record'!B369)</f>
        <v/>
      </c>
      <c r="E371" s="25" t="str">
        <f>IF('Student Record'!C369="","",'Student Record'!C369)</f>
        <v/>
      </c>
      <c r="F371" s="26" t="str">
        <f>IF('Student Record'!E369="","",'Student Record'!E369)</f>
        <v/>
      </c>
      <c r="G371" s="26" t="str">
        <f>IF('Student Record'!G369="","",'Student Record'!G369)</f>
        <v/>
      </c>
      <c r="H371" s="25" t="str">
        <f>IF('Student Record'!I369="","",'Student Record'!I369)</f>
        <v/>
      </c>
      <c r="I371" s="27" t="str">
        <f>IF('Student Record'!J369="","",'Student Record'!J369)</f>
        <v/>
      </c>
      <c r="J371" s="25" t="str">
        <f>IF('Student Record'!O369="","",'Student Record'!O369)</f>
        <v/>
      </c>
      <c r="K3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1" s="25" t="str">
        <f>IF(Table1[[#This Row],[नाम विद्यार्थी]]="","",IF(AND(Table1[[#This Row],[कक्षा]]&gt;8,Table1[[#This Row],[कक्षा]]&lt;11),50,""))</f>
        <v/>
      </c>
      <c r="M371" s="28" t="str">
        <f>IF(Table1[[#This Row],[नाम विद्यार्थी]]="","",IF(AND(Table1[[#This Row],[कक्षा]]&gt;=11,'School Fees'!$L$3="Yes"),100,""))</f>
        <v/>
      </c>
      <c r="N3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1" s="25" t="str">
        <f>IF(Table1[[#This Row],[नाम विद्यार्थी]]="","",IF(Table1[[#This Row],[कक्षा]]&gt;8,5,""))</f>
        <v/>
      </c>
      <c r="P3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1" s="21"/>
      <c r="R371" s="21"/>
      <c r="S371" s="28" t="str">
        <f>IF(SUM(Table1[[#This Row],[छात्र निधि]:[टी.सी.शुल्क]])=0,"",SUM(Table1[[#This Row],[छात्र निधि]:[टी.सी.शुल्क]]))</f>
        <v/>
      </c>
      <c r="T371" s="33"/>
      <c r="U371" s="33"/>
      <c r="V371" s="22"/>
    </row>
    <row r="372" spans="2:22" ht="15">
      <c r="B372" s="25" t="str">
        <f>IF(C372="","",ROWS($A$4:A372))</f>
        <v/>
      </c>
      <c r="C372" s="25" t="str">
        <f>IF('Student Record'!A370="","",'Student Record'!A370)</f>
        <v/>
      </c>
      <c r="D372" s="25" t="str">
        <f>IF('Student Record'!B370="","",'Student Record'!B370)</f>
        <v/>
      </c>
      <c r="E372" s="25" t="str">
        <f>IF('Student Record'!C370="","",'Student Record'!C370)</f>
        <v/>
      </c>
      <c r="F372" s="26" t="str">
        <f>IF('Student Record'!E370="","",'Student Record'!E370)</f>
        <v/>
      </c>
      <c r="G372" s="26" t="str">
        <f>IF('Student Record'!G370="","",'Student Record'!G370)</f>
        <v/>
      </c>
      <c r="H372" s="25" t="str">
        <f>IF('Student Record'!I370="","",'Student Record'!I370)</f>
        <v/>
      </c>
      <c r="I372" s="27" t="str">
        <f>IF('Student Record'!J370="","",'Student Record'!J370)</f>
        <v/>
      </c>
      <c r="J372" s="25" t="str">
        <f>IF('Student Record'!O370="","",'Student Record'!O370)</f>
        <v/>
      </c>
      <c r="K3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2" s="25" t="str">
        <f>IF(Table1[[#This Row],[नाम विद्यार्थी]]="","",IF(AND(Table1[[#This Row],[कक्षा]]&gt;8,Table1[[#This Row],[कक्षा]]&lt;11),50,""))</f>
        <v/>
      </c>
      <c r="M372" s="28" t="str">
        <f>IF(Table1[[#This Row],[नाम विद्यार्थी]]="","",IF(AND(Table1[[#This Row],[कक्षा]]&gt;=11,'School Fees'!$L$3="Yes"),100,""))</f>
        <v/>
      </c>
      <c r="N3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2" s="25" t="str">
        <f>IF(Table1[[#This Row],[नाम विद्यार्थी]]="","",IF(Table1[[#This Row],[कक्षा]]&gt;8,5,""))</f>
        <v/>
      </c>
      <c r="P3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2" s="21"/>
      <c r="R372" s="21"/>
      <c r="S372" s="28" t="str">
        <f>IF(SUM(Table1[[#This Row],[छात्र निधि]:[टी.सी.शुल्क]])=0,"",SUM(Table1[[#This Row],[छात्र निधि]:[टी.सी.शुल्क]]))</f>
        <v/>
      </c>
      <c r="T372" s="33"/>
      <c r="U372" s="33"/>
      <c r="V372" s="22"/>
    </row>
    <row r="373" spans="2:22" ht="15">
      <c r="B373" s="25" t="str">
        <f>IF(C373="","",ROWS($A$4:A373))</f>
        <v/>
      </c>
      <c r="C373" s="25" t="str">
        <f>IF('Student Record'!A371="","",'Student Record'!A371)</f>
        <v/>
      </c>
      <c r="D373" s="25" t="str">
        <f>IF('Student Record'!B371="","",'Student Record'!B371)</f>
        <v/>
      </c>
      <c r="E373" s="25" t="str">
        <f>IF('Student Record'!C371="","",'Student Record'!C371)</f>
        <v/>
      </c>
      <c r="F373" s="26" t="str">
        <f>IF('Student Record'!E371="","",'Student Record'!E371)</f>
        <v/>
      </c>
      <c r="G373" s="26" t="str">
        <f>IF('Student Record'!G371="","",'Student Record'!G371)</f>
        <v/>
      </c>
      <c r="H373" s="25" t="str">
        <f>IF('Student Record'!I371="","",'Student Record'!I371)</f>
        <v/>
      </c>
      <c r="I373" s="27" t="str">
        <f>IF('Student Record'!J371="","",'Student Record'!J371)</f>
        <v/>
      </c>
      <c r="J373" s="25" t="str">
        <f>IF('Student Record'!O371="","",'Student Record'!O371)</f>
        <v/>
      </c>
      <c r="K3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3" s="25" t="str">
        <f>IF(Table1[[#This Row],[नाम विद्यार्थी]]="","",IF(AND(Table1[[#This Row],[कक्षा]]&gt;8,Table1[[#This Row],[कक्षा]]&lt;11),50,""))</f>
        <v/>
      </c>
      <c r="M373" s="28" t="str">
        <f>IF(Table1[[#This Row],[नाम विद्यार्थी]]="","",IF(AND(Table1[[#This Row],[कक्षा]]&gt;=11,'School Fees'!$L$3="Yes"),100,""))</f>
        <v/>
      </c>
      <c r="N3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3" s="25" t="str">
        <f>IF(Table1[[#This Row],[नाम विद्यार्थी]]="","",IF(Table1[[#This Row],[कक्षा]]&gt;8,5,""))</f>
        <v/>
      </c>
      <c r="P3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3" s="21"/>
      <c r="R373" s="21"/>
      <c r="S373" s="28" t="str">
        <f>IF(SUM(Table1[[#This Row],[छात्र निधि]:[टी.सी.शुल्क]])=0,"",SUM(Table1[[#This Row],[छात्र निधि]:[टी.सी.शुल्क]]))</f>
        <v/>
      </c>
      <c r="T373" s="33"/>
      <c r="U373" s="33"/>
      <c r="V373" s="22"/>
    </row>
    <row r="374" spans="2:22" ht="15">
      <c r="B374" s="25" t="str">
        <f>IF(C374="","",ROWS($A$4:A374))</f>
        <v/>
      </c>
      <c r="C374" s="25" t="str">
        <f>IF('Student Record'!A372="","",'Student Record'!A372)</f>
        <v/>
      </c>
      <c r="D374" s="25" t="str">
        <f>IF('Student Record'!B372="","",'Student Record'!B372)</f>
        <v/>
      </c>
      <c r="E374" s="25" t="str">
        <f>IF('Student Record'!C372="","",'Student Record'!C372)</f>
        <v/>
      </c>
      <c r="F374" s="26" t="str">
        <f>IF('Student Record'!E372="","",'Student Record'!E372)</f>
        <v/>
      </c>
      <c r="G374" s="26" t="str">
        <f>IF('Student Record'!G372="","",'Student Record'!G372)</f>
        <v/>
      </c>
      <c r="H374" s="25" t="str">
        <f>IF('Student Record'!I372="","",'Student Record'!I372)</f>
        <v/>
      </c>
      <c r="I374" s="27" t="str">
        <f>IF('Student Record'!J372="","",'Student Record'!J372)</f>
        <v/>
      </c>
      <c r="J374" s="25" t="str">
        <f>IF('Student Record'!O372="","",'Student Record'!O372)</f>
        <v/>
      </c>
      <c r="K3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4" s="25" t="str">
        <f>IF(Table1[[#This Row],[नाम विद्यार्थी]]="","",IF(AND(Table1[[#This Row],[कक्षा]]&gt;8,Table1[[#This Row],[कक्षा]]&lt;11),50,""))</f>
        <v/>
      </c>
      <c r="M374" s="28" t="str">
        <f>IF(Table1[[#This Row],[नाम विद्यार्थी]]="","",IF(AND(Table1[[#This Row],[कक्षा]]&gt;=11,'School Fees'!$L$3="Yes"),100,""))</f>
        <v/>
      </c>
      <c r="N3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4" s="25" t="str">
        <f>IF(Table1[[#This Row],[नाम विद्यार्थी]]="","",IF(Table1[[#This Row],[कक्षा]]&gt;8,5,""))</f>
        <v/>
      </c>
      <c r="P3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4" s="21"/>
      <c r="R374" s="21"/>
      <c r="S374" s="28" t="str">
        <f>IF(SUM(Table1[[#This Row],[छात्र निधि]:[टी.सी.शुल्क]])=0,"",SUM(Table1[[#This Row],[छात्र निधि]:[टी.सी.शुल्क]]))</f>
        <v/>
      </c>
      <c r="T374" s="33"/>
      <c r="U374" s="33"/>
      <c r="V374" s="22"/>
    </row>
    <row r="375" spans="2:22" ht="15">
      <c r="B375" s="25" t="str">
        <f>IF(C375="","",ROWS($A$4:A375))</f>
        <v/>
      </c>
      <c r="C375" s="25" t="str">
        <f>IF('Student Record'!A373="","",'Student Record'!A373)</f>
        <v/>
      </c>
      <c r="D375" s="25" t="str">
        <f>IF('Student Record'!B373="","",'Student Record'!B373)</f>
        <v/>
      </c>
      <c r="E375" s="25" t="str">
        <f>IF('Student Record'!C373="","",'Student Record'!C373)</f>
        <v/>
      </c>
      <c r="F375" s="26" t="str">
        <f>IF('Student Record'!E373="","",'Student Record'!E373)</f>
        <v/>
      </c>
      <c r="G375" s="26" t="str">
        <f>IF('Student Record'!G373="","",'Student Record'!G373)</f>
        <v/>
      </c>
      <c r="H375" s="25" t="str">
        <f>IF('Student Record'!I373="","",'Student Record'!I373)</f>
        <v/>
      </c>
      <c r="I375" s="27" t="str">
        <f>IF('Student Record'!J373="","",'Student Record'!J373)</f>
        <v/>
      </c>
      <c r="J375" s="25" t="str">
        <f>IF('Student Record'!O373="","",'Student Record'!O373)</f>
        <v/>
      </c>
      <c r="K3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5" s="25" t="str">
        <f>IF(Table1[[#This Row],[नाम विद्यार्थी]]="","",IF(AND(Table1[[#This Row],[कक्षा]]&gt;8,Table1[[#This Row],[कक्षा]]&lt;11),50,""))</f>
        <v/>
      </c>
      <c r="M375" s="28" t="str">
        <f>IF(Table1[[#This Row],[नाम विद्यार्थी]]="","",IF(AND(Table1[[#This Row],[कक्षा]]&gt;=11,'School Fees'!$L$3="Yes"),100,""))</f>
        <v/>
      </c>
      <c r="N3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5" s="25" t="str">
        <f>IF(Table1[[#This Row],[नाम विद्यार्थी]]="","",IF(Table1[[#This Row],[कक्षा]]&gt;8,5,""))</f>
        <v/>
      </c>
      <c r="P3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5" s="21"/>
      <c r="R375" s="21"/>
      <c r="S375" s="28" t="str">
        <f>IF(SUM(Table1[[#This Row],[छात्र निधि]:[टी.सी.शुल्क]])=0,"",SUM(Table1[[#This Row],[छात्र निधि]:[टी.सी.शुल्क]]))</f>
        <v/>
      </c>
      <c r="T375" s="33"/>
      <c r="U375" s="33"/>
      <c r="V375" s="22"/>
    </row>
    <row r="376" spans="2:22" ht="15">
      <c r="B376" s="25" t="str">
        <f>IF(C376="","",ROWS($A$4:A376))</f>
        <v/>
      </c>
      <c r="C376" s="25" t="str">
        <f>IF('Student Record'!A374="","",'Student Record'!A374)</f>
        <v/>
      </c>
      <c r="D376" s="25" t="str">
        <f>IF('Student Record'!B374="","",'Student Record'!B374)</f>
        <v/>
      </c>
      <c r="E376" s="25" t="str">
        <f>IF('Student Record'!C374="","",'Student Record'!C374)</f>
        <v/>
      </c>
      <c r="F376" s="26" t="str">
        <f>IF('Student Record'!E374="","",'Student Record'!E374)</f>
        <v/>
      </c>
      <c r="G376" s="26" t="str">
        <f>IF('Student Record'!G374="","",'Student Record'!G374)</f>
        <v/>
      </c>
      <c r="H376" s="25" t="str">
        <f>IF('Student Record'!I374="","",'Student Record'!I374)</f>
        <v/>
      </c>
      <c r="I376" s="27" t="str">
        <f>IF('Student Record'!J374="","",'Student Record'!J374)</f>
        <v/>
      </c>
      <c r="J376" s="25" t="str">
        <f>IF('Student Record'!O374="","",'Student Record'!O374)</f>
        <v/>
      </c>
      <c r="K3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6" s="25" t="str">
        <f>IF(Table1[[#This Row],[नाम विद्यार्थी]]="","",IF(AND(Table1[[#This Row],[कक्षा]]&gt;8,Table1[[#This Row],[कक्षा]]&lt;11),50,""))</f>
        <v/>
      </c>
      <c r="M376" s="28" t="str">
        <f>IF(Table1[[#This Row],[नाम विद्यार्थी]]="","",IF(AND(Table1[[#This Row],[कक्षा]]&gt;=11,'School Fees'!$L$3="Yes"),100,""))</f>
        <v/>
      </c>
      <c r="N3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6" s="25" t="str">
        <f>IF(Table1[[#This Row],[नाम विद्यार्थी]]="","",IF(Table1[[#This Row],[कक्षा]]&gt;8,5,""))</f>
        <v/>
      </c>
      <c r="P3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6" s="21"/>
      <c r="R376" s="21"/>
      <c r="S376" s="28" t="str">
        <f>IF(SUM(Table1[[#This Row],[छात्र निधि]:[टी.सी.शुल्क]])=0,"",SUM(Table1[[#This Row],[छात्र निधि]:[टी.सी.शुल्क]]))</f>
        <v/>
      </c>
      <c r="T376" s="33"/>
      <c r="U376" s="33"/>
      <c r="V376" s="22"/>
    </row>
    <row r="377" spans="2:22" ht="15">
      <c r="B377" s="25" t="str">
        <f>IF(C377="","",ROWS($A$4:A377))</f>
        <v/>
      </c>
      <c r="C377" s="25" t="str">
        <f>IF('Student Record'!A375="","",'Student Record'!A375)</f>
        <v/>
      </c>
      <c r="D377" s="25" t="str">
        <f>IF('Student Record'!B375="","",'Student Record'!B375)</f>
        <v/>
      </c>
      <c r="E377" s="25" t="str">
        <f>IF('Student Record'!C375="","",'Student Record'!C375)</f>
        <v/>
      </c>
      <c r="F377" s="26" t="str">
        <f>IF('Student Record'!E375="","",'Student Record'!E375)</f>
        <v/>
      </c>
      <c r="G377" s="26" t="str">
        <f>IF('Student Record'!G375="","",'Student Record'!G375)</f>
        <v/>
      </c>
      <c r="H377" s="25" t="str">
        <f>IF('Student Record'!I375="","",'Student Record'!I375)</f>
        <v/>
      </c>
      <c r="I377" s="27" t="str">
        <f>IF('Student Record'!J375="","",'Student Record'!J375)</f>
        <v/>
      </c>
      <c r="J377" s="25" t="str">
        <f>IF('Student Record'!O375="","",'Student Record'!O375)</f>
        <v/>
      </c>
      <c r="K3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7" s="25" t="str">
        <f>IF(Table1[[#This Row],[नाम विद्यार्थी]]="","",IF(AND(Table1[[#This Row],[कक्षा]]&gt;8,Table1[[#This Row],[कक्षा]]&lt;11),50,""))</f>
        <v/>
      </c>
      <c r="M377" s="28" t="str">
        <f>IF(Table1[[#This Row],[नाम विद्यार्थी]]="","",IF(AND(Table1[[#This Row],[कक्षा]]&gt;=11,'School Fees'!$L$3="Yes"),100,""))</f>
        <v/>
      </c>
      <c r="N3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7" s="25" t="str">
        <f>IF(Table1[[#This Row],[नाम विद्यार्थी]]="","",IF(Table1[[#This Row],[कक्षा]]&gt;8,5,""))</f>
        <v/>
      </c>
      <c r="P3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7" s="21"/>
      <c r="R377" s="21"/>
      <c r="S377" s="28" t="str">
        <f>IF(SUM(Table1[[#This Row],[छात्र निधि]:[टी.सी.शुल्क]])=0,"",SUM(Table1[[#This Row],[छात्र निधि]:[टी.सी.शुल्क]]))</f>
        <v/>
      </c>
      <c r="T377" s="33"/>
      <c r="U377" s="33"/>
      <c r="V377" s="22"/>
    </row>
    <row r="378" spans="2:22" ht="15">
      <c r="B378" s="25" t="str">
        <f>IF(C378="","",ROWS($A$4:A378))</f>
        <v/>
      </c>
      <c r="C378" s="25" t="str">
        <f>IF('Student Record'!A376="","",'Student Record'!A376)</f>
        <v/>
      </c>
      <c r="D378" s="25" t="str">
        <f>IF('Student Record'!B376="","",'Student Record'!B376)</f>
        <v/>
      </c>
      <c r="E378" s="25" t="str">
        <f>IF('Student Record'!C376="","",'Student Record'!C376)</f>
        <v/>
      </c>
      <c r="F378" s="26" t="str">
        <f>IF('Student Record'!E376="","",'Student Record'!E376)</f>
        <v/>
      </c>
      <c r="G378" s="26" t="str">
        <f>IF('Student Record'!G376="","",'Student Record'!G376)</f>
        <v/>
      </c>
      <c r="H378" s="25" t="str">
        <f>IF('Student Record'!I376="","",'Student Record'!I376)</f>
        <v/>
      </c>
      <c r="I378" s="27" t="str">
        <f>IF('Student Record'!J376="","",'Student Record'!J376)</f>
        <v/>
      </c>
      <c r="J378" s="25" t="str">
        <f>IF('Student Record'!O376="","",'Student Record'!O376)</f>
        <v/>
      </c>
      <c r="K3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8" s="25" t="str">
        <f>IF(Table1[[#This Row],[नाम विद्यार्थी]]="","",IF(AND(Table1[[#This Row],[कक्षा]]&gt;8,Table1[[#This Row],[कक्षा]]&lt;11),50,""))</f>
        <v/>
      </c>
      <c r="M378" s="28" t="str">
        <f>IF(Table1[[#This Row],[नाम विद्यार्थी]]="","",IF(AND(Table1[[#This Row],[कक्षा]]&gt;=11,'School Fees'!$L$3="Yes"),100,""))</f>
        <v/>
      </c>
      <c r="N3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8" s="25" t="str">
        <f>IF(Table1[[#This Row],[नाम विद्यार्थी]]="","",IF(Table1[[#This Row],[कक्षा]]&gt;8,5,""))</f>
        <v/>
      </c>
      <c r="P3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8" s="21"/>
      <c r="R378" s="21"/>
      <c r="S378" s="28" t="str">
        <f>IF(SUM(Table1[[#This Row],[छात्र निधि]:[टी.सी.शुल्क]])=0,"",SUM(Table1[[#This Row],[छात्र निधि]:[टी.सी.शुल्क]]))</f>
        <v/>
      </c>
      <c r="T378" s="33"/>
      <c r="U378" s="33"/>
      <c r="V378" s="22"/>
    </row>
    <row r="379" spans="2:22" ht="15">
      <c r="B379" s="25" t="str">
        <f>IF(C379="","",ROWS($A$4:A379))</f>
        <v/>
      </c>
      <c r="C379" s="25" t="str">
        <f>IF('Student Record'!A377="","",'Student Record'!A377)</f>
        <v/>
      </c>
      <c r="D379" s="25" t="str">
        <f>IF('Student Record'!B377="","",'Student Record'!B377)</f>
        <v/>
      </c>
      <c r="E379" s="25" t="str">
        <f>IF('Student Record'!C377="","",'Student Record'!C377)</f>
        <v/>
      </c>
      <c r="F379" s="26" t="str">
        <f>IF('Student Record'!E377="","",'Student Record'!E377)</f>
        <v/>
      </c>
      <c r="G379" s="26" t="str">
        <f>IF('Student Record'!G377="","",'Student Record'!G377)</f>
        <v/>
      </c>
      <c r="H379" s="25" t="str">
        <f>IF('Student Record'!I377="","",'Student Record'!I377)</f>
        <v/>
      </c>
      <c r="I379" s="27" t="str">
        <f>IF('Student Record'!J377="","",'Student Record'!J377)</f>
        <v/>
      </c>
      <c r="J379" s="25" t="str">
        <f>IF('Student Record'!O377="","",'Student Record'!O377)</f>
        <v/>
      </c>
      <c r="K3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79" s="25" t="str">
        <f>IF(Table1[[#This Row],[नाम विद्यार्थी]]="","",IF(AND(Table1[[#This Row],[कक्षा]]&gt;8,Table1[[#This Row],[कक्षा]]&lt;11),50,""))</f>
        <v/>
      </c>
      <c r="M379" s="28" t="str">
        <f>IF(Table1[[#This Row],[नाम विद्यार्थी]]="","",IF(AND(Table1[[#This Row],[कक्षा]]&gt;=11,'School Fees'!$L$3="Yes"),100,""))</f>
        <v/>
      </c>
      <c r="N3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79" s="25" t="str">
        <f>IF(Table1[[#This Row],[नाम विद्यार्थी]]="","",IF(Table1[[#This Row],[कक्षा]]&gt;8,5,""))</f>
        <v/>
      </c>
      <c r="P3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79" s="21"/>
      <c r="R379" s="21"/>
      <c r="S379" s="28" t="str">
        <f>IF(SUM(Table1[[#This Row],[छात्र निधि]:[टी.सी.शुल्क]])=0,"",SUM(Table1[[#This Row],[छात्र निधि]:[टी.सी.शुल्क]]))</f>
        <v/>
      </c>
      <c r="T379" s="33"/>
      <c r="U379" s="33"/>
      <c r="V379" s="22"/>
    </row>
    <row r="380" spans="2:22" ht="15">
      <c r="B380" s="25" t="str">
        <f>IF(C380="","",ROWS($A$4:A380))</f>
        <v/>
      </c>
      <c r="C380" s="25" t="str">
        <f>IF('Student Record'!A378="","",'Student Record'!A378)</f>
        <v/>
      </c>
      <c r="D380" s="25" t="str">
        <f>IF('Student Record'!B378="","",'Student Record'!B378)</f>
        <v/>
      </c>
      <c r="E380" s="25" t="str">
        <f>IF('Student Record'!C378="","",'Student Record'!C378)</f>
        <v/>
      </c>
      <c r="F380" s="26" t="str">
        <f>IF('Student Record'!E378="","",'Student Record'!E378)</f>
        <v/>
      </c>
      <c r="G380" s="26" t="str">
        <f>IF('Student Record'!G378="","",'Student Record'!G378)</f>
        <v/>
      </c>
      <c r="H380" s="25" t="str">
        <f>IF('Student Record'!I378="","",'Student Record'!I378)</f>
        <v/>
      </c>
      <c r="I380" s="27" t="str">
        <f>IF('Student Record'!J378="","",'Student Record'!J378)</f>
        <v/>
      </c>
      <c r="J380" s="25" t="str">
        <f>IF('Student Record'!O378="","",'Student Record'!O378)</f>
        <v/>
      </c>
      <c r="K3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0" s="25" t="str">
        <f>IF(Table1[[#This Row],[नाम विद्यार्थी]]="","",IF(AND(Table1[[#This Row],[कक्षा]]&gt;8,Table1[[#This Row],[कक्षा]]&lt;11),50,""))</f>
        <v/>
      </c>
      <c r="M380" s="28" t="str">
        <f>IF(Table1[[#This Row],[नाम विद्यार्थी]]="","",IF(AND(Table1[[#This Row],[कक्षा]]&gt;=11,'School Fees'!$L$3="Yes"),100,""))</f>
        <v/>
      </c>
      <c r="N3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0" s="25" t="str">
        <f>IF(Table1[[#This Row],[नाम विद्यार्थी]]="","",IF(Table1[[#This Row],[कक्षा]]&gt;8,5,""))</f>
        <v/>
      </c>
      <c r="P3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0" s="21"/>
      <c r="R380" s="21"/>
      <c r="S380" s="28" t="str">
        <f>IF(SUM(Table1[[#This Row],[छात्र निधि]:[टी.सी.शुल्क]])=0,"",SUM(Table1[[#This Row],[छात्र निधि]:[टी.सी.शुल्क]]))</f>
        <v/>
      </c>
      <c r="T380" s="33"/>
      <c r="U380" s="33"/>
      <c r="V380" s="22"/>
    </row>
    <row r="381" spans="2:22" ht="15">
      <c r="B381" s="25" t="str">
        <f>IF(C381="","",ROWS($A$4:A381))</f>
        <v/>
      </c>
      <c r="C381" s="25" t="str">
        <f>IF('Student Record'!A379="","",'Student Record'!A379)</f>
        <v/>
      </c>
      <c r="D381" s="25" t="str">
        <f>IF('Student Record'!B379="","",'Student Record'!B379)</f>
        <v/>
      </c>
      <c r="E381" s="25" t="str">
        <f>IF('Student Record'!C379="","",'Student Record'!C379)</f>
        <v/>
      </c>
      <c r="F381" s="26" t="str">
        <f>IF('Student Record'!E379="","",'Student Record'!E379)</f>
        <v/>
      </c>
      <c r="G381" s="26" t="str">
        <f>IF('Student Record'!G379="","",'Student Record'!G379)</f>
        <v/>
      </c>
      <c r="H381" s="25" t="str">
        <f>IF('Student Record'!I379="","",'Student Record'!I379)</f>
        <v/>
      </c>
      <c r="I381" s="27" t="str">
        <f>IF('Student Record'!J379="","",'Student Record'!J379)</f>
        <v/>
      </c>
      <c r="J381" s="25" t="str">
        <f>IF('Student Record'!O379="","",'Student Record'!O379)</f>
        <v/>
      </c>
      <c r="K3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1" s="25" t="str">
        <f>IF(Table1[[#This Row],[नाम विद्यार्थी]]="","",IF(AND(Table1[[#This Row],[कक्षा]]&gt;8,Table1[[#This Row],[कक्षा]]&lt;11),50,""))</f>
        <v/>
      </c>
      <c r="M381" s="28" t="str">
        <f>IF(Table1[[#This Row],[नाम विद्यार्थी]]="","",IF(AND(Table1[[#This Row],[कक्षा]]&gt;=11,'School Fees'!$L$3="Yes"),100,""))</f>
        <v/>
      </c>
      <c r="N3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1" s="25" t="str">
        <f>IF(Table1[[#This Row],[नाम विद्यार्थी]]="","",IF(Table1[[#This Row],[कक्षा]]&gt;8,5,""))</f>
        <v/>
      </c>
      <c r="P3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1" s="21"/>
      <c r="R381" s="21"/>
      <c r="S381" s="28" t="str">
        <f>IF(SUM(Table1[[#This Row],[छात्र निधि]:[टी.सी.शुल्क]])=0,"",SUM(Table1[[#This Row],[छात्र निधि]:[टी.सी.शुल्क]]))</f>
        <v/>
      </c>
      <c r="T381" s="33"/>
      <c r="U381" s="33"/>
      <c r="V381" s="22"/>
    </row>
    <row r="382" spans="2:22" ht="15">
      <c r="B382" s="25" t="str">
        <f>IF(C382="","",ROWS($A$4:A382))</f>
        <v/>
      </c>
      <c r="C382" s="25" t="str">
        <f>IF('Student Record'!A380="","",'Student Record'!A380)</f>
        <v/>
      </c>
      <c r="D382" s="25" t="str">
        <f>IF('Student Record'!B380="","",'Student Record'!B380)</f>
        <v/>
      </c>
      <c r="E382" s="25" t="str">
        <f>IF('Student Record'!C380="","",'Student Record'!C380)</f>
        <v/>
      </c>
      <c r="F382" s="26" t="str">
        <f>IF('Student Record'!E380="","",'Student Record'!E380)</f>
        <v/>
      </c>
      <c r="G382" s="26" t="str">
        <f>IF('Student Record'!G380="","",'Student Record'!G380)</f>
        <v/>
      </c>
      <c r="H382" s="25" t="str">
        <f>IF('Student Record'!I380="","",'Student Record'!I380)</f>
        <v/>
      </c>
      <c r="I382" s="27" t="str">
        <f>IF('Student Record'!J380="","",'Student Record'!J380)</f>
        <v/>
      </c>
      <c r="J382" s="25" t="str">
        <f>IF('Student Record'!O380="","",'Student Record'!O380)</f>
        <v/>
      </c>
      <c r="K3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2" s="25" t="str">
        <f>IF(Table1[[#This Row],[नाम विद्यार्थी]]="","",IF(AND(Table1[[#This Row],[कक्षा]]&gt;8,Table1[[#This Row],[कक्षा]]&lt;11),50,""))</f>
        <v/>
      </c>
      <c r="M382" s="28" t="str">
        <f>IF(Table1[[#This Row],[नाम विद्यार्थी]]="","",IF(AND(Table1[[#This Row],[कक्षा]]&gt;=11,'School Fees'!$L$3="Yes"),100,""))</f>
        <v/>
      </c>
      <c r="N3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2" s="25" t="str">
        <f>IF(Table1[[#This Row],[नाम विद्यार्थी]]="","",IF(Table1[[#This Row],[कक्षा]]&gt;8,5,""))</f>
        <v/>
      </c>
      <c r="P3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2" s="21"/>
      <c r="R382" s="21"/>
      <c r="S382" s="28" t="str">
        <f>IF(SUM(Table1[[#This Row],[छात्र निधि]:[टी.सी.शुल्क]])=0,"",SUM(Table1[[#This Row],[छात्र निधि]:[टी.सी.शुल्क]]))</f>
        <v/>
      </c>
      <c r="T382" s="33"/>
      <c r="U382" s="33"/>
      <c r="V382" s="22"/>
    </row>
    <row r="383" spans="2:22" ht="15">
      <c r="B383" s="25" t="str">
        <f>IF(C383="","",ROWS($A$4:A383))</f>
        <v/>
      </c>
      <c r="C383" s="25" t="str">
        <f>IF('Student Record'!A381="","",'Student Record'!A381)</f>
        <v/>
      </c>
      <c r="D383" s="25" t="str">
        <f>IF('Student Record'!B381="","",'Student Record'!B381)</f>
        <v/>
      </c>
      <c r="E383" s="25" t="str">
        <f>IF('Student Record'!C381="","",'Student Record'!C381)</f>
        <v/>
      </c>
      <c r="F383" s="26" t="str">
        <f>IF('Student Record'!E381="","",'Student Record'!E381)</f>
        <v/>
      </c>
      <c r="G383" s="26" t="str">
        <f>IF('Student Record'!G381="","",'Student Record'!G381)</f>
        <v/>
      </c>
      <c r="H383" s="25" t="str">
        <f>IF('Student Record'!I381="","",'Student Record'!I381)</f>
        <v/>
      </c>
      <c r="I383" s="27" t="str">
        <f>IF('Student Record'!J381="","",'Student Record'!J381)</f>
        <v/>
      </c>
      <c r="J383" s="25" t="str">
        <f>IF('Student Record'!O381="","",'Student Record'!O381)</f>
        <v/>
      </c>
      <c r="K3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3" s="25" t="str">
        <f>IF(Table1[[#This Row],[नाम विद्यार्थी]]="","",IF(AND(Table1[[#This Row],[कक्षा]]&gt;8,Table1[[#This Row],[कक्षा]]&lt;11),50,""))</f>
        <v/>
      </c>
      <c r="M383" s="28" t="str">
        <f>IF(Table1[[#This Row],[नाम विद्यार्थी]]="","",IF(AND(Table1[[#This Row],[कक्षा]]&gt;=11,'School Fees'!$L$3="Yes"),100,""))</f>
        <v/>
      </c>
      <c r="N3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3" s="25" t="str">
        <f>IF(Table1[[#This Row],[नाम विद्यार्थी]]="","",IF(Table1[[#This Row],[कक्षा]]&gt;8,5,""))</f>
        <v/>
      </c>
      <c r="P3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3" s="21"/>
      <c r="R383" s="21"/>
      <c r="S383" s="28" t="str">
        <f>IF(SUM(Table1[[#This Row],[छात्र निधि]:[टी.सी.शुल्क]])=0,"",SUM(Table1[[#This Row],[छात्र निधि]:[टी.सी.शुल्क]]))</f>
        <v/>
      </c>
      <c r="T383" s="33"/>
      <c r="U383" s="33"/>
      <c r="V383" s="22"/>
    </row>
    <row r="384" spans="2:22" ht="15">
      <c r="B384" s="25" t="str">
        <f>IF(C384="","",ROWS($A$4:A384))</f>
        <v/>
      </c>
      <c r="C384" s="25" t="str">
        <f>IF('Student Record'!A382="","",'Student Record'!A382)</f>
        <v/>
      </c>
      <c r="D384" s="25" t="str">
        <f>IF('Student Record'!B382="","",'Student Record'!B382)</f>
        <v/>
      </c>
      <c r="E384" s="25" t="str">
        <f>IF('Student Record'!C382="","",'Student Record'!C382)</f>
        <v/>
      </c>
      <c r="F384" s="26" t="str">
        <f>IF('Student Record'!E382="","",'Student Record'!E382)</f>
        <v/>
      </c>
      <c r="G384" s="26" t="str">
        <f>IF('Student Record'!G382="","",'Student Record'!G382)</f>
        <v/>
      </c>
      <c r="H384" s="25" t="str">
        <f>IF('Student Record'!I382="","",'Student Record'!I382)</f>
        <v/>
      </c>
      <c r="I384" s="27" t="str">
        <f>IF('Student Record'!J382="","",'Student Record'!J382)</f>
        <v/>
      </c>
      <c r="J384" s="25" t="str">
        <f>IF('Student Record'!O382="","",'Student Record'!O382)</f>
        <v/>
      </c>
      <c r="K3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4" s="25" t="str">
        <f>IF(Table1[[#This Row],[नाम विद्यार्थी]]="","",IF(AND(Table1[[#This Row],[कक्षा]]&gt;8,Table1[[#This Row],[कक्षा]]&lt;11),50,""))</f>
        <v/>
      </c>
      <c r="M384" s="28" t="str">
        <f>IF(Table1[[#This Row],[नाम विद्यार्थी]]="","",IF(AND(Table1[[#This Row],[कक्षा]]&gt;=11,'School Fees'!$L$3="Yes"),100,""))</f>
        <v/>
      </c>
      <c r="N3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4" s="25" t="str">
        <f>IF(Table1[[#This Row],[नाम विद्यार्थी]]="","",IF(Table1[[#This Row],[कक्षा]]&gt;8,5,""))</f>
        <v/>
      </c>
      <c r="P3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4" s="21"/>
      <c r="R384" s="21"/>
      <c r="S384" s="28" t="str">
        <f>IF(SUM(Table1[[#This Row],[छात्र निधि]:[टी.सी.शुल्क]])=0,"",SUM(Table1[[#This Row],[छात्र निधि]:[टी.सी.शुल्क]]))</f>
        <v/>
      </c>
      <c r="T384" s="33"/>
      <c r="U384" s="33"/>
      <c r="V384" s="22"/>
    </row>
    <row r="385" spans="2:22" ht="15">
      <c r="B385" s="25" t="str">
        <f>IF(C385="","",ROWS($A$4:A385))</f>
        <v/>
      </c>
      <c r="C385" s="25" t="str">
        <f>IF('Student Record'!A383="","",'Student Record'!A383)</f>
        <v/>
      </c>
      <c r="D385" s="25" t="str">
        <f>IF('Student Record'!B383="","",'Student Record'!B383)</f>
        <v/>
      </c>
      <c r="E385" s="25" t="str">
        <f>IF('Student Record'!C383="","",'Student Record'!C383)</f>
        <v/>
      </c>
      <c r="F385" s="26" t="str">
        <f>IF('Student Record'!E383="","",'Student Record'!E383)</f>
        <v/>
      </c>
      <c r="G385" s="26" t="str">
        <f>IF('Student Record'!G383="","",'Student Record'!G383)</f>
        <v/>
      </c>
      <c r="H385" s="25" t="str">
        <f>IF('Student Record'!I383="","",'Student Record'!I383)</f>
        <v/>
      </c>
      <c r="I385" s="27" t="str">
        <f>IF('Student Record'!J383="","",'Student Record'!J383)</f>
        <v/>
      </c>
      <c r="J385" s="25" t="str">
        <f>IF('Student Record'!O383="","",'Student Record'!O383)</f>
        <v/>
      </c>
      <c r="K3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5" s="25" t="str">
        <f>IF(Table1[[#This Row],[नाम विद्यार्थी]]="","",IF(AND(Table1[[#This Row],[कक्षा]]&gt;8,Table1[[#This Row],[कक्षा]]&lt;11),50,""))</f>
        <v/>
      </c>
      <c r="M385" s="28" t="str">
        <f>IF(Table1[[#This Row],[नाम विद्यार्थी]]="","",IF(AND(Table1[[#This Row],[कक्षा]]&gt;=11,'School Fees'!$L$3="Yes"),100,""))</f>
        <v/>
      </c>
      <c r="N3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5" s="25" t="str">
        <f>IF(Table1[[#This Row],[नाम विद्यार्थी]]="","",IF(Table1[[#This Row],[कक्षा]]&gt;8,5,""))</f>
        <v/>
      </c>
      <c r="P3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5" s="21"/>
      <c r="R385" s="21"/>
      <c r="S385" s="28" t="str">
        <f>IF(SUM(Table1[[#This Row],[छात्र निधि]:[टी.सी.शुल्क]])=0,"",SUM(Table1[[#This Row],[छात्र निधि]:[टी.सी.शुल्क]]))</f>
        <v/>
      </c>
      <c r="T385" s="33"/>
      <c r="U385" s="33"/>
      <c r="V385" s="22"/>
    </row>
    <row r="386" spans="2:22" ht="15">
      <c r="B386" s="25" t="str">
        <f>IF(C386="","",ROWS($A$4:A386))</f>
        <v/>
      </c>
      <c r="C386" s="25" t="str">
        <f>IF('Student Record'!A384="","",'Student Record'!A384)</f>
        <v/>
      </c>
      <c r="D386" s="25" t="str">
        <f>IF('Student Record'!B384="","",'Student Record'!B384)</f>
        <v/>
      </c>
      <c r="E386" s="25" t="str">
        <f>IF('Student Record'!C384="","",'Student Record'!C384)</f>
        <v/>
      </c>
      <c r="F386" s="26" t="str">
        <f>IF('Student Record'!E384="","",'Student Record'!E384)</f>
        <v/>
      </c>
      <c r="G386" s="26" t="str">
        <f>IF('Student Record'!G384="","",'Student Record'!G384)</f>
        <v/>
      </c>
      <c r="H386" s="25" t="str">
        <f>IF('Student Record'!I384="","",'Student Record'!I384)</f>
        <v/>
      </c>
      <c r="I386" s="27" t="str">
        <f>IF('Student Record'!J384="","",'Student Record'!J384)</f>
        <v/>
      </c>
      <c r="J386" s="25" t="str">
        <f>IF('Student Record'!O384="","",'Student Record'!O384)</f>
        <v/>
      </c>
      <c r="K3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6" s="25" t="str">
        <f>IF(Table1[[#This Row],[नाम विद्यार्थी]]="","",IF(AND(Table1[[#This Row],[कक्षा]]&gt;8,Table1[[#This Row],[कक्षा]]&lt;11),50,""))</f>
        <v/>
      </c>
      <c r="M386" s="28" t="str">
        <f>IF(Table1[[#This Row],[नाम विद्यार्थी]]="","",IF(AND(Table1[[#This Row],[कक्षा]]&gt;=11,'School Fees'!$L$3="Yes"),100,""))</f>
        <v/>
      </c>
      <c r="N3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6" s="25" t="str">
        <f>IF(Table1[[#This Row],[नाम विद्यार्थी]]="","",IF(Table1[[#This Row],[कक्षा]]&gt;8,5,""))</f>
        <v/>
      </c>
      <c r="P3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6" s="21"/>
      <c r="R386" s="21"/>
      <c r="S386" s="28" t="str">
        <f>IF(SUM(Table1[[#This Row],[छात्र निधि]:[टी.सी.शुल्क]])=0,"",SUM(Table1[[#This Row],[छात्र निधि]:[टी.सी.शुल्क]]))</f>
        <v/>
      </c>
      <c r="T386" s="33"/>
      <c r="U386" s="33"/>
      <c r="V386" s="22"/>
    </row>
    <row r="387" spans="2:22" ht="15">
      <c r="B387" s="25" t="str">
        <f>IF(C387="","",ROWS($A$4:A387))</f>
        <v/>
      </c>
      <c r="C387" s="25" t="str">
        <f>IF('Student Record'!A385="","",'Student Record'!A385)</f>
        <v/>
      </c>
      <c r="D387" s="25" t="str">
        <f>IF('Student Record'!B385="","",'Student Record'!B385)</f>
        <v/>
      </c>
      <c r="E387" s="25" t="str">
        <f>IF('Student Record'!C385="","",'Student Record'!C385)</f>
        <v/>
      </c>
      <c r="F387" s="26" t="str">
        <f>IF('Student Record'!E385="","",'Student Record'!E385)</f>
        <v/>
      </c>
      <c r="G387" s="26" t="str">
        <f>IF('Student Record'!G385="","",'Student Record'!G385)</f>
        <v/>
      </c>
      <c r="H387" s="25" t="str">
        <f>IF('Student Record'!I385="","",'Student Record'!I385)</f>
        <v/>
      </c>
      <c r="I387" s="27" t="str">
        <f>IF('Student Record'!J385="","",'Student Record'!J385)</f>
        <v/>
      </c>
      <c r="J387" s="25" t="str">
        <f>IF('Student Record'!O385="","",'Student Record'!O385)</f>
        <v/>
      </c>
      <c r="K3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7" s="25" t="str">
        <f>IF(Table1[[#This Row],[नाम विद्यार्थी]]="","",IF(AND(Table1[[#This Row],[कक्षा]]&gt;8,Table1[[#This Row],[कक्षा]]&lt;11),50,""))</f>
        <v/>
      </c>
      <c r="M387" s="28" t="str">
        <f>IF(Table1[[#This Row],[नाम विद्यार्थी]]="","",IF(AND(Table1[[#This Row],[कक्षा]]&gt;=11,'School Fees'!$L$3="Yes"),100,""))</f>
        <v/>
      </c>
      <c r="N3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7" s="25" t="str">
        <f>IF(Table1[[#This Row],[नाम विद्यार्थी]]="","",IF(Table1[[#This Row],[कक्षा]]&gt;8,5,""))</f>
        <v/>
      </c>
      <c r="P3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7" s="21"/>
      <c r="R387" s="21"/>
      <c r="S387" s="28" t="str">
        <f>IF(SUM(Table1[[#This Row],[छात्र निधि]:[टी.सी.शुल्क]])=0,"",SUM(Table1[[#This Row],[छात्र निधि]:[टी.सी.शुल्क]]))</f>
        <v/>
      </c>
      <c r="T387" s="33"/>
      <c r="U387" s="33"/>
      <c r="V387" s="22"/>
    </row>
    <row r="388" spans="2:22" ht="15">
      <c r="B388" s="25" t="str">
        <f>IF(C388="","",ROWS($A$4:A388))</f>
        <v/>
      </c>
      <c r="C388" s="25" t="str">
        <f>IF('Student Record'!A386="","",'Student Record'!A386)</f>
        <v/>
      </c>
      <c r="D388" s="25" t="str">
        <f>IF('Student Record'!B386="","",'Student Record'!B386)</f>
        <v/>
      </c>
      <c r="E388" s="25" t="str">
        <f>IF('Student Record'!C386="","",'Student Record'!C386)</f>
        <v/>
      </c>
      <c r="F388" s="26" t="str">
        <f>IF('Student Record'!E386="","",'Student Record'!E386)</f>
        <v/>
      </c>
      <c r="G388" s="26" t="str">
        <f>IF('Student Record'!G386="","",'Student Record'!G386)</f>
        <v/>
      </c>
      <c r="H388" s="25" t="str">
        <f>IF('Student Record'!I386="","",'Student Record'!I386)</f>
        <v/>
      </c>
      <c r="I388" s="27" t="str">
        <f>IF('Student Record'!J386="","",'Student Record'!J386)</f>
        <v/>
      </c>
      <c r="J388" s="25" t="str">
        <f>IF('Student Record'!O386="","",'Student Record'!O386)</f>
        <v/>
      </c>
      <c r="K3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8" s="25" t="str">
        <f>IF(Table1[[#This Row],[नाम विद्यार्थी]]="","",IF(AND(Table1[[#This Row],[कक्षा]]&gt;8,Table1[[#This Row],[कक्षा]]&lt;11),50,""))</f>
        <v/>
      </c>
      <c r="M388" s="28" t="str">
        <f>IF(Table1[[#This Row],[नाम विद्यार्थी]]="","",IF(AND(Table1[[#This Row],[कक्षा]]&gt;=11,'School Fees'!$L$3="Yes"),100,""))</f>
        <v/>
      </c>
      <c r="N3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8" s="25" t="str">
        <f>IF(Table1[[#This Row],[नाम विद्यार्थी]]="","",IF(Table1[[#This Row],[कक्षा]]&gt;8,5,""))</f>
        <v/>
      </c>
      <c r="P3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8" s="21"/>
      <c r="R388" s="21"/>
      <c r="S388" s="28" t="str">
        <f>IF(SUM(Table1[[#This Row],[छात्र निधि]:[टी.सी.शुल्क]])=0,"",SUM(Table1[[#This Row],[छात्र निधि]:[टी.सी.शुल्क]]))</f>
        <v/>
      </c>
      <c r="T388" s="33"/>
      <c r="U388" s="33"/>
      <c r="V388" s="22"/>
    </row>
    <row r="389" spans="2:22" ht="15">
      <c r="B389" s="25" t="str">
        <f>IF(C389="","",ROWS($A$4:A389))</f>
        <v/>
      </c>
      <c r="C389" s="25" t="str">
        <f>IF('Student Record'!A387="","",'Student Record'!A387)</f>
        <v/>
      </c>
      <c r="D389" s="25" t="str">
        <f>IF('Student Record'!B387="","",'Student Record'!B387)</f>
        <v/>
      </c>
      <c r="E389" s="25" t="str">
        <f>IF('Student Record'!C387="","",'Student Record'!C387)</f>
        <v/>
      </c>
      <c r="F389" s="26" t="str">
        <f>IF('Student Record'!E387="","",'Student Record'!E387)</f>
        <v/>
      </c>
      <c r="G389" s="26" t="str">
        <f>IF('Student Record'!G387="","",'Student Record'!G387)</f>
        <v/>
      </c>
      <c r="H389" s="25" t="str">
        <f>IF('Student Record'!I387="","",'Student Record'!I387)</f>
        <v/>
      </c>
      <c r="I389" s="27" t="str">
        <f>IF('Student Record'!J387="","",'Student Record'!J387)</f>
        <v/>
      </c>
      <c r="J389" s="25" t="str">
        <f>IF('Student Record'!O387="","",'Student Record'!O387)</f>
        <v/>
      </c>
      <c r="K3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89" s="25" t="str">
        <f>IF(Table1[[#This Row],[नाम विद्यार्थी]]="","",IF(AND(Table1[[#This Row],[कक्षा]]&gt;8,Table1[[#This Row],[कक्षा]]&lt;11),50,""))</f>
        <v/>
      </c>
      <c r="M389" s="28" t="str">
        <f>IF(Table1[[#This Row],[नाम विद्यार्थी]]="","",IF(AND(Table1[[#This Row],[कक्षा]]&gt;=11,'School Fees'!$L$3="Yes"),100,""))</f>
        <v/>
      </c>
      <c r="N3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89" s="25" t="str">
        <f>IF(Table1[[#This Row],[नाम विद्यार्थी]]="","",IF(Table1[[#This Row],[कक्षा]]&gt;8,5,""))</f>
        <v/>
      </c>
      <c r="P3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89" s="21"/>
      <c r="R389" s="21"/>
      <c r="S389" s="28" t="str">
        <f>IF(SUM(Table1[[#This Row],[छात्र निधि]:[टी.सी.शुल्क]])=0,"",SUM(Table1[[#This Row],[छात्र निधि]:[टी.सी.शुल्क]]))</f>
        <v/>
      </c>
      <c r="T389" s="33"/>
      <c r="U389" s="33"/>
      <c r="V389" s="22"/>
    </row>
    <row r="390" spans="2:22" ht="15">
      <c r="B390" s="25" t="str">
        <f>IF(C390="","",ROWS($A$4:A390))</f>
        <v/>
      </c>
      <c r="C390" s="25" t="str">
        <f>IF('Student Record'!A388="","",'Student Record'!A388)</f>
        <v/>
      </c>
      <c r="D390" s="25" t="str">
        <f>IF('Student Record'!B388="","",'Student Record'!B388)</f>
        <v/>
      </c>
      <c r="E390" s="25" t="str">
        <f>IF('Student Record'!C388="","",'Student Record'!C388)</f>
        <v/>
      </c>
      <c r="F390" s="26" t="str">
        <f>IF('Student Record'!E388="","",'Student Record'!E388)</f>
        <v/>
      </c>
      <c r="G390" s="26" t="str">
        <f>IF('Student Record'!G388="","",'Student Record'!G388)</f>
        <v/>
      </c>
      <c r="H390" s="25" t="str">
        <f>IF('Student Record'!I388="","",'Student Record'!I388)</f>
        <v/>
      </c>
      <c r="I390" s="27" t="str">
        <f>IF('Student Record'!J388="","",'Student Record'!J388)</f>
        <v/>
      </c>
      <c r="J390" s="25" t="str">
        <f>IF('Student Record'!O388="","",'Student Record'!O388)</f>
        <v/>
      </c>
      <c r="K3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0" s="25" t="str">
        <f>IF(Table1[[#This Row],[नाम विद्यार्थी]]="","",IF(AND(Table1[[#This Row],[कक्षा]]&gt;8,Table1[[#This Row],[कक्षा]]&lt;11),50,""))</f>
        <v/>
      </c>
      <c r="M390" s="28" t="str">
        <f>IF(Table1[[#This Row],[नाम विद्यार्थी]]="","",IF(AND(Table1[[#This Row],[कक्षा]]&gt;=11,'School Fees'!$L$3="Yes"),100,""))</f>
        <v/>
      </c>
      <c r="N3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0" s="25" t="str">
        <f>IF(Table1[[#This Row],[नाम विद्यार्थी]]="","",IF(Table1[[#This Row],[कक्षा]]&gt;8,5,""))</f>
        <v/>
      </c>
      <c r="P3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0" s="21"/>
      <c r="R390" s="21"/>
      <c r="S390" s="28" t="str">
        <f>IF(SUM(Table1[[#This Row],[छात्र निधि]:[टी.सी.शुल्क]])=0,"",SUM(Table1[[#This Row],[छात्र निधि]:[टी.सी.शुल्क]]))</f>
        <v/>
      </c>
      <c r="T390" s="33"/>
      <c r="U390" s="33"/>
      <c r="V390" s="22"/>
    </row>
    <row r="391" spans="2:22" ht="15">
      <c r="B391" s="25" t="str">
        <f>IF(C391="","",ROWS($A$4:A391))</f>
        <v/>
      </c>
      <c r="C391" s="25" t="str">
        <f>IF('Student Record'!A389="","",'Student Record'!A389)</f>
        <v/>
      </c>
      <c r="D391" s="25" t="str">
        <f>IF('Student Record'!B389="","",'Student Record'!B389)</f>
        <v/>
      </c>
      <c r="E391" s="25" t="str">
        <f>IF('Student Record'!C389="","",'Student Record'!C389)</f>
        <v/>
      </c>
      <c r="F391" s="26" t="str">
        <f>IF('Student Record'!E389="","",'Student Record'!E389)</f>
        <v/>
      </c>
      <c r="G391" s="26" t="str">
        <f>IF('Student Record'!G389="","",'Student Record'!G389)</f>
        <v/>
      </c>
      <c r="H391" s="25" t="str">
        <f>IF('Student Record'!I389="","",'Student Record'!I389)</f>
        <v/>
      </c>
      <c r="I391" s="27" t="str">
        <f>IF('Student Record'!J389="","",'Student Record'!J389)</f>
        <v/>
      </c>
      <c r="J391" s="25" t="str">
        <f>IF('Student Record'!O389="","",'Student Record'!O389)</f>
        <v/>
      </c>
      <c r="K3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1" s="25" t="str">
        <f>IF(Table1[[#This Row],[नाम विद्यार्थी]]="","",IF(AND(Table1[[#This Row],[कक्षा]]&gt;8,Table1[[#This Row],[कक्षा]]&lt;11),50,""))</f>
        <v/>
      </c>
      <c r="M391" s="28" t="str">
        <f>IF(Table1[[#This Row],[नाम विद्यार्थी]]="","",IF(AND(Table1[[#This Row],[कक्षा]]&gt;=11,'School Fees'!$L$3="Yes"),100,""))</f>
        <v/>
      </c>
      <c r="N3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1" s="25" t="str">
        <f>IF(Table1[[#This Row],[नाम विद्यार्थी]]="","",IF(Table1[[#This Row],[कक्षा]]&gt;8,5,""))</f>
        <v/>
      </c>
      <c r="P3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1" s="21"/>
      <c r="R391" s="21"/>
      <c r="S391" s="28" t="str">
        <f>IF(SUM(Table1[[#This Row],[छात्र निधि]:[टी.सी.शुल्क]])=0,"",SUM(Table1[[#This Row],[छात्र निधि]:[टी.सी.शुल्क]]))</f>
        <v/>
      </c>
      <c r="T391" s="33"/>
      <c r="U391" s="33"/>
      <c r="V391" s="22"/>
    </row>
    <row r="392" spans="2:22" ht="15">
      <c r="B392" s="25" t="str">
        <f>IF(C392="","",ROWS($A$4:A392))</f>
        <v/>
      </c>
      <c r="C392" s="25" t="str">
        <f>IF('Student Record'!A390="","",'Student Record'!A390)</f>
        <v/>
      </c>
      <c r="D392" s="25" t="str">
        <f>IF('Student Record'!B390="","",'Student Record'!B390)</f>
        <v/>
      </c>
      <c r="E392" s="25" t="str">
        <f>IF('Student Record'!C390="","",'Student Record'!C390)</f>
        <v/>
      </c>
      <c r="F392" s="26" t="str">
        <f>IF('Student Record'!E390="","",'Student Record'!E390)</f>
        <v/>
      </c>
      <c r="G392" s="26" t="str">
        <f>IF('Student Record'!G390="","",'Student Record'!G390)</f>
        <v/>
      </c>
      <c r="H392" s="25" t="str">
        <f>IF('Student Record'!I390="","",'Student Record'!I390)</f>
        <v/>
      </c>
      <c r="I392" s="27" t="str">
        <f>IF('Student Record'!J390="","",'Student Record'!J390)</f>
        <v/>
      </c>
      <c r="J392" s="25" t="str">
        <f>IF('Student Record'!O390="","",'Student Record'!O390)</f>
        <v/>
      </c>
      <c r="K3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2" s="25" t="str">
        <f>IF(Table1[[#This Row],[नाम विद्यार्थी]]="","",IF(AND(Table1[[#This Row],[कक्षा]]&gt;8,Table1[[#This Row],[कक्षा]]&lt;11),50,""))</f>
        <v/>
      </c>
      <c r="M392" s="28" t="str">
        <f>IF(Table1[[#This Row],[नाम विद्यार्थी]]="","",IF(AND(Table1[[#This Row],[कक्षा]]&gt;=11,'School Fees'!$L$3="Yes"),100,""))</f>
        <v/>
      </c>
      <c r="N3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2" s="25" t="str">
        <f>IF(Table1[[#This Row],[नाम विद्यार्थी]]="","",IF(Table1[[#This Row],[कक्षा]]&gt;8,5,""))</f>
        <v/>
      </c>
      <c r="P3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2" s="21"/>
      <c r="R392" s="21"/>
      <c r="S392" s="28" t="str">
        <f>IF(SUM(Table1[[#This Row],[छात्र निधि]:[टी.सी.शुल्क]])=0,"",SUM(Table1[[#This Row],[छात्र निधि]:[टी.सी.शुल्क]]))</f>
        <v/>
      </c>
      <c r="T392" s="33"/>
      <c r="U392" s="33"/>
      <c r="V392" s="22"/>
    </row>
    <row r="393" spans="2:22" ht="15">
      <c r="B393" s="25" t="str">
        <f>IF(C393="","",ROWS($A$4:A393))</f>
        <v/>
      </c>
      <c r="C393" s="25" t="str">
        <f>IF('Student Record'!A391="","",'Student Record'!A391)</f>
        <v/>
      </c>
      <c r="D393" s="25" t="str">
        <f>IF('Student Record'!B391="","",'Student Record'!B391)</f>
        <v/>
      </c>
      <c r="E393" s="25" t="str">
        <f>IF('Student Record'!C391="","",'Student Record'!C391)</f>
        <v/>
      </c>
      <c r="F393" s="26" t="str">
        <f>IF('Student Record'!E391="","",'Student Record'!E391)</f>
        <v/>
      </c>
      <c r="G393" s="26" t="str">
        <f>IF('Student Record'!G391="","",'Student Record'!G391)</f>
        <v/>
      </c>
      <c r="H393" s="25" t="str">
        <f>IF('Student Record'!I391="","",'Student Record'!I391)</f>
        <v/>
      </c>
      <c r="I393" s="27" t="str">
        <f>IF('Student Record'!J391="","",'Student Record'!J391)</f>
        <v/>
      </c>
      <c r="J393" s="25" t="str">
        <f>IF('Student Record'!O391="","",'Student Record'!O391)</f>
        <v/>
      </c>
      <c r="K3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3" s="25" t="str">
        <f>IF(Table1[[#This Row],[नाम विद्यार्थी]]="","",IF(AND(Table1[[#This Row],[कक्षा]]&gt;8,Table1[[#This Row],[कक्षा]]&lt;11),50,""))</f>
        <v/>
      </c>
      <c r="M393" s="28" t="str">
        <f>IF(Table1[[#This Row],[नाम विद्यार्थी]]="","",IF(AND(Table1[[#This Row],[कक्षा]]&gt;=11,'School Fees'!$L$3="Yes"),100,""))</f>
        <v/>
      </c>
      <c r="N3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3" s="25" t="str">
        <f>IF(Table1[[#This Row],[नाम विद्यार्थी]]="","",IF(Table1[[#This Row],[कक्षा]]&gt;8,5,""))</f>
        <v/>
      </c>
      <c r="P3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3" s="21"/>
      <c r="R393" s="21"/>
      <c r="S393" s="28" t="str">
        <f>IF(SUM(Table1[[#This Row],[छात्र निधि]:[टी.सी.शुल्क]])=0,"",SUM(Table1[[#This Row],[छात्र निधि]:[टी.सी.शुल्क]]))</f>
        <v/>
      </c>
      <c r="T393" s="33"/>
      <c r="U393" s="33"/>
      <c r="V393" s="22"/>
    </row>
    <row r="394" spans="2:22" ht="15">
      <c r="B394" s="25" t="str">
        <f>IF(C394="","",ROWS($A$4:A394))</f>
        <v/>
      </c>
      <c r="C394" s="25" t="str">
        <f>IF('Student Record'!A392="","",'Student Record'!A392)</f>
        <v/>
      </c>
      <c r="D394" s="25" t="str">
        <f>IF('Student Record'!B392="","",'Student Record'!B392)</f>
        <v/>
      </c>
      <c r="E394" s="25" t="str">
        <f>IF('Student Record'!C392="","",'Student Record'!C392)</f>
        <v/>
      </c>
      <c r="F394" s="26" t="str">
        <f>IF('Student Record'!E392="","",'Student Record'!E392)</f>
        <v/>
      </c>
      <c r="G394" s="26" t="str">
        <f>IF('Student Record'!G392="","",'Student Record'!G392)</f>
        <v/>
      </c>
      <c r="H394" s="25" t="str">
        <f>IF('Student Record'!I392="","",'Student Record'!I392)</f>
        <v/>
      </c>
      <c r="I394" s="27" t="str">
        <f>IF('Student Record'!J392="","",'Student Record'!J392)</f>
        <v/>
      </c>
      <c r="J394" s="25" t="str">
        <f>IF('Student Record'!O392="","",'Student Record'!O392)</f>
        <v/>
      </c>
      <c r="K3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4" s="25" t="str">
        <f>IF(Table1[[#This Row],[नाम विद्यार्थी]]="","",IF(AND(Table1[[#This Row],[कक्षा]]&gt;8,Table1[[#This Row],[कक्षा]]&lt;11),50,""))</f>
        <v/>
      </c>
      <c r="M394" s="28" t="str">
        <f>IF(Table1[[#This Row],[नाम विद्यार्थी]]="","",IF(AND(Table1[[#This Row],[कक्षा]]&gt;=11,'School Fees'!$L$3="Yes"),100,""))</f>
        <v/>
      </c>
      <c r="N3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4" s="25" t="str">
        <f>IF(Table1[[#This Row],[नाम विद्यार्थी]]="","",IF(Table1[[#This Row],[कक्षा]]&gt;8,5,""))</f>
        <v/>
      </c>
      <c r="P3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4" s="21"/>
      <c r="R394" s="21"/>
      <c r="S394" s="28" t="str">
        <f>IF(SUM(Table1[[#This Row],[छात्र निधि]:[टी.सी.शुल्क]])=0,"",SUM(Table1[[#This Row],[छात्र निधि]:[टी.सी.शुल्क]]))</f>
        <v/>
      </c>
      <c r="T394" s="33"/>
      <c r="U394" s="33"/>
      <c r="V394" s="22"/>
    </row>
    <row r="395" spans="2:22" ht="15">
      <c r="B395" s="25" t="str">
        <f>IF(C395="","",ROWS($A$4:A395))</f>
        <v/>
      </c>
      <c r="C395" s="25" t="str">
        <f>IF('Student Record'!A393="","",'Student Record'!A393)</f>
        <v/>
      </c>
      <c r="D395" s="25" t="str">
        <f>IF('Student Record'!B393="","",'Student Record'!B393)</f>
        <v/>
      </c>
      <c r="E395" s="25" t="str">
        <f>IF('Student Record'!C393="","",'Student Record'!C393)</f>
        <v/>
      </c>
      <c r="F395" s="26" t="str">
        <f>IF('Student Record'!E393="","",'Student Record'!E393)</f>
        <v/>
      </c>
      <c r="G395" s="26" t="str">
        <f>IF('Student Record'!G393="","",'Student Record'!G393)</f>
        <v/>
      </c>
      <c r="H395" s="25" t="str">
        <f>IF('Student Record'!I393="","",'Student Record'!I393)</f>
        <v/>
      </c>
      <c r="I395" s="27" t="str">
        <f>IF('Student Record'!J393="","",'Student Record'!J393)</f>
        <v/>
      </c>
      <c r="J395" s="25" t="str">
        <f>IF('Student Record'!O393="","",'Student Record'!O393)</f>
        <v/>
      </c>
      <c r="K3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5" s="25" t="str">
        <f>IF(Table1[[#This Row],[नाम विद्यार्थी]]="","",IF(AND(Table1[[#This Row],[कक्षा]]&gt;8,Table1[[#This Row],[कक्षा]]&lt;11),50,""))</f>
        <v/>
      </c>
      <c r="M395" s="28" t="str">
        <f>IF(Table1[[#This Row],[नाम विद्यार्थी]]="","",IF(AND(Table1[[#This Row],[कक्षा]]&gt;=11,'School Fees'!$L$3="Yes"),100,""))</f>
        <v/>
      </c>
      <c r="N3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5" s="25" t="str">
        <f>IF(Table1[[#This Row],[नाम विद्यार्थी]]="","",IF(Table1[[#This Row],[कक्षा]]&gt;8,5,""))</f>
        <v/>
      </c>
      <c r="P3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5" s="21"/>
      <c r="R395" s="21"/>
      <c r="S395" s="28" t="str">
        <f>IF(SUM(Table1[[#This Row],[छात्र निधि]:[टी.सी.शुल्क]])=0,"",SUM(Table1[[#This Row],[छात्र निधि]:[टी.सी.शुल्क]]))</f>
        <v/>
      </c>
      <c r="T395" s="33"/>
      <c r="U395" s="33"/>
      <c r="V395" s="22"/>
    </row>
    <row r="396" spans="2:22" ht="15">
      <c r="B396" s="25" t="str">
        <f>IF(C396="","",ROWS($A$4:A396))</f>
        <v/>
      </c>
      <c r="C396" s="25" t="str">
        <f>IF('Student Record'!A394="","",'Student Record'!A394)</f>
        <v/>
      </c>
      <c r="D396" s="25" t="str">
        <f>IF('Student Record'!B394="","",'Student Record'!B394)</f>
        <v/>
      </c>
      <c r="E396" s="25" t="str">
        <f>IF('Student Record'!C394="","",'Student Record'!C394)</f>
        <v/>
      </c>
      <c r="F396" s="26" t="str">
        <f>IF('Student Record'!E394="","",'Student Record'!E394)</f>
        <v/>
      </c>
      <c r="G396" s="26" t="str">
        <f>IF('Student Record'!G394="","",'Student Record'!G394)</f>
        <v/>
      </c>
      <c r="H396" s="25" t="str">
        <f>IF('Student Record'!I394="","",'Student Record'!I394)</f>
        <v/>
      </c>
      <c r="I396" s="27" t="str">
        <f>IF('Student Record'!J394="","",'Student Record'!J394)</f>
        <v/>
      </c>
      <c r="J396" s="25" t="str">
        <f>IF('Student Record'!O394="","",'Student Record'!O394)</f>
        <v/>
      </c>
      <c r="K3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6" s="25" t="str">
        <f>IF(Table1[[#This Row],[नाम विद्यार्थी]]="","",IF(AND(Table1[[#This Row],[कक्षा]]&gt;8,Table1[[#This Row],[कक्षा]]&lt;11),50,""))</f>
        <v/>
      </c>
      <c r="M396" s="28" t="str">
        <f>IF(Table1[[#This Row],[नाम विद्यार्थी]]="","",IF(AND(Table1[[#This Row],[कक्षा]]&gt;=11,'School Fees'!$L$3="Yes"),100,""))</f>
        <v/>
      </c>
      <c r="N3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6" s="25" t="str">
        <f>IF(Table1[[#This Row],[नाम विद्यार्थी]]="","",IF(Table1[[#This Row],[कक्षा]]&gt;8,5,""))</f>
        <v/>
      </c>
      <c r="P3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6" s="21"/>
      <c r="R396" s="21"/>
      <c r="S396" s="28" t="str">
        <f>IF(SUM(Table1[[#This Row],[छात्र निधि]:[टी.सी.शुल्क]])=0,"",SUM(Table1[[#This Row],[छात्र निधि]:[टी.सी.शुल्क]]))</f>
        <v/>
      </c>
      <c r="T396" s="33"/>
      <c r="U396" s="33"/>
      <c r="V396" s="22"/>
    </row>
    <row r="397" spans="2:22" ht="15">
      <c r="B397" s="25" t="str">
        <f>IF(C397="","",ROWS($A$4:A397))</f>
        <v/>
      </c>
      <c r="C397" s="25" t="str">
        <f>IF('Student Record'!A395="","",'Student Record'!A395)</f>
        <v/>
      </c>
      <c r="D397" s="25" t="str">
        <f>IF('Student Record'!B395="","",'Student Record'!B395)</f>
        <v/>
      </c>
      <c r="E397" s="25" t="str">
        <f>IF('Student Record'!C395="","",'Student Record'!C395)</f>
        <v/>
      </c>
      <c r="F397" s="26" t="str">
        <f>IF('Student Record'!E395="","",'Student Record'!E395)</f>
        <v/>
      </c>
      <c r="G397" s="26" t="str">
        <f>IF('Student Record'!G395="","",'Student Record'!G395)</f>
        <v/>
      </c>
      <c r="H397" s="25" t="str">
        <f>IF('Student Record'!I395="","",'Student Record'!I395)</f>
        <v/>
      </c>
      <c r="I397" s="27" t="str">
        <f>IF('Student Record'!J395="","",'Student Record'!J395)</f>
        <v/>
      </c>
      <c r="J397" s="25" t="str">
        <f>IF('Student Record'!O395="","",'Student Record'!O395)</f>
        <v/>
      </c>
      <c r="K3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7" s="25" t="str">
        <f>IF(Table1[[#This Row],[नाम विद्यार्थी]]="","",IF(AND(Table1[[#This Row],[कक्षा]]&gt;8,Table1[[#This Row],[कक्षा]]&lt;11),50,""))</f>
        <v/>
      </c>
      <c r="M397" s="28" t="str">
        <f>IF(Table1[[#This Row],[नाम विद्यार्थी]]="","",IF(AND(Table1[[#This Row],[कक्षा]]&gt;=11,'School Fees'!$L$3="Yes"),100,""))</f>
        <v/>
      </c>
      <c r="N3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7" s="25" t="str">
        <f>IF(Table1[[#This Row],[नाम विद्यार्थी]]="","",IF(Table1[[#This Row],[कक्षा]]&gt;8,5,""))</f>
        <v/>
      </c>
      <c r="P3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7" s="21"/>
      <c r="R397" s="21"/>
      <c r="S397" s="28" t="str">
        <f>IF(SUM(Table1[[#This Row],[छात्र निधि]:[टी.सी.शुल्क]])=0,"",SUM(Table1[[#This Row],[छात्र निधि]:[टी.सी.शुल्क]]))</f>
        <v/>
      </c>
      <c r="T397" s="33"/>
      <c r="U397" s="33"/>
      <c r="V397" s="22"/>
    </row>
    <row r="398" spans="2:22" ht="15">
      <c r="B398" s="25" t="str">
        <f>IF(C398="","",ROWS($A$4:A398))</f>
        <v/>
      </c>
      <c r="C398" s="25" t="str">
        <f>IF('Student Record'!A396="","",'Student Record'!A396)</f>
        <v/>
      </c>
      <c r="D398" s="25" t="str">
        <f>IF('Student Record'!B396="","",'Student Record'!B396)</f>
        <v/>
      </c>
      <c r="E398" s="25" t="str">
        <f>IF('Student Record'!C396="","",'Student Record'!C396)</f>
        <v/>
      </c>
      <c r="F398" s="26" t="str">
        <f>IF('Student Record'!E396="","",'Student Record'!E396)</f>
        <v/>
      </c>
      <c r="G398" s="26" t="str">
        <f>IF('Student Record'!G396="","",'Student Record'!G396)</f>
        <v/>
      </c>
      <c r="H398" s="25" t="str">
        <f>IF('Student Record'!I396="","",'Student Record'!I396)</f>
        <v/>
      </c>
      <c r="I398" s="27" t="str">
        <f>IF('Student Record'!J396="","",'Student Record'!J396)</f>
        <v/>
      </c>
      <c r="J398" s="25" t="str">
        <f>IF('Student Record'!O396="","",'Student Record'!O396)</f>
        <v/>
      </c>
      <c r="K3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8" s="25" t="str">
        <f>IF(Table1[[#This Row],[नाम विद्यार्थी]]="","",IF(AND(Table1[[#This Row],[कक्षा]]&gt;8,Table1[[#This Row],[कक्षा]]&lt;11),50,""))</f>
        <v/>
      </c>
      <c r="M398" s="28" t="str">
        <f>IF(Table1[[#This Row],[नाम विद्यार्थी]]="","",IF(AND(Table1[[#This Row],[कक्षा]]&gt;=11,'School Fees'!$L$3="Yes"),100,""))</f>
        <v/>
      </c>
      <c r="N3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8" s="25" t="str">
        <f>IF(Table1[[#This Row],[नाम विद्यार्थी]]="","",IF(Table1[[#This Row],[कक्षा]]&gt;8,5,""))</f>
        <v/>
      </c>
      <c r="P3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8" s="21"/>
      <c r="R398" s="21"/>
      <c r="S398" s="28" t="str">
        <f>IF(SUM(Table1[[#This Row],[छात्र निधि]:[टी.सी.शुल्क]])=0,"",SUM(Table1[[#This Row],[छात्र निधि]:[टी.सी.शुल्क]]))</f>
        <v/>
      </c>
      <c r="T398" s="33"/>
      <c r="U398" s="33"/>
      <c r="V398" s="22"/>
    </row>
    <row r="399" spans="2:22" ht="15">
      <c r="B399" s="25" t="str">
        <f>IF(C399="","",ROWS($A$4:A399))</f>
        <v/>
      </c>
      <c r="C399" s="25" t="str">
        <f>IF('Student Record'!A397="","",'Student Record'!A397)</f>
        <v/>
      </c>
      <c r="D399" s="25" t="str">
        <f>IF('Student Record'!B397="","",'Student Record'!B397)</f>
        <v/>
      </c>
      <c r="E399" s="25" t="str">
        <f>IF('Student Record'!C397="","",'Student Record'!C397)</f>
        <v/>
      </c>
      <c r="F399" s="26" t="str">
        <f>IF('Student Record'!E397="","",'Student Record'!E397)</f>
        <v/>
      </c>
      <c r="G399" s="26" t="str">
        <f>IF('Student Record'!G397="","",'Student Record'!G397)</f>
        <v/>
      </c>
      <c r="H399" s="25" t="str">
        <f>IF('Student Record'!I397="","",'Student Record'!I397)</f>
        <v/>
      </c>
      <c r="I399" s="27" t="str">
        <f>IF('Student Record'!J397="","",'Student Record'!J397)</f>
        <v/>
      </c>
      <c r="J399" s="25" t="str">
        <f>IF('Student Record'!O397="","",'Student Record'!O397)</f>
        <v/>
      </c>
      <c r="K3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399" s="25" t="str">
        <f>IF(Table1[[#This Row],[नाम विद्यार्थी]]="","",IF(AND(Table1[[#This Row],[कक्षा]]&gt;8,Table1[[#This Row],[कक्षा]]&lt;11),50,""))</f>
        <v/>
      </c>
      <c r="M399" s="28" t="str">
        <f>IF(Table1[[#This Row],[नाम विद्यार्थी]]="","",IF(AND(Table1[[#This Row],[कक्षा]]&gt;=11,'School Fees'!$L$3="Yes"),100,""))</f>
        <v/>
      </c>
      <c r="N3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399" s="25" t="str">
        <f>IF(Table1[[#This Row],[नाम विद्यार्थी]]="","",IF(Table1[[#This Row],[कक्षा]]&gt;8,5,""))</f>
        <v/>
      </c>
      <c r="P3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399" s="21"/>
      <c r="R399" s="21"/>
      <c r="S399" s="28" t="str">
        <f>IF(SUM(Table1[[#This Row],[छात्र निधि]:[टी.सी.शुल्क]])=0,"",SUM(Table1[[#This Row],[छात्र निधि]:[टी.सी.शुल्क]]))</f>
        <v/>
      </c>
      <c r="T399" s="33"/>
      <c r="U399" s="33"/>
      <c r="V399" s="22"/>
    </row>
    <row r="400" spans="2:22" ht="15">
      <c r="B400" s="25" t="str">
        <f>IF(C400="","",ROWS($A$4:A400))</f>
        <v/>
      </c>
      <c r="C400" s="25" t="str">
        <f>IF('Student Record'!A398="","",'Student Record'!A398)</f>
        <v/>
      </c>
      <c r="D400" s="25" t="str">
        <f>IF('Student Record'!B398="","",'Student Record'!B398)</f>
        <v/>
      </c>
      <c r="E400" s="25" t="str">
        <f>IF('Student Record'!C398="","",'Student Record'!C398)</f>
        <v/>
      </c>
      <c r="F400" s="26" t="str">
        <f>IF('Student Record'!E398="","",'Student Record'!E398)</f>
        <v/>
      </c>
      <c r="G400" s="26" t="str">
        <f>IF('Student Record'!G398="","",'Student Record'!G398)</f>
        <v/>
      </c>
      <c r="H400" s="25" t="str">
        <f>IF('Student Record'!I398="","",'Student Record'!I398)</f>
        <v/>
      </c>
      <c r="I400" s="27" t="str">
        <f>IF('Student Record'!J398="","",'Student Record'!J398)</f>
        <v/>
      </c>
      <c r="J400" s="25" t="str">
        <f>IF('Student Record'!O398="","",'Student Record'!O398)</f>
        <v/>
      </c>
      <c r="K4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0" s="25" t="str">
        <f>IF(Table1[[#This Row],[नाम विद्यार्थी]]="","",IF(AND(Table1[[#This Row],[कक्षा]]&gt;8,Table1[[#This Row],[कक्षा]]&lt;11),50,""))</f>
        <v/>
      </c>
      <c r="M400" s="28" t="str">
        <f>IF(Table1[[#This Row],[नाम विद्यार्थी]]="","",IF(AND(Table1[[#This Row],[कक्षा]]&gt;=11,'School Fees'!$L$3="Yes"),100,""))</f>
        <v/>
      </c>
      <c r="N4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0" s="25" t="str">
        <f>IF(Table1[[#This Row],[नाम विद्यार्थी]]="","",IF(Table1[[#This Row],[कक्षा]]&gt;8,5,""))</f>
        <v/>
      </c>
      <c r="P4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0" s="21"/>
      <c r="R400" s="21"/>
      <c r="S400" s="28" t="str">
        <f>IF(SUM(Table1[[#This Row],[छात्र निधि]:[टी.सी.शुल्क]])=0,"",SUM(Table1[[#This Row],[छात्र निधि]:[टी.सी.शुल्क]]))</f>
        <v/>
      </c>
      <c r="T400" s="33"/>
      <c r="U400" s="33"/>
      <c r="V400" s="22"/>
    </row>
    <row r="401" spans="2:22" ht="15">
      <c r="B401" s="25" t="str">
        <f>IF(C401="","",ROWS($A$4:A401))</f>
        <v/>
      </c>
      <c r="C401" s="25" t="str">
        <f>IF('Student Record'!A399="","",'Student Record'!A399)</f>
        <v/>
      </c>
      <c r="D401" s="25" t="str">
        <f>IF('Student Record'!B399="","",'Student Record'!B399)</f>
        <v/>
      </c>
      <c r="E401" s="25" t="str">
        <f>IF('Student Record'!C399="","",'Student Record'!C399)</f>
        <v/>
      </c>
      <c r="F401" s="26" t="str">
        <f>IF('Student Record'!E399="","",'Student Record'!E399)</f>
        <v/>
      </c>
      <c r="G401" s="26" t="str">
        <f>IF('Student Record'!G399="","",'Student Record'!G399)</f>
        <v/>
      </c>
      <c r="H401" s="25" t="str">
        <f>IF('Student Record'!I399="","",'Student Record'!I399)</f>
        <v/>
      </c>
      <c r="I401" s="27" t="str">
        <f>IF('Student Record'!J399="","",'Student Record'!J399)</f>
        <v/>
      </c>
      <c r="J401" s="25" t="str">
        <f>IF('Student Record'!O399="","",'Student Record'!O399)</f>
        <v/>
      </c>
      <c r="K4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1" s="25" t="str">
        <f>IF(Table1[[#This Row],[नाम विद्यार्थी]]="","",IF(AND(Table1[[#This Row],[कक्षा]]&gt;8,Table1[[#This Row],[कक्षा]]&lt;11),50,""))</f>
        <v/>
      </c>
      <c r="M401" s="28" t="str">
        <f>IF(Table1[[#This Row],[नाम विद्यार्थी]]="","",IF(AND(Table1[[#This Row],[कक्षा]]&gt;=11,'School Fees'!$L$3="Yes"),100,""))</f>
        <v/>
      </c>
      <c r="N4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1" s="25" t="str">
        <f>IF(Table1[[#This Row],[नाम विद्यार्थी]]="","",IF(Table1[[#This Row],[कक्षा]]&gt;8,5,""))</f>
        <v/>
      </c>
      <c r="P4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1" s="21"/>
      <c r="R401" s="21"/>
      <c r="S401" s="28" t="str">
        <f>IF(SUM(Table1[[#This Row],[छात्र निधि]:[टी.सी.शुल्क]])=0,"",SUM(Table1[[#This Row],[छात्र निधि]:[टी.सी.शुल्क]]))</f>
        <v/>
      </c>
      <c r="T401" s="33"/>
      <c r="U401" s="33"/>
      <c r="V401" s="22"/>
    </row>
    <row r="402" spans="2:22" ht="15">
      <c r="B402" s="25" t="str">
        <f>IF(C402="","",ROWS($A$4:A402))</f>
        <v/>
      </c>
      <c r="C402" s="25" t="str">
        <f>IF('Student Record'!A400="","",'Student Record'!A400)</f>
        <v/>
      </c>
      <c r="D402" s="25" t="str">
        <f>IF('Student Record'!B400="","",'Student Record'!B400)</f>
        <v/>
      </c>
      <c r="E402" s="25" t="str">
        <f>IF('Student Record'!C400="","",'Student Record'!C400)</f>
        <v/>
      </c>
      <c r="F402" s="26" t="str">
        <f>IF('Student Record'!E400="","",'Student Record'!E400)</f>
        <v/>
      </c>
      <c r="G402" s="26" t="str">
        <f>IF('Student Record'!G400="","",'Student Record'!G400)</f>
        <v/>
      </c>
      <c r="H402" s="25" t="str">
        <f>IF('Student Record'!I400="","",'Student Record'!I400)</f>
        <v/>
      </c>
      <c r="I402" s="27" t="str">
        <f>IF('Student Record'!J400="","",'Student Record'!J400)</f>
        <v/>
      </c>
      <c r="J402" s="25" t="str">
        <f>IF('Student Record'!O400="","",'Student Record'!O400)</f>
        <v/>
      </c>
      <c r="K4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2" s="25" t="str">
        <f>IF(Table1[[#This Row],[नाम विद्यार्थी]]="","",IF(AND(Table1[[#This Row],[कक्षा]]&gt;8,Table1[[#This Row],[कक्षा]]&lt;11),50,""))</f>
        <v/>
      </c>
      <c r="M402" s="28" t="str">
        <f>IF(Table1[[#This Row],[नाम विद्यार्थी]]="","",IF(AND(Table1[[#This Row],[कक्षा]]&gt;=11,'School Fees'!$L$3="Yes"),100,""))</f>
        <v/>
      </c>
      <c r="N4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2" s="25" t="str">
        <f>IF(Table1[[#This Row],[नाम विद्यार्थी]]="","",IF(Table1[[#This Row],[कक्षा]]&gt;8,5,""))</f>
        <v/>
      </c>
      <c r="P4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2" s="21"/>
      <c r="R402" s="21"/>
      <c r="S402" s="28" t="str">
        <f>IF(SUM(Table1[[#This Row],[छात्र निधि]:[टी.सी.शुल्क]])=0,"",SUM(Table1[[#This Row],[छात्र निधि]:[टी.सी.शुल्क]]))</f>
        <v/>
      </c>
      <c r="T402" s="33"/>
      <c r="U402" s="33"/>
      <c r="V402" s="22"/>
    </row>
    <row r="403" spans="2:22" ht="15">
      <c r="B403" s="25" t="str">
        <f>IF(C403="","",ROWS($A$4:A403))</f>
        <v/>
      </c>
      <c r="C403" s="25" t="str">
        <f>IF('Student Record'!A401="","",'Student Record'!A401)</f>
        <v/>
      </c>
      <c r="D403" s="25" t="str">
        <f>IF('Student Record'!B401="","",'Student Record'!B401)</f>
        <v/>
      </c>
      <c r="E403" s="25" t="str">
        <f>IF('Student Record'!C401="","",'Student Record'!C401)</f>
        <v/>
      </c>
      <c r="F403" s="26" t="str">
        <f>IF('Student Record'!E401="","",'Student Record'!E401)</f>
        <v/>
      </c>
      <c r="G403" s="26" t="str">
        <f>IF('Student Record'!G401="","",'Student Record'!G401)</f>
        <v/>
      </c>
      <c r="H403" s="25" t="str">
        <f>IF('Student Record'!I401="","",'Student Record'!I401)</f>
        <v/>
      </c>
      <c r="I403" s="27" t="str">
        <f>IF('Student Record'!J401="","",'Student Record'!J401)</f>
        <v/>
      </c>
      <c r="J403" s="25" t="str">
        <f>IF('Student Record'!O401="","",'Student Record'!O401)</f>
        <v/>
      </c>
      <c r="K4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3" s="25" t="str">
        <f>IF(Table1[[#This Row],[नाम विद्यार्थी]]="","",IF(AND(Table1[[#This Row],[कक्षा]]&gt;8,Table1[[#This Row],[कक्षा]]&lt;11),50,""))</f>
        <v/>
      </c>
      <c r="M403" s="28" t="str">
        <f>IF(Table1[[#This Row],[नाम विद्यार्थी]]="","",IF(AND(Table1[[#This Row],[कक्षा]]&gt;=11,'School Fees'!$L$3="Yes"),100,""))</f>
        <v/>
      </c>
      <c r="N4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3" s="25" t="str">
        <f>IF(Table1[[#This Row],[नाम विद्यार्थी]]="","",IF(Table1[[#This Row],[कक्षा]]&gt;8,5,""))</f>
        <v/>
      </c>
      <c r="P4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3" s="21"/>
      <c r="R403" s="21"/>
      <c r="S403" s="28" t="str">
        <f>IF(SUM(Table1[[#This Row],[छात्र निधि]:[टी.सी.शुल्क]])=0,"",SUM(Table1[[#This Row],[छात्र निधि]:[टी.सी.शुल्क]]))</f>
        <v/>
      </c>
      <c r="T403" s="33"/>
      <c r="U403" s="33"/>
      <c r="V403" s="22"/>
    </row>
    <row r="404" spans="2:22" ht="15">
      <c r="B404" s="25" t="str">
        <f>IF(C404="","",ROWS($A$4:A404))</f>
        <v/>
      </c>
      <c r="C404" s="25" t="str">
        <f>IF('Student Record'!A402="","",'Student Record'!A402)</f>
        <v/>
      </c>
      <c r="D404" s="25" t="str">
        <f>IF('Student Record'!B402="","",'Student Record'!B402)</f>
        <v/>
      </c>
      <c r="E404" s="25" t="str">
        <f>IF('Student Record'!C402="","",'Student Record'!C402)</f>
        <v/>
      </c>
      <c r="F404" s="26" t="str">
        <f>IF('Student Record'!E402="","",'Student Record'!E402)</f>
        <v/>
      </c>
      <c r="G404" s="26" t="str">
        <f>IF('Student Record'!G402="","",'Student Record'!G402)</f>
        <v/>
      </c>
      <c r="H404" s="25" t="str">
        <f>IF('Student Record'!I402="","",'Student Record'!I402)</f>
        <v/>
      </c>
      <c r="I404" s="27" t="str">
        <f>IF('Student Record'!J402="","",'Student Record'!J402)</f>
        <v/>
      </c>
      <c r="J404" s="25" t="str">
        <f>IF('Student Record'!O402="","",'Student Record'!O402)</f>
        <v/>
      </c>
      <c r="K4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4" s="25" t="str">
        <f>IF(Table1[[#This Row],[नाम विद्यार्थी]]="","",IF(AND(Table1[[#This Row],[कक्षा]]&gt;8,Table1[[#This Row],[कक्षा]]&lt;11),50,""))</f>
        <v/>
      </c>
      <c r="M404" s="28" t="str">
        <f>IF(Table1[[#This Row],[नाम विद्यार्थी]]="","",IF(AND(Table1[[#This Row],[कक्षा]]&gt;=11,'School Fees'!$L$3="Yes"),100,""))</f>
        <v/>
      </c>
      <c r="N4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4" s="25" t="str">
        <f>IF(Table1[[#This Row],[नाम विद्यार्थी]]="","",IF(Table1[[#This Row],[कक्षा]]&gt;8,5,""))</f>
        <v/>
      </c>
      <c r="P4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4" s="21"/>
      <c r="R404" s="21"/>
      <c r="S404" s="28" t="str">
        <f>IF(SUM(Table1[[#This Row],[छात्र निधि]:[टी.सी.शुल्क]])=0,"",SUM(Table1[[#This Row],[छात्र निधि]:[टी.सी.शुल्क]]))</f>
        <v/>
      </c>
      <c r="T404" s="33"/>
      <c r="U404" s="33"/>
      <c r="V404" s="22"/>
    </row>
    <row r="405" spans="2:22" ht="15">
      <c r="B405" s="25" t="str">
        <f>IF(C405="","",ROWS($A$4:A405))</f>
        <v/>
      </c>
      <c r="C405" s="25" t="str">
        <f>IF('Student Record'!A403="","",'Student Record'!A403)</f>
        <v/>
      </c>
      <c r="D405" s="25" t="str">
        <f>IF('Student Record'!B403="","",'Student Record'!B403)</f>
        <v/>
      </c>
      <c r="E405" s="25" t="str">
        <f>IF('Student Record'!C403="","",'Student Record'!C403)</f>
        <v/>
      </c>
      <c r="F405" s="26" t="str">
        <f>IF('Student Record'!E403="","",'Student Record'!E403)</f>
        <v/>
      </c>
      <c r="G405" s="26" t="str">
        <f>IF('Student Record'!G403="","",'Student Record'!G403)</f>
        <v/>
      </c>
      <c r="H405" s="25" t="str">
        <f>IF('Student Record'!I403="","",'Student Record'!I403)</f>
        <v/>
      </c>
      <c r="I405" s="27" t="str">
        <f>IF('Student Record'!J403="","",'Student Record'!J403)</f>
        <v/>
      </c>
      <c r="J405" s="25" t="str">
        <f>IF('Student Record'!O403="","",'Student Record'!O403)</f>
        <v/>
      </c>
      <c r="K4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5" s="25" t="str">
        <f>IF(Table1[[#This Row],[नाम विद्यार्थी]]="","",IF(AND(Table1[[#This Row],[कक्षा]]&gt;8,Table1[[#This Row],[कक्षा]]&lt;11),50,""))</f>
        <v/>
      </c>
      <c r="M405" s="28" t="str">
        <f>IF(Table1[[#This Row],[नाम विद्यार्थी]]="","",IF(AND(Table1[[#This Row],[कक्षा]]&gt;=11,'School Fees'!$L$3="Yes"),100,""))</f>
        <v/>
      </c>
      <c r="N4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5" s="25" t="str">
        <f>IF(Table1[[#This Row],[नाम विद्यार्थी]]="","",IF(Table1[[#This Row],[कक्षा]]&gt;8,5,""))</f>
        <v/>
      </c>
      <c r="P4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5" s="21"/>
      <c r="R405" s="21"/>
      <c r="S405" s="28" t="str">
        <f>IF(SUM(Table1[[#This Row],[छात्र निधि]:[टी.सी.शुल्क]])=0,"",SUM(Table1[[#This Row],[छात्र निधि]:[टी.सी.शुल्क]]))</f>
        <v/>
      </c>
      <c r="T405" s="33"/>
      <c r="U405" s="33"/>
      <c r="V405" s="22"/>
    </row>
    <row r="406" spans="2:22" ht="15">
      <c r="B406" s="25" t="str">
        <f>IF(C406="","",ROWS($A$4:A406))</f>
        <v/>
      </c>
      <c r="C406" s="25" t="str">
        <f>IF('Student Record'!A404="","",'Student Record'!A404)</f>
        <v/>
      </c>
      <c r="D406" s="25" t="str">
        <f>IF('Student Record'!B404="","",'Student Record'!B404)</f>
        <v/>
      </c>
      <c r="E406" s="25" t="str">
        <f>IF('Student Record'!C404="","",'Student Record'!C404)</f>
        <v/>
      </c>
      <c r="F406" s="26" t="str">
        <f>IF('Student Record'!E404="","",'Student Record'!E404)</f>
        <v/>
      </c>
      <c r="G406" s="26" t="str">
        <f>IF('Student Record'!G404="","",'Student Record'!G404)</f>
        <v/>
      </c>
      <c r="H406" s="25" t="str">
        <f>IF('Student Record'!I404="","",'Student Record'!I404)</f>
        <v/>
      </c>
      <c r="I406" s="27" t="str">
        <f>IF('Student Record'!J404="","",'Student Record'!J404)</f>
        <v/>
      </c>
      <c r="J406" s="25" t="str">
        <f>IF('Student Record'!O404="","",'Student Record'!O404)</f>
        <v/>
      </c>
      <c r="K4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6" s="25" t="str">
        <f>IF(Table1[[#This Row],[नाम विद्यार्थी]]="","",IF(AND(Table1[[#This Row],[कक्षा]]&gt;8,Table1[[#This Row],[कक्षा]]&lt;11),50,""))</f>
        <v/>
      </c>
      <c r="M406" s="28" t="str">
        <f>IF(Table1[[#This Row],[नाम विद्यार्थी]]="","",IF(AND(Table1[[#This Row],[कक्षा]]&gt;=11,'School Fees'!$L$3="Yes"),100,""))</f>
        <v/>
      </c>
      <c r="N4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6" s="25" t="str">
        <f>IF(Table1[[#This Row],[नाम विद्यार्थी]]="","",IF(Table1[[#This Row],[कक्षा]]&gt;8,5,""))</f>
        <v/>
      </c>
      <c r="P4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6" s="21"/>
      <c r="R406" s="21"/>
      <c r="S406" s="28" t="str">
        <f>IF(SUM(Table1[[#This Row],[छात्र निधि]:[टी.सी.शुल्क]])=0,"",SUM(Table1[[#This Row],[छात्र निधि]:[टी.सी.शुल्क]]))</f>
        <v/>
      </c>
      <c r="T406" s="33"/>
      <c r="U406" s="33"/>
      <c r="V406" s="22"/>
    </row>
    <row r="407" spans="2:22" ht="15">
      <c r="B407" s="25" t="str">
        <f>IF(C407="","",ROWS($A$4:A407))</f>
        <v/>
      </c>
      <c r="C407" s="25" t="str">
        <f>IF('Student Record'!A405="","",'Student Record'!A405)</f>
        <v/>
      </c>
      <c r="D407" s="25" t="str">
        <f>IF('Student Record'!B405="","",'Student Record'!B405)</f>
        <v/>
      </c>
      <c r="E407" s="25" t="str">
        <f>IF('Student Record'!C405="","",'Student Record'!C405)</f>
        <v/>
      </c>
      <c r="F407" s="26" t="str">
        <f>IF('Student Record'!E405="","",'Student Record'!E405)</f>
        <v/>
      </c>
      <c r="G407" s="26" t="str">
        <f>IF('Student Record'!G405="","",'Student Record'!G405)</f>
        <v/>
      </c>
      <c r="H407" s="25" t="str">
        <f>IF('Student Record'!I405="","",'Student Record'!I405)</f>
        <v/>
      </c>
      <c r="I407" s="27" t="str">
        <f>IF('Student Record'!J405="","",'Student Record'!J405)</f>
        <v/>
      </c>
      <c r="J407" s="25" t="str">
        <f>IF('Student Record'!O405="","",'Student Record'!O405)</f>
        <v/>
      </c>
      <c r="K4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7" s="25" t="str">
        <f>IF(Table1[[#This Row],[नाम विद्यार्थी]]="","",IF(AND(Table1[[#This Row],[कक्षा]]&gt;8,Table1[[#This Row],[कक्षा]]&lt;11),50,""))</f>
        <v/>
      </c>
      <c r="M407" s="28" t="str">
        <f>IF(Table1[[#This Row],[नाम विद्यार्थी]]="","",IF(AND(Table1[[#This Row],[कक्षा]]&gt;=11,'School Fees'!$L$3="Yes"),100,""))</f>
        <v/>
      </c>
      <c r="N4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7" s="25" t="str">
        <f>IF(Table1[[#This Row],[नाम विद्यार्थी]]="","",IF(Table1[[#This Row],[कक्षा]]&gt;8,5,""))</f>
        <v/>
      </c>
      <c r="P4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7" s="21"/>
      <c r="R407" s="21"/>
      <c r="S407" s="28" t="str">
        <f>IF(SUM(Table1[[#This Row],[छात्र निधि]:[टी.सी.शुल्क]])=0,"",SUM(Table1[[#This Row],[छात्र निधि]:[टी.सी.शुल्क]]))</f>
        <v/>
      </c>
      <c r="T407" s="33"/>
      <c r="U407" s="33"/>
      <c r="V407" s="22"/>
    </row>
    <row r="408" spans="2:22" ht="15">
      <c r="B408" s="25" t="str">
        <f>IF(C408="","",ROWS($A$4:A408))</f>
        <v/>
      </c>
      <c r="C408" s="25" t="str">
        <f>IF('Student Record'!A406="","",'Student Record'!A406)</f>
        <v/>
      </c>
      <c r="D408" s="25" t="str">
        <f>IF('Student Record'!B406="","",'Student Record'!B406)</f>
        <v/>
      </c>
      <c r="E408" s="25" t="str">
        <f>IF('Student Record'!C406="","",'Student Record'!C406)</f>
        <v/>
      </c>
      <c r="F408" s="26" t="str">
        <f>IF('Student Record'!E406="","",'Student Record'!E406)</f>
        <v/>
      </c>
      <c r="G408" s="26" t="str">
        <f>IF('Student Record'!G406="","",'Student Record'!G406)</f>
        <v/>
      </c>
      <c r="H408" s="25" t="str">
        <f>IF('Student Record'!I406="","",'Student Record'!I406)</f>
        <v/>
      </c>
      <c r="I408" s="27" t="str">
        <f>IF('Student Record'!J406="","",'Student Record'!J406)</f>
        <v/>
      </c>
      <c r="J408" s="25" t="str">
        <f>IF('Student Record'!O406="","",'Student Record'!O406)</f>
        <v/>
      </c>
      <c r="K4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8" s="25" t="str">
        <f>IF(Table1[[#This Row],[नाम विद्यार्थी]]="","",IF(AND(Table1[[#This Row],[कक्षा]]&gt;8,Table1[[#This Row],[कक्षा]]&lt;11),50,""))</f>
        <v/>
      </c>
      <c r="M408" s="28" t="str">
        <f>IF(Table1[[#This Row],[नाम विद्यार्थी]]="","",IF(AND(Table1[[#This Row],[कक्षा]]&gt;=11,'School Fees'!$L$3="Yes"),100,""))</f>
        <v/>
      </c>
      <c r="N4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8" s="25" t="str">
        <f>IF(Table1[[#This Row],[नाम विद्यार्थी]]="","",IF(Table1[[#This Row],[कक्षा]]&gt;8,5,""))</f>
        <v/>
      </c>
      <c r="P4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8" s="21"/>
      <c r="R408" s="21"/>
      <c r="S408" s="28" t="str">
        <f>IF(SUM(Table1[[#This Row],[छात्र निधि]:[टी.सी.शुल्क]])=0,"",SUM(Table1[[#This Row],[छात्र निधि]:[टी.सी.शुल्क]]))</f>
        <v/>
      </c>
      <c r="T408" s="33"/>
      <c r="U408" s="33"/>
      <c r="V408" s="22"/>
    </row>
    <row r="409" spans="2:22" ht="15">
      <c r="B409" s="25" t="str">
        <f>IF(C409="","",ROWS($A$4:A409))</f>
        <v/>
      </c>
      <c r="C409" s="25" t="str">
        <f>IF('Student Record'!A407="","",'Student Record'!A407)</f>
        <v/>
      </c>
      <c r="D409" s="25" t="str">
        <f>IF('Student Record'!B407="","",'Student Record'!B407)</f>
        <v/>
      </c>
      <c r="E409" s="25" t="str">
        <f>IF('Student Record'!C407="","",'Student Record'!C407)</f>
        <v/>
      </c>
      <c r="F409" s="26" t="str">
        <f>IF('Student Record'!E407="","",'Student Record'!E407)</f>
        <v/>
      </c>
      <c r="G409" s="26" t="str">
        <f>IF('Student Record'!G407="","",'Student Record'!G407)</f>
        <v/>
      </c>
      <c r="H409" s="25" t="str">
        <f>IF('Student Record'!I407="","",'Student Record'!I407)</f>
        <v/>
      </c>
      <c r="I409" s="27" t="str">
        <f>IF('Student Record'!J407="","",'Student Record'!J407)</f>
        <v/>
      </c>
      <c r="J409" s="25" t="str">
        <f>IF('Student Record'!O407="","",'Student Record'!O407)</f>
        <v/>
      </c>
      <c r="K4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09" s="25" t="str">
        <f>IF(Table1[[#This Row],[नाम विद्यार्थी]]="","",IF(AND(Table1[[#This Row],[कक्षा]]&gt;8,Table1[[#This Row],[कक्षा]]&lt;11),50,""))</f>
        <v/>
      </c>
      <c r="M409" s="28" t="str">
        <f>IF(Table1[[#This Row],[नाम विद्यार्थी]]="","",IF(AND(Table1[[#This Row],[कक्षा]]&gt;=11,'School Fees'!$L$3="Yes"),100,""))</f>
        <v/>
      </c>
      <c r="N4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09" s="25" t="str">
        <f>IF(Table1[[#This Row],[नाम विद्यार्थी]]="","",IF(Table1[[#This Row],[कक्षा]]&gt;8,5,""))</f>
        <v/>
      </c>
      <c r="P4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09" s="21"/>
      <c r="R409" s="21"/>
      <c r="S409" s="28" t="str">
        <f>IF(SUM(Table1[[#This Row],[छात्र निधि]:[टी.सी.शुल्क]])=0,"",SUM(Table1[[#This Row],[छात्र निधि]:[टी.सी.शुल्क]]))</f>
        <v/>
      </c>
      <c r="T409" s="33"/>
      <c r="U409" s="33"/>
      <c r="V409" s="22"/>
    </row>
    <row r="410" spans="2:22" ht="15">
      <c r="B410" s="25" t="str">
        <f>IF(C410="","",ROWS($A$4:A410))</f>
        <v/>
      </c>
      <c r="C410" s="25" t="str">
        <f>IF('Student Record'!A408="","",'Student Record'!A408)</f>
        <v/>
      </c>
      <c r="D410" s="25" t="str">
        <f>IF('Student Record'!B408="","",'Student Record'!B408)</f>
        <v/>
      </c>
      <c r="E410" s="25" t="str">
        <f>IF('Student Record'!C408="","",'Student Record'!C408)</f>
        <v/>
      </c>
      <c r="F410" s="26" t="str">
        <f>IF('Student Record'!E408="","",'Student Record'!E408)</f>
        <v/>
      </c>
      <c r="G410" s="26" t="str">
        <f>IF('Student Record'!G408="","",'Student Record'!G408)</f>
        <v/>
      </c>
      <c r="H410" s="25" t="str">
        <f>IF('Student Record'!I408="","",'Student Record'!I408)</f>
        <v/>
      </c>
      <c r="I410" s="27" t="str">
        <f>IF('Student Record'!J408="","",'Student Record'!J408)</f>
        <v/>
      </c>
      <c r="J410" s="25" t="str">
        <f>IF('Student Record'!O408="","",'Student Record'!O408)</f>
        <v/>
      </c>
      <c r="K4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0" s="25" t="str">
        <f>IF(Table1[[#This Row],[नाम विद्यार्थी]]="","",IF(AND(Table1[[#This Row],[कक्षा]]&gt;8,Table1[[#This Row],[कक्षा]]&lt;11),50,""))</f>
        <v/>
      </c>
      <c r="M410" s="28" t="str">
        <f>IF(Table1[[#This Row],[नाम विद्यार्थी]]="","",IF(AND(Table1[[#This Row],[कक्षा]]&gt;=11,'School Fees'!$L$3="Yes"),100,""))</f>
        <v/>
      </c>
      <c r="N4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0" s="25" t="str">
        <f>IF(Table1[[#This Row],[नाम विद्यार्थी]]="","",IF(Table1[[#This Row],[कक्षा]]&gt;8,5,""))</f>
        <v/>
      </c>
      <c r="P4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0" s="21"/>
      <c r="R410" s="21"/>
      <c r="S410" s="28" t="str">
        <f>IF(SUM(Table1[[#This Row],[छात्र निधि]:[टी.सी.शुल्क]])=0,"",SUM(Table1[[#This Row],[छात्र निधि]:[टी.सी.शुल्क]]))</f>
        <v/>
      </c>
      <c r="T410" s="33"/>
      <c r="U410" s="33"/>
      <c r="V410" s="22"/>
    </row>
    <row r="411" spans="2:22" ht="15">
      <c r="B411" s="25" t="str">
        <f>IF(C411="","",ROWS($A$4:A411))</f>
        <v/>
      </c>
      <c r="C411" s="25" t="str">
        <f>IF('Student Record'!A409="","",'Student Record'!A409)</f>
        <v/>
      </c>
      <c r="D411" s="25" t="str">
        <f>IF('Student Record'!B409="","",'Student Record'!B409)</f>
        <v/>
      </c>
      <c r="E411" s="25" t="str">
        <f>IF('Student Record'!C409="","",'Student Record'!C409)</f>
        <v/>
      </c>
      <c r="F411" s="26" t="str">
        <f>IF('Student Record'!E409="","",'Student Record'!E409)</f>
        <v/>
      </c>
      <c r="G411" s="26" t="str">
        <f>IF('Student Record'!G409="","",'Student Record'!G409)</f>
        <v/>
      </c>
      <c r="H411" s="25" t="str">
        <f>IF('Student Record'!I409="","",'Student Record'!I409)</f>
        <v/>
      </c>
      <c r="I411" s="27" t="str">
        <f>IF('Student Record'!J409="","",'Student Record'!J409)</f>
        <v/>
      </c>
      <c r="J411" s="25" t="str">
        <f>IF('Student Record'!O409="","",'Student Record'!O409)</f>
        <v/>
      </c>
      <c r="K4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1" s="25" t="str">
        <f>IF(Table1[[#This Row],[नाम विद्यार्थी]]="","",IF(AND(Table1[[#This Row],[कक्षा]]&gt;8,Table1[[#This Row],[कक्षा]]&lt;11),50,""))</f>
        <v/>
      </c>
      <c r="M411" s="28" t="str">
        <f>IF(Table1[[#This Row],[नाम विद्यार्थी]]="","",IF(AND(Table1[[#This Row],[कक्षा]]&gt;=11,'School Fees'!$L$3="Yes"),100,""))</f>
        <v/>
      </c>
      <c r="N4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1" s="25" t="str">
        <f>IF(Table1[[#This Row],[नाम विद्यार्थी]]="","",IF(Table1[[#This Row],[कक्षा]]&gt;8,5,""))</f>
        <v/>
      </c>
      <c r="P4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1" s="21"/>
      <c r="R411" s="21"/>
      <c r="S411" s="28" t="str">
        <f>IF(SUM(Table1[[#This Row],[छात्र निधि]:[टी.सी.शुल्क]])=0,"",SUM(Table1[[#This Row],[छात्र निधि]:[टी.सी.शुल्क]]))</f>
        <v/>
      </c>
      <c r="T411" s="33"/>
      <c r="U411" s="33"/>
      <c r="V411" s="22"/>
    </row>
    <row r="412" spans="2:22" ht="15">
      <c r="B412" s="25" t="str">
        <f>IF(C412="","",ROWS($A$4:A412))</f>
        <v/>
      </c>
      <c r="C412" s="25" t="str">
        <f>IF('Student Record'!A410="","",'Student Record'!A410)</f>
        <v/>
      </c>
      <c r="D412" s="25" t="str">
        <f>IF('Student Record'!B410="","",'Student Record'!B410)</f>
        <v/>
      </c>
      <c r="E412" s="25" t="str">
        <f>IF('Student Record'!C410="","",'Student Record'!C410)</f>
        <v/>
      </c>
      <c r="F412" s="26" t="str">
        <f>IF('Student Record'!E410="","",'Student Record'!E410)</f>
        <v/>
      </c>
      <c r="G412" s="26" t="str">
        <f>IF('Student Record'!G410="","",'Student Record'!G410)</f>
        <v/>
      </c>
      <c r="H412" s="25" t="str">
        <f>IF('Student Record'!I410="","",'Student Record'!I410)</f>
        <v/>
      </c>
      <c r="I412" s="27" t="str">
        <f>IF('Student Record'!J410="","",'Student Record'!J410)</f>
        <v/>
      </c>
      <c r="J412" s="25" t="str">
        <f>IF('Student Record'!O410="","",'Student Record'!O410)</f>
        <v/>
      </c>
      <c r="K4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2" s="25" t="str">
        <f>IF(Table1[[#This Row],[नाम विद्यार्थी]]="","",IF(AND(Table1[[#This Row],[कक्षा]]&gt;8,Table1[[#This Row],[कक्षा]]&lt;11),50,""))</f>
        <v/>
      </c>
      <c r="M412" s="28" t="str">
        <f>IF(Table1[[#This Row],[नाम विद्यार्थी]]="","",IF(AND(Table1[[#This Row],[कक्षा]]&gt;=11,'School Fees'!$L$3="Yes"),100,""))</f>
        <v/>
      </c>
      <c r="N4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2" s="25" t="str">
        <f>IF(Table1[[#This Row],[नाम विद्यार्थी]]="","",IF(Table1[[#This Row],[कक्षा]]&gt;8,5,""))</f>
        <v/>
      </c>
      <c r="P4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2" s="21"/>
      <c r="R412" s="21"/>
      <c r="S412" s="28" t="str">
        <f>IF(SUM(Table1[[#This Row],[छात्र निधि]:[टी.सी.शुल्क]])=0,"",SUM(Table1[[#This Row],[छात्र निधि]:[टी.सी.शुल्क]]))</f>
        <v/>
      </c>
      <c r="T412" s="33"/>
      <c r="U412" s="33"/>
      <c r="V412" s="22"/>
    </row>
    <row r="413" spans="2:22" ht="15">
      <c r="B413" s="25" t="str">
        <f>IF(C413="","",ROWS($A$4:A413))</f>
        <v/>
      </c>
      <c r="C413" s="25" t="str">
        <f>IF('Student Record'!A411="","",'Student Record'!A411)</f>
        <v/>
      </c>
      <c r="D413" s="25" t="str">
        <f>IF('Student Record'!B411="","",'Student Record'!B411)</f>
        <v/>
      </c>
      <c r="E413" s="25" t="str">
        <f>IF('Student Record'!C411="","",'Student Record'!C411)</f>
        <v/>
      </c>
      <c r="F413" s="26" t="str">
        <f>IF('Student Record'!E411="","",'Student Record'!E411)</f>
        <v/>
      </c>
      <c r="G413" s="26" t="str">
        <f>IF('Student Record'!G411="","",'Student Record'!G411)</f>
        <v/>
      </c>
      <c r="H413" s="25" t="str">
        <f>IF('Student Record'!I411="","",'Student Record'!I411)</f>
        <v/>
      </c>
      <c r="I413" s="27" t="str">
        <f>IF('Student Record'!J411="","",'Student Record'!J411)</f>
        <v/>
      </c>
      <c r="J413" s="25" t="str">
        <f>IF('Student Record'!O411="","",'Student Record'!O411)</f>
        <v/>
      </c>
      <c r="K4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3" s="25" t="str">
        <f>IF(Table1[[#This Row],[नाम विद्यार्थी]]="","",IF(AND(Table1[[#This Row],[कक्षा]]&gt;8,Table1[[#This Row],[कक्षा]]&lt;11),50,""))</f>
        <v/>
      </c>
      <c r="M413" s="28" t="str">
        <f>IF(Table1[[#This Row],[नाम विद्यार्थी]]="","",IF(AND(Table1[[#This Row],[कक्षा]]&gt;=11,'School Fees'!$L$3="Yes"),100,""))</f>
        <v/>
      </c>
      <c r="N4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3" s="25" t="str">
        <f>IF(Table1[[#This Row],[नाम विद्यार्थी]]="","",IF(Table1[[#This Row],[कक्षा]]&gt;8,5,""))</f>
        <v/>
      </c>
      <c r="P4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3" s="21"/>
      <c r="R413" s="21"/>
      <c r="S413" s="28" t="str">
        <f>IF(SUM(Table1[[#This Row],[छात्र निधि]:[टी.सी.शुल्क]])=0,"",SUM(Table1[[#This Row],[छात्र निधि]:[टी.सी.शुल्क]]))</f>
        <v/>
      </c>
      <c r="T413" s="33"/>
      <c r="U413" s="33"/>
      <c r="V413" s="22"/>
    </row>
    <row r="414" spans="2:22" ht="15">
      <c r="B414" s="25" t="str">
        <f>IF(C414="","",ROWS($A$4:A414))</f>
        <v/>
      </c>
      <c r="C414" s="25" t="str">
        <f>IF('Student Record'!A412="","",'Student Record'!A412)</f>
        <v/>
      </c>
      <c r="D414" s="25" t="str">
        <f>IF('Student Record'!B412="","",'Student Record'!B412)</f>
        <v/>
      </c>
      <c r="E414" s="25" t="str">
        <f>IF('Student Record'!C412="","",'Student Record'!C412)</f>
        <v/>
      </c>
      <c r="F414" s="26" t="str">
        <f>IF('Student Record'!E412="","",'Student Record'!E412)</f>
        <v/>
      </c>
      <c r="G414" s="26" t="str">
        <f>IF('Student Record'!G412="","",'Student Record'!G412)</f>
        <v/>
      </c>
      <c r="H414" s="25" t="str">
        <f>IF('Student Record'!I412="","",'Student Record'!I412)</f>
        <v/>
      </c>
      <c r="I414" s="27" t="str">
        <f>IF('Student Record'!J412="","",'Student Record'!J412)</f>
        <v/>
      </c>
      <c r="J414" s="25" t="str">
        <f>IF('Student Record'!O412="","",'Student Record'!O412)</f>
        <v/>
      </c>
      <c r="K4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4" s="25" t="str">
        <f>IF(Table1[[#This Row],[नाम विद्यार्थी]]="","",IF(AND(Table1[[#This Row],[कक्षा]]&gt;8,Table1[[#This Row],[कक्षा]]&lt;11),50,""))</f>
        <v/>
      </c>
      <c r="M414" s="28" t="str">
        <f>IF(Table1[[#This Row],[नाम विद्यार्थी]]="","",IF(AND(Table1[[#This Row],[कक्षा]]&gt;=11,'School Fees'!$L$3="Yes"),100,""))</f>
        <v/>
      </c>
      <c r="N4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4" s="25" t="str">
        <f>IF(Table1[[#This Row],[नाम विद्यार्थी]]="","",IF(Table1[[#This Row],[कक्षा]]&gt;8,5,""))</f>
        <v/>
      </c>
      <c r="P4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4" s="21"/>
      <c r="R414" s="21"/>
      <c r="S414" s="28" t="str">
        <f>IF(SUM(Table1[[#This Row],[छात्र निधि]:[टी.सी.शुल्क]])=0,"",SUM(Table1[[#This Row],[छात्र निधि]:[टी.सी.शुल्क]]))</f>
        <v/>
      </c>
      <c r="T414" s="33"/>
      <c r="U414" s="33"/>
      <c r="V414" s="22"/>
    </row>
    <row r="415" spans="2:22" ht="15">
      <c r="B415" s="25" t="str">
        <f>IF(C415="","",ROWS($A$4:A415))</f>
        <v/>
      </c>
      <c r="C415" s="25" t="str">
        <f>IF('Student Record'!A413="","",'Student Record'!A413)</f>
        <v/>
      </c>
      <c r="D415" s="25" t="str">
        <f>IF('Student Record'!B413="","",'Student Record'!B413)</f>
        <v/>
      </c>
      <c r="E415" s="25" t="str">
        <f>IF('Student Record'!C413="","",'Student Record'!C413)</f>
        <v/>
      </c>
      <c r="F415" s="26" t="str">
        <f>IF('Student Record'!E413="","",'Student Record'!E413)</f>
        <v/>
      </c>
      <c r="G415" s="26" t="str">
        <f>IF('Student Record'!G413="","",'Student Record'!G413)</f>
        <v/>
      </c>
      <c r="H415" s="25" t="str">
        <f>IF('Student Record'!I413="","",'Student Record'!I413)</f>
        <v/>
      </c>
      <c r="I415" s="27" t="str">
        <f>IF('Student Record'!J413="","",'Student Record'!J413)</f>
        <v/>
      </c>
      <c r="J415" s="25" t="str">
        <f>IF('Student Record'!O413="","",'Student Record'!O413)</f>
        <v/>
      </c>
      <c r="K4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5" s="25" t="str">
        <f>IF(Table1[[#This Row],[नाम विद्यार्थी]]="","",IF(AND(Table1[[#This Row],[कक्षा]]&gt;8,Table1[[#This Row],[कक्षा]]&lt;11),50,""))</f>
        <v/>
      </c>
      <c r="M415" s="28" t="str">
        <f>IF(Table1[[#This Row],[नाम विद्यार्थी]]="","",IF(AND(Table1[[#This Row],[कक्षा]]&gt;=11,'School Fees'!$L$3="Yes"),100,""))</f>
        <v/>
      </c>
      <c r="N4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5" s="25" t="str">
        <f>IF(Table1[[#This Row],[नाम विद्यार्थी]]="","",IF(Table1[[#This Row],[कक्षा]]&gt;8,5,""))</f>
        <v/>
      </c>
      <c r="P4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5" s="21"/>
      <c r="R415" s="21"/>
      <c r="S415" s="28" t="str">
        <f>IF(SUM(Table1[[#This Row],[छात्र निधि]:[टी.सी.शुल्क]])=0,"",SUM(Table1[[#This Row],[छात्र निधि]:[टी.सी.शुल्क]]))</f>
        <v/>
      </c>
      <c r="T415" s="33"/>
      <c r="U415" s="33"/>
      <c r="V415" s="22"/>
    </row>
    <row r="416" spans="2:22" ht="15">
      <c r="B416" s="25" t="str">
        <f>IF(C416="","",ROWS($A$4:A416))</f>
        <v/>
      </c>
      <c r="C416" s="25" t="str">
        <f>IF('Student Record'!A414="","",'Student Record'!A414)</f>
        <v/>
      </c>
      <c r="D416" s="25" t="str">
        <f>IF('Student Record'!B414="","",'Student Record'!B414)</f>
        <v/>
      </c>
      <c r="E416" s="25" t="str">
        <f>IF('Student Record'!C414="","",'Student Record'!C414)</f>
        <v/>
      </c>
      <c r="F416" s="26" t="str">
        <f>IF('Student Record'!E414="","",'Student Record'!E414)</f>
        <v/>
      </c>
      <c r="G416" s="26" t="str">
        <f>IF('Student Record'!G414="","",'Student Record'!G414)</f>
        <v/>
      </c>
      <c r="H416" s="25" t="str">
        <f>IF('Student Record'!I414="","",'Student Record'!I414)</f>
        <v/>
      </c>
      <c r="I416" s="27" t="str">
        <f>IF('Student Record'!J414="","",'Student Record'!J414)</f>
        <v/>
      </c>
      <c r="J416" s="25" t="str">
        <f>IF('Student Record'!O414="","",'Student Record'!O414)</f>
        <v/>
      </c>
      <c r="K4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6" s="25" t="str">
        <f>IF(Table1[[#This Row],[नाम विद्यार्थी]]="","",IF(AND(Table1[[#This Row],[कक्षा]]&gt;8,Table1[[#This Row],[कक्षा]]&lt;11),50,""))</f>
        <v/>
      </c>
      <c r="M416" s="28" t="str">
        <f>IF(Table1[[#This Row],[नाम विद्यार्थी]]="","",IF(AND(Table1[[#This Row],[कक्षा]]&gt;=11,'School Fees'!$L$3="Yes"),100,""))</f>
        <v/>
      </c>
      <c r="N4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6" s="25" t="str">
        <f>IF(Table1[[#This Row],[नाम विद्यार्थी]]="","",IF(Table1[[#This Row],[कक्षा]]&gt;8,5,""))</f>
        <v/>
      </c>
      <c r="P4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6" s="21"/>
      <c r="R416" s="21"/>
      <c r="S416" s="28" t="str">
        <f>IF(SUM(Table1[[#This Row],[छात्र निधि]:[टी.सी.शुल्क]])=0,"",SUM(Table1[[#This Row],[छात्र निधि]:[टी.सी.शुल्क]]))</f>
        <v/>
      </c>
      <c r="T416" s="33"/>
      <c r="U416" s="33"/>
      <c r="V416" s="22"/>
    </row>
    <row r="417" spans="2:22" ht="15">
      <c r="B417" s="25" t="str">
        <f>IF(C417="","",ROWS($A$4:A417))</f>
        <v/>
      </c>
      <c r="C417" s="25" t="str">
        <f>IF('Student Record'!A415="","",'Student Record'!A415)</f>
        <v/>
      </c>
      <c r="D417" s="25" t="str">
        <f>IF('Student Record'!B415="","",'Student Record'!B415)</f>
        <v/>
      </c>
      <c r="E417" s="25" t="str">
        <f>IF('Student Record'!C415="","",'Student Record'!C415)</f>
        <v/>
      </c>
      <c r="F417" s="26" t="str">
        <f>IF('Student Record'!E415="","",'Student Record'!E415)</f>
        <v/>
      </c>
      <c r="G417" s="26" t="str">
        <f>IF('Student Record'!G415="","",'Student Record'!G415)</f>
        <v/>
      </c>
      <c r="H417" s="25" t="str">
        <f>IF('Student Record'!I415="","",'Student Record'!I415)</f>
        <v/>
      </c>
      <c r="I417" s="27" t="str">
        <f>IF('Student Record'!J415="","",'Student Record'!J415)</f>
        <v/>
      </c>
      <c r="J417" s="25" t="str">
        <f>IF('Student Record'!O415="","",'Student Record'!O415)</f>
        <v/>
      </c>
      <c r="K4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7" s="25" t="str">
        <f>IF(Table1[[#This Row],[नाम विद्यार्थी]]="","",IF(AND(Table1[[#This Row],[कक्षा]]&gt;8,Table1[[#This Row],[कक्षा]]&lt;11),50,""))</f>
        <v/>
      </c>
      <c r="M417" s="28" t="str">
        <f>IF(Table1[[#This Row],[नाम विद्यार्थी]]="","",IF(AND(Table1[[#This Row],[कक्षा]]&gt;=11,'School Fees'!$L$3="Yes"),100,""))</f>
        <v/>
      </c>
      <c r="N4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7" s="25" t="str">
        <f>IF(Table1[[#This Row],[नाम विद्यार्थी]]="","",IF(Table1[[#This Row],[कक्षा]]&gt;8,5,""))</f>
        <v/>
      </c>
      <c r="P4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7" s="21"/>
      <c r="R417" s="21"/>
      <c r="S417" s="28" t="str">
        <f>IF(SUM(Table1[[#This Row],[छात्र निधि]:[टी.सी.शुल्क]])=0,"",SUM(Table1[[#This Row],[छात्र निधि]:[टी.सी.शुल्क]]))</f>
        <v/>
      </c>
      <c r="T417" s="33"/>
      <c r="U417" s="33"/>
      <c r="V417" s="22"/>
    </row>
    <row r="418" spans="2:22" ht="15">
      <c r="B418" s="25" t="str">
        <f>IF(C418="","",ROWS($A$4:A418))</f>
        <v/>
      </c>
      <c r="C418" s="25" t="str">
        <f>IF('Student Record'!A416="","",'Student Record'!A416)</f>
        <v/>
      </c>
      <c r="D418" s="25" t="str">
        <f>IF('Student Record'!B416="","",'Student Record'!B416)</f>
        <v/>
      </c>
      <c r="E418" s="25" t="str">
        <f>IF('Student Record'!C416="","",'Student Record'!C416)</f>
        <v/>
      </c>
      <c r="F418" s="26" t="str">
        <f>IF('Student Record'!E416="","",'Student Record'!E416)</f>
        <v/>
      </c>
      <c r="G418" s="26" t="str">
        <f>IF('Student Record'!G416="","",'Student Record'!G416)</f>
        <v/>
      </c>
      <c r="H418" s="25" t="str">
        <f>IF('Student Record'!I416="","",'Student Record'!I416)</f>
        <v/>
      </c>
      <c r="I418" s="27" t="str">
        <f>IF('Student Record'!J416="","",'Student Record'!J416)</f>
        <v/>
      </c>
      <c r="J418" s="25" t="str">
        <f>IF('Student Record'!O416="","",'Student Record'!O416)</f>
        <v/>
      </c>
      <c r="K4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8" s="25" t="str">
        <f>IF(Table1[[#This Row],[नाम विद्यार्थी]]="","",IF(AND(Table1[[#This Row],[कक्षा]]&gt;8,Table1[[#This Row],[कक्षा]]&lt;11),50,""))</f>
        <v/>
      </c>
      <c r="M418" s="28" t="str">
        <f>IF(Table1[[#This Row],[नाम विद्यार्थी]]="","",IF(AND(Table1[[#This Row],[कक्षा]]&gt;=11,'School Fees'!$L$3="Yes"),100,""))</f>
        <v/>
      </c>
      <c r="N4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8" s="25" t="str">
        <f>IF(Table1[[#This Row],[नाम विद्यार्थी]]="","",IF(Table1[[#This Row],[कक्षा]]&gt;8,5,""))</f>
        <v/>
      </c>
      <c r="P4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8" s="21"/>
      <c r="R418" s="21"/>
      <c r="S418" s="28" t="str">
        <f>IF(SUM(Table1[[#This Row],[छात्र निधि]:[टी.सी.शुल्क]])=0,"",SUM(Table1[[#This Row],[छात्र निधि]:[टी.सी.शुल्क]]))</f>
        <v/>
      </c>
      <c r="T418" s="33"/>
      <c r="U418" s="33"/>
      <c r="V418" s="22"/>
    </row>
    <row r="419" spans="2:22" ht="15">
      <c r="B419" s="25" t="str">
        <f>IF(C419="","",ROWS($A$4:A419))</f>
        <v/>
      </c>
      <c r="C419" s="25" t="str">
        <f>IF('Student Record'!A417="","",'Student Record'!A417)</f>
        <v/>
      </c>
      <c r="D419" s="25" t="str">
        <f>IF('Student Record'!B417="","",'Student Record'!B417)</f>
        <v/>
      </c>
      <c r="E419" s="25" t="str">
        <f>IF('Student Record'!C417="","",'Student Record'!C417)</f>
        <v/>
      </c>
      <c r="F419" s="26" t="str">
        <f>IF('Student Record'!E417="","",'Student Record'!E417)</f>
        <v/>
      </c>
      <c r="G419" s="26" t="str">
        <f>IF('Student Record'!G417="","",'Student Record'!G417)</f>
        <v/>
      </c>
      <c r="H419" s="25" t="str">
        <f>IF('Student Record'!I417="","",'Student Record'!I417)</f>
        <v/>
      </c>
      <c r="I419" s="27" t="str">
        <f>IF('Student Record'!J417="","",'Student Record'!J417)</f>
        <v/>
      </c>
      <c r="J419" s="25" t="str">
        <f>IF('Student Record'!O417="","",'Student Record'!O417)</f>
        <v/>
      </c>
      <c r="K4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19" s="25" t="str">
        <f>IF(Table1[[#This Row],[नाम विद्यार्थी]]="","",IF(AND(Table1[[#This Row],[कक्षा]]&gt;8,Table1[[#This Row],[कक्षा]]&lt;11),50,""))</f>
        <v/>
      </c>
      <c r="M419" s="28" t="str">
        <f>IF(Table1[[#This Row],[नाम विद्यार्थी]]="","",IF(AND(Table1[[#This Row],[कक्षा]]&gt;=11,'School Fees'!$L$3="Yes"),100,""))</f>
        <v/>
      </c>
      <c r="N4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19" s="25" t="str">
        <f>IF(Table1[[#This Row],[नाम विद्यार्थी]]="","",IF(Table1[[#This Row],[कक्षा]]&gt;8,5,""))</f>
        <v/>
      </c>
      <c r="P4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19" s="21"/>
      <c r="R419" s="21"/>
      <c r="S419" s="28" t="str">
        <f>IF(SUM(Table1[[#This Row],[छात्र निधि]:[टी.सी.शुल्क]])=0,"",SUM(Table1[[#This Row],[छात्र निधि]:[टी.सी.शुल्क]]))</f>
        <v/>
      </c>
      <c r="T419" s="33"/>
      <c r="U419" s="33"/>
      <c r="V419" s="22"/>
    </row>
    <row r="420" spans="2:22" ht="15">
      <c r="B420" s="25" t="str">
        <f>IF(C420="","",ROWS($A$4:A420))</f>
        <v/>
      </c>
      <c r="C420" s="25" t="str">
        <f>IF('Student Record'!A418="","",'Student Record'!A418)</f>
        <v/>
      </c>
      <c r="D420" s="25" t="str">
        <f>IF('Student Record'!B418="","",'Student Record'!B418)</f>
        <v/>
      </c>
      <c r="E420" s="25" t="str">
        <f>IF('Student Record'!C418="","",'Student Record'!C418)</f>
        <v/>
      </c>
      <c r="F420" s="26" t="str">
        <f>IF('Student Record'!E418="","",'Student Record'!E418)</f>
        <v/>
      </c>
      <c r="G420" s="26" t="str">
        <f>IF('Student Record'!G418="","",'Student Record'!G418)</f>
        <v/>
      </c>
      <c r="H420" s="25" t="str">
        <f>IF('Student Record'!I418="","",'Student Record'!I418)</f>
        <v/>
      </c>
      <c r="I420" s="27" t="str">
        <f>IF('Student Record'!J418="","",'Student Record'!J418)</f>
        <v/>
      </c>
      <c r="J420" s="25" t="str">
        <f>IF('Student Record'!O418="","",'Student Record'!O418)</f>
        <v/>
      </c>
      <c r="K4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0" s="25" t="str">
        <f>IF(Table1[[#This Row],[नाम विद्यार्थी]]="","",IF(AND(Table1[[#This Row],[कक्षा]]&gt;8,Table1[[#This Row],[कक्षा]]&lt;11),50,""))</f>
        <v/>
      </c>
      <c r="M420" s="28" t="str">
        <f>IF(Table1[[#This Row],[नाम विद्यार्थी]]="","",IF(AND(Table1[[#This Row],[कक्षा]]&gt;=11,'School Fees'!$L$3="Yes"),100,""))</f>
        <v/>
      </c>
      <c r="N4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0" s="25" t="str">
        <f>IF(Table1[[#This Row],[नाम विद्यार्थी]]="","",IF(Table1[[#This Row],[कक्षा]]&gt;8,5,""))</f>
        <v/>
      </c>
      <c r="P4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0" s="21"/>
      <c r="R420" s="21"/>
      <c r="S420" s="28" t="str">
        <f>IF(SUM(Table1[[#This Row],[छात्र निधि]:[टी.सी.शुल्क]])=0,"",SUM(Table1[[#This Row],[छात्र निधि]:[टी.सी.शुल्क]]))</f>
        <v/>
      </c>
      <c r="T420" s="33"/>
      <c r="U420" s="33"/>
      <c r="V420" s="22"/>
    </row>
    <row r="421" spans="2:22" ht="15">
      <c r="B421" s="25" t="str">
        <f>IF(C421="","",ROWS($A$4:A421))</f>
        <v/>
      </c>
      <c r="C421" s="25" t="str">
        <f>IF('Student Record'!A419="","",'Student Record'!A419)</f>
        <v/>
      </c>
      <c r="D421" s="25" t="str">
        <f>IF('Student Record'!B419="","",'Student Record'!B419)</f>
        <v/>
      </c>
      <c r="E421" s="25" t="str">
        <f>IF('Student Record'!C419="","",'Student Record'!C419)</f>
        <v/>
      </c>
      <c r="F421" s="26" t="str">
        <f>IF('Student Record'!E419="","",'Student Record'!E419)</f>
        <v/>
      </c>
      <c r="G421" s="26" t="str">
        <f>IF('Student Record'!G419="","",'Student Record'!G419)</f>
        <v/>
      </c>
      <c r="H421" s="25" t="str">
        <f>IF('Student Record'!I419="","",'Student Record'!I419)</f>
        <v/>
      </c>
      <c r="I421" s="27" t="str">
        <f>IF('Student Record'!J419="","",'Student Record'!J419)</f>
        <v/>
      </c>
      <c r="J421" s="25" t="str">
        <f>IF('Student Record'!O419="","",'Student Record'!O419)</f>
        <v/>
      </c>
      <c r="K4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1" s="25" t="str">
        <f>IF(Table1[[#This Row],[नाम विद्यार्थी]]="","",IF(AND(Table1[[#This Row],[कक्षा]]&gt;8,Table1[[#This Row],[कक्षा]]&lt;11),50,""))</f>
        <v/>
      </c>
      <c r="M421" s="28" t="str">
        <f>IF(Table1[[#This Row],[नाम विद्यार्थी]]="","",IF(AND(Table1[[#This Row],[कक्षा]]&gt;=11,'School Fees'!$L$3="Yes"),100,""))</f>
        <v/>
      </c>
      <c r="N4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1" s="25" t="str">
        <f>IF(Table1[[#This Row],[नाम विद्यार्थी]]="","",IF(Table1[[#This Row],[कक्षा]]&gt;8,5,""))</f>
        <v/>
      </c>
      <c r="P4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1" s="21"/>
      <c r="R421" s="21"/>
      <c r="S421" s="28" t="str">
        <f>IF(SUM(Table1[[#This Row],[छात्र निधि]:[टी.सी.शुल्क]])=0,"",SUM(Table1[[#This Row],[छात्र निधि]:[टी.सी.शुल्क]]))</f>
        <v/>
      </c>
      <c r="T421" s="33"/>
      <c r="U421" s="33"/>
      <c r="V421" s="22"/>
    </row>
    <row r="422" spans="2:22" ht="15">
      <c r="B422" s="25" t="str">
        <f>IF(C422="","",ROWS($A$4:A422))</f>
        <v/>
      </c>
      <c r="C422" s="25" t="str">
        <f>IF('Student Record'!A420="","",'Student Record'!A420)</f>
        <v/>
      </c>
      <c r="D422" s="25" t="str">
        <f>IF('Student Record'!B420="","",'Student Record'!B420)</f>
        <v/>
      </c>
      <c r="E422" s="25" t="str">
        <f>IF('Student Record'!C420="","",'Student Record'!C420)</f>
        <v/>
      </c>
      <c r="F422" s="26" t="str">
        <f>IF('Student Record'!E420="","",'Student Record'!E420)</f>
        <v/>
      </c>
      <c r="G422" s="26" t="str">
        <f>IF('Student Record'!G420="","",'Student Record'!G420)</f>
        <v/>
      </c>
      <c r="H422" s="25" t="str">
        <f>IF('Student Record'!I420="","",'Student Record'!I420)</f>
        <v/>
      </c>
      <c r="I422" s="27" t="str">
        <f>IF('Student Record'!J420="","",'Student Record'!J420)</f>
        <v/>
      </c>
      <c r="J422" s="25" t="str">
        <f>IF('Student Record'!O420="","",'Student Record'!O420)</f>
        <v/>
      </c>
      <c r="K4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2" s="25" t="str">
        <f>IF(Table1[[#This Row],[नाम विद्यार्थी]]="","",IF(AND(Table1[[#This Row],[कक्षा]]&gt;8,Table1[[#This Row],[कक्षा]]&lt;11),50,""))</f>
        <v/>
      </c>
      <c r="M422" s="28" t="str">
        <f>IF(Table1[[#This Row],[नाम विद्यार्थी]]="","",IF(AND(Table1[[#This Row],[कक्षा]]&gt;=11,'School Fees'!$L$3="Yes"),100,""))</f>
        <v/>
      </c>
      <c r="N4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2" s="25" t="str">
        <f>IF(Table1[[#This Row],[नाम विद्यार्थी]]="","",IF(Table1[[#This Row],[कक्षा]]&gt;8,5,""))</f>
        <v/>
      </c>
      <c r="P4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2" s="21"/>
      <c r="R422" s="21"/>
      <c r="S422" s="28" t="str">
        <f>IF(SUM(Table1[[#This Row],[छात्र निधि]:[टी.सी.शुल्क]])=0,"",SUM(Table1[[#This Row],[छात्र निधि]:[टी.सी.शुल्क]]))</f>
        <v/>
      </c>
      <c r="T422" s="33"/>
      <c r="U422" s="33"/>
      <c r="V422" s="22"/>
    </row>
    <row r="423" spans="2:22" ht="15">
      <c r="B423" s="25" t="str">
        <f>IF(C423="","",ROWS($A$4:A423))</f>
        <v/>
      </c>
      <c r="C423" s="25" t="str">
        <f>IF('Student Record'!A421="","",'Student Record'!A421)</f>
        <v/>
      </c>
      <c r="D423" s="25" t="str">
        <f>IF('Student Record'!B421="","",'Student Record'!B421)</f>
        <v/>
      </c>
      <c r="E423" s="25" t="str">
        <f>IF('Student Record'!C421="","",'Student Record'!C421)</f>
        <v/>
      </c>
      <c r="F423" s="26" t="str">
        <f>IF('Student Record'!E421="","",'Student Record'!E421)</f>
        <v/>
      </c>
      <c r="G423" s="26" t="str">
        <f>IF('Student Record'!G421="","",'Student Record'!G421)</f>
        <v/>
      </c>
      <c r="H423" s="25" t="str">
        <f>IF('Student Record'!I421="","",'Student Record'!I421)</f>
        <v/>
      </c>
      <c r="I423" s="27" t="str">
        <f>IF('Student Record'!J421="","",'Student Record'!J421)</f>
        <v/>
      </c>
      <c r="J423" s="25" t="str">
        <f>IF('Student Record'!O421="","",'Student Record'!O421)</f>
        <v/>
      </c>
      <c r="K4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3" s="25" t="str">
        <f>IF(Table1[[#This Row],[नाम विद्यार्थी]]="","",IF(AND(Table1[[#This Row],[कक्षा]]&gt;8,Table1[[#This Row],[कक्षा]]&lt;11),50,""))</f>
        <v/>
      </c>
      <c r="M423" s="28" t="str">
        <f>IF(Table1[[#This Row],[नाम विद्यार्थी]]="","",IF(AND(Table1[[#This Row],[कक्षा]]&gt;=11,'School Fees'!$L$3="Yes"),100,""))</f>
        <v/>
      </c>
      <c r="N4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3" s="25" t="str">
        <f>IF(Table1[[#This Row],[नाम विद्यार्थी]]="","",IF(Table1[[#This Row],[कक्षा]]&gt;8,5,""))</f>
        <v/>
      </c>
      <c r="P4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3" s="21"/>
      <c r="R423" s="21"/>
      <c r="S423" s="28" t="str">
        <f>IF(SUM(Table1[[#This Row],[छात्र निधि]:[टी.सी.शुल्क]])=0,"",SUM(Table1[[#This Row],[छात्र निधि]:[टी.सी.शुल्क]]))</f>
        <v/>
      </c>
      <c r="T423" s="33"/>
      <c r="U423" s="33"/>
      <c r="V423" s="22"/>
    </row>
    <row r="424" spans="2:22" ht="15">
      <c r="B424" s="25" t="str">
        <f>IF(C424="","",ROWS($A$4:A424))</f>
        <v/>
      </c>
      <c r="C424" s="25" t="str">
        <f>IF('Student Record'!A422="","",'Student Record'!A422)</f>
        <v/>
      </c>
      <c r="D424" s="25" t="str">
        <f>IF('Student Record'!B422="","",'Student Record'!B422)</f>
        <v/>
      </c>
      <c r="E424" s="25" t="str">
        <f>IF('Student Record'!C422="","",'Student Record'!C422)</f>
        <v/>
      </c>
      <c r="F424" s="26" t="str">
        <f>IF('Student Record'!E422="","",'Student Record'!E422)</f>
        <v/>
      </c>
      <c r="G424" s="26" t="str">
        <f>IF('Student Record'!G422="","",'Student Record'!G422)</f>
        <v/>
      </c>
      <c r="H424" s="25" t="str">
        <f>IF('Student Record'!I422="","",'Student Record'!I422)</f>
        <v/>
      </c>
      <c r="I424" s="27" t="str">
        <f>IF('Student Record'!J422="","",'Student Record'!J422)</f>
        <v/>
      </c>
      <c r="J424" s="25" t="str">
        <f>IF('Student Record'!O422="","",'Student Record'!O422)</f>
        <v/>
      </c>
      <c r="K4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4" s="25" t="str">
        <f>IF(Table1[[#This Row],[नाम विद्यार्थी]]="","",IF(AND(Table1[[#This Row],[कक्षा]]&gt;8,Table1[[#This Row],[कक्षा]]&lt;11),50,""))</f>
        <v/>
      </c>
      <c r="M424" s="28" t="str">
        <f>IF(Table1[[#This Row],[नाम विद्यार्थी]]="","",IF(AND(Table1[[#This Row],[कक्षा]]&gt;=11,'School Fees'!$L$3="Yes"),100,""))</f>
        <v/>
      </c>
      <c r="N4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4" s="25" t="str">
        <f>IF(Table1[[#This Row],[नाम विद्यार्थी]]="","",IF(Table1[[#This Row],[कक्षा]]&gt;8,5,""))</f>
        <v/>
      </c>
      <c r="P4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4" s="21"/>
      <c r="R424" s="21"/>
      <c r="S424" s="28" t="str">
        <f>IF(SUM(Table1[[#This Row],[छात्र निधि]:[टी.सी.शुल्क]])=0,"",SUM(Table1[[#This Row],[छात्र निधि]:[टी.सी.शुल्क]]))</f>
        <v/>
      </c>
      <c r="T424" s="33"/>
      <c r="U424" s="33"/>
      <c r="V424" s="22"/>
    </row>
    <row r="425" spans="2:22" ht="15">
      <c r="B425" s="25" t="str">
        <f>IF(C425="","",ROWS($A$4:A425))</f>
        <v/>
      </c>
      <c r="C425" s="25" t="str">
        <f>IF('Student Record'!A423="","",'Student Record'!A423)</f>
        <v/>
      </c>
      <c r="D425" s="25" t="str">
        <f>IF('Student Record'!B423="","",'Student Record'!B423)</f>
        <v/>
      </c>
      <c r="E425" s="25" t="str">
        <f>IF('Student Record'!C423="","",'Student Record'!C423)</f>
        <v/>
      </c>
      <c r="F425" s="26" t="str">
        <f>IF('Student Record'!E423="","",'Student Record'!E423)</f>
        <v/>
      </c>
      <c r="G425" s="26" t="str">
        <f>IF('Student Record'!G423="","",'Student Record'!G423)</f>
        <v/>
      </c>
      <c r="H425" s="25" t="str">
        <f>IF('Student Record'!I423="","",'Student Record'!I423)</f>
        <v/>
      </c>
      <c r="I425" s="27" t="str">
        <f>IF('Student Record'!J423="","",'Student Record'!J423)</f>
        <v/>
      </c>
      <c r="J425" s="25" t="str">
        <f>IF('Student Record'!O423="","",'Student Record'!O423)</f>
        <v/>
      </c>
      <c r="K4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5" s="25" t="str">
        <f>IF(Table1[[#This Row],[नाम विद्यार्थी]]="","",IF(AND(Table1[[#This Row],[कक्षा]]&gt;8,Table1[[#This Row],[कक्षा]]&lt;11),50,""))</f>
        <v/>
      </c>
      <c r="M425" s="28" t="str">
        <f>IF(Table1[[#This Row],[नाम विद्यार्थी]]="","",IF(AND(Table1[[#This Row],[कक्षा]]&gt;=11,'School Fees'!$L$3="Yes"),100,""))</f>
        <v/>
      </c>
      <c r="N4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5" s="25" t="str">
        <f>IF(Table1[[#This Row],[नाम विद्यार्थी]]="","",IF(Table1[[#This Row],[कक्षा]]&gt;8,5,""))</f>
        <v/>
      </c>
      <c r="P4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5" s="21"/>
      <c r="R425" s="21"/>
      <c r="S425" s="28" t="str">
        <f>IF(SUM(Table1[[#This Row],[छात्र निधि]:[टी.सी.शुल्क]])=0,"",SUM(Table1[[#This Row],[छात्र निधि]:[टी.सी.शुल्क]]))</f>
        <v/>
      </c>
      <c r="T425" s="33"/>
      <c r="U425" s="33"/>
      <c r="V425" s="22"/>
    </row>
    <row r="426" spans="2:22" ht="15">
      <c r="B426" s="25" t="str">
        <f>IF(C426="","",ROWS($A$4:A426))</f>
        <v/>
      </c>
      <c r="C426" s="25" t="str">
        <f>IF('Student Record'!A424="","",'Student Record'!A424)</f>
        <v/>
      </c>
      <c r="D426" s="25" t="str">
        <f>IF('Student Record'!B424="","",'Student Record'!B424)</f>
        <v/>
      </c>
      <c r="E426" s="25" t="str">
        <f>IF('Student Record'!C424="","",'Student Record'!C424)</f>
        <v/>
      </c>
      <c r="F426" s="26" t="str">
        <f>IF('Student Record'!E424="","",'Student Record'!E424)</f>
        <v/>
      </c>
      <c r="G426" s="26" t="str">
        <f>IF('Student Record'!G424="","",'Student Record'!G424)</f>
        <v/>
      </c>
      <c r="H426" s="25" t="str">
        <f>IF('Student Record'!I424="","",'Student Record'!I424)</f>
        <v/>
      </c>
      <c r="I426" s="27" t="str">
        <f>IF('Student Record'!J424="","",'Student Record'!J424)</f>
        <v/>
      </c>
      <c r="J426" s="25" t="str">
        <f>IF('Student Record'!O424="","",'Student Record'!O424)</f>
        <v/>
      </c>
      <c r="K4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6" s="25" t="str">
        <f>IF(Table1[[#This Row],[नाम विद्यार्थी]]="","",IF(AND(Table1[[#This Row],[कक्षा]]&gt;8,Table1[[#This Row],[कक्षा]]&lt;11),50,""))</f>
        <v/>
      </c>
      <c r="M426" s="28" t="str">
        <f>IF(Table1[[#This Row],[नाम विद्यार्थी]]="","",IF(AND(Table1[[#This Row],[कक्षा]]&gt;=11,'School Fees'!$L$3="Yes"),100,""))</f>
        <v/>
      </c>
      <c r="N4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6" s="25" t="str">
        <f>IF(Table1[[#This Row],[नाम विद्यार्थी]]="","",IF(Table1[[#This Row],[कक्षा]]&gt;8,5,""))</f>
        <v/>
      </c>
      <c r="P4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6" s="21"/>
      <c r="R426" s="21"/>
      <c r="S426" s="28" t="str">
        <f>IF(SUM(Table1[[#This Row],[छात्र निधि]:[टी.सी.शुल्क]])=0,"",SUM(Table1[[#This Row],[छात्र निधि]:[टी.सी.शुल्क]]))</f>
        <v/>
      </c>
      <c r="T426" s="33"/>
      <c r="U426" s="33"/>
      <c r="V426" s="22"/>
    </row>
    <row r="427" spans="2:22" ht="15">
      <c r="B427" s="25" t="str">
        <f>IF(C427="","",ROWS($A$4:A427))</f>
        <v/>
      </c>
      <c r="C427" s="25" t="str">
        <f>IF('Student Record'!A425="","",'Student Record'!A425)</f>
        <v/>
      </c>
      <c r="D427" s="25" t="str">
        <f>IF('Student Record'!B425="","",'Student Record'!B425)</f>
        <v/>
      </c>
      <c r="E427" s="25" t="str">
        <f>IF('Student Record'!C425="","",'Student Record'!C425)</f>
        <v/>
      </c>
      <c r="F427" s="26" t="str">
        <f>IF('Student Record'!E425="","",'Student Record'!E425)</f>
        <v/>
      </c>
      <c r="G427" s="26" t="str">
        <f>IF('Student Record'!G425="","",'Student Record'!G425)</f>
        <v/>
      </c>
      <c r="H427" s="25" t="str">
        <f>IF('Student Record'!I425="","",'Student Record'!I425)</f>
        <v/>
      </c>
      <c r="I427" s="27" t="str">
        <f>IF('Student Record'!J425="","",'Student Record'!J425)</f>
        <v/>
      </c>
      <c r="J427" s="25" t="str">
        <f>IF('Student Record'!O425="","",'Student Record'!O425)</f>
        <v/>
      </c>
      <c r="K4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7" s="25" t="str">
        <f>IF(Table1[[#This Row],[नाम विद्यार्थी]]="","",IF(AND(Table1[[#This Row],[कक्षा]]&gt;8,Table1[[#This Row],[कक्षा]]&lt;11),50,""))</f>
        <v/>
      </c>
      <c r="M427" s="28" t="str">
        <f>IF(Table1[[#This Row],[नाम विद्यार्थी]]="","",IF(AND(Table1[[#This Row],[कक्षा]]&gt;=11,'School Fees'!$L$3="Yes"),100,""))</f>
        <v/>
      </c>
      <c r="N4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7" s="25" t="str">
        <f>IF(Table1[[#This Row],[नाम विद्यार्थी]]="","",IF(Table1[[#This Row],[कक्षा]]&gt;8,5,""))</f>
        <v/>
      </c>
      <c r="P4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7" s="21"/>
      <c r="R427" s="21"/>
      <c r="S427" s="28" t="str">
        <f>IF(SUM(Table1[[#This Row],[छात्र निधि]:[टी.सी.शुल्क]])=0,"",SUM(Table1[[#This Row],[छात्र निधि]:[टी.सी.शुल्क]]))</f>
        <v/>
      </c>
      <c r="T427" s="33"/>
      <c r="U427" s="33"/>
      <c r="V427" s="22"/>
    </row>
    <row r="428" spans="2:22" ht="15">
      <c r="B428" s="25" t="str">
        <f>IF(C428="","",ROWS($A$4:A428))</f>
        <v/>
      </c>
      <c r="C428" s="25" t="str">
        <f>IF('Student Record'!A426="","",'Student Record'!A426)</f>
        <v/>
      </c>
      <c r="D428" s="25" t="str">
        <f>IF('Student Record'!B426="","",'Student Record'!B426)</f>
        <v/>
      </c>
      <c r="E428" s="25" t="str">
        <f>IF('Student Record'!C426="","",'Student Record'!C426)</f>
        <v/>
      </c>
      <c r="F428" s="26" t="str">
        <f>IF('Student Record'!E426="","",'Student Record'!E426)</f>
        <v/>
      </c>
      <c r="G428" s="26" t="str">
        <f>IF('Student Record'!G426="","",'Student Record'!G426)</f>
        <v/>
      </c>
      <c r="H428" s="25" t="str">
        <f>IF('Student Record'!I426="","",'Student Record'!I426)</f>
        <v/>
      </c>
      <c r="I428" s="27" t="str">
        <f>IF('Student Record'!J426="","",'Student Record'!J426)</f>
        <v/>
      </c>
      <c r="J428" s="25" t="str">
        <f>IF('Student Record'!O426="","",'Student Record'!O426)</f>
        <v/>
      </c>
      <c r="K4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8" s="25" t="str">
        <f>IF(Table1[[#This Row],[नाम विद्यार्थी]]="","",IF(AND(Table1[[#This Row],[कक्षा]]&gt;8,Table1[[#This Row],[कक्षा]]&lt;11),50,""))</f>
        <v/>
      </c>
      <c r="M428" s="28" t="str">
        <f>IF(Table1[[#This Row],[नाम विद्यार्थी]]="","",IF(AND(Table1[[#This Row],[कक्षा]]&gt;=11,'School Fees'!$L$3="Yes"),100,""))</f>
        <v/>
      </c>
      <c r="N4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8" s="25" t="str">
        <f>IF(Table1[[#This Row],[नाम विद्यार्थी]]="","",IF(Table1[[#This Row],[कक्षा]]&gt;8,5,""))</f>
        <v/>
      </c>
      <c r="P4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8" s="21"/>
      <c r="R428" s="21"/>
      <c r="S428" s="28" t="str">
        <f>IF(SUM(Table1[[#This Row],[छात्र निधि]:[टी.सी.शुल्क]])=0,"",SUM(Table1[[#This Row],[छात्र निधि]:[टी.सी.शुल्क]]))</f>
        <v/>
      </c>
      <c r="T428" s="33"/>
      <c r="U428" s="33"/>
      <c r="V428" s="22"/>
    </row>
    <row r="429" spans="2:22" ht="15">
      <c r="B429" s="25" t="str">
        <f>IF(C429="","",ROWS($A$4:A429))</f>
        <v/>
      </c>
      <c r="C429" s="25" t="str">
        <f>IF('Student Record'!A427="","",'Student Record'!A427)</f>
        <v/>
      </c>
      <c r="D429" s="25" t="str">
        <f>IF('Student Record'!B427="","",'Student Record'!B427)</f>
        <v/>
      </c>
      <c r="E429" s="25" t="str">
        <f>IF('Student Record'!C427="","",'Student Record'!C427)</f>
        <v/>
      </c>
      <c r="F429" s="26" t="str">
        <f>IF('Student Record'!E427="","",'Student Record'!E427)</f>
        <v/>
      </c>
      <c r="G429" s="26" t="str">
        <f>IF('Student Record'!G427="","",'Student Record'!G427)</f>
        <v/>
      </c>
      <c r="H429" s="25" t="str">
        <f>IF('Student Record'!I427="","",'Student Record'!I427)</f>
        <v/>
      </c>
      <c r="I429" s="27" t="str">
        <f>IF('Student Record'!J427="","",'Student Record'!J427)</f>
        <v/>
      </c>
      <c r="J429" s="25" t="str">
        <f>IF('Student Record'!O427="","",'Student Record'!O427)</f>
        <v/>
      </c>
      <c r="K4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29" s="25" t="str">
        <f>IF(Table1[[#This Row],[नाम विद्यार्थी]]="","",IF(AND(Table1[[#This Row],[कक्षा]]&gt;8,Table1[[#This Row],[कक्षा]]&lt;11),50,""))</f>
        <v/>
      </c>
      <c r="M429" s="28" t="str">
        <f>IF(Table1[[#This Row],[नाम विद्यार्थी]]="","",IF(AND(Table1[[#This Row],[कक्षा]]&gt;=11,'School Fees'!$L$3="Yes"),100,""))</f>
        <v/>
      </c>
      <c r="N4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29" s="25" t="str">
        <f>IF(Table1[[#This Row],[नाम विद्यार्थी]]="","",IF(Table1[[#This Row],[कक्षा]]&gt;8,5,""))</f>
        <v/>
      </c>
      <c r="P4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29" s="21"/>
      <c r="R429" s="21"/>
      <c r="S429" s="28" t="str">
        <f>IF(SUM(Table1[[#This Row],[छात्र निधि]:[टी.सी.शुल्क]])=0,"",SUM(Table1[[#This Row],[छात्र निधि]:[टी.सी.शुल्क]]))</f>
        <v/>
      </c>
      <c r="T429" s="33"/>
      <c r="U429" s="33"/>
      <c r="V429" s="22"/>
    </row>
    <row r="430" spans="2:22" ht="15">
      <c r="B430" s="25" t="str">
        <f>IF(C430="","",ROWS($A$4:A430))</f>
        <v/>
      </c>
      <c r="C430" s="25" t="str">
        <f>IF('Student Record'!A428="","",'Student Record'!A428)</f>
        <v/>
      </c>
      <c r="D430" s="25" t="str">
        <f>IF('Student Record'!B428="","",'Student Record'!B428)</f>
        <v/>
      </c>
      <c r="E430" s="25" t="str">
        <f>IF('Student Record'!C428="","",'Student Record'!C428)</f>
        <v/>
      </c>
      <c r="F430" s="26" t="str">
        <f>IF('Student Record'!E428="","",'Student Record'!E428)</f>
        <v/>
      </c>
      <c r="G430" s="26" t="str">
        <f>IF('Student Record'!G428="","",'Student Record'!G428)</f>
        <v/>
      </c>
      <c r="H430" s="25" t="str">
        <f>IF('Student Record'!I428="","",'Student Record'!I428)</f>
        <v/>
      </c>
      <c r="I430" s="27" t="str">
        <f>IF('Student Record'!J428="","",'Student Record'!J428)</f>
        <v/>
      </c>
      <c r="J430" s="25" t="str">
        <f>IF('Student Record'!O428="","",'Student Record'!O428)</f>
        <v/>
      </c>
      <c r="K4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0" s="25" t="str">
        <f>IF(Table1[[#This Row],[नाम विद्यार्थी]]="","",IF(AND(Table1[[#This Row],[कक्षा]]&gt;8,Table1[[#This Row],[कक्षा]]&lt;11),50,""))</f>
        <v/>
      </c>
      <c r="M430" s="28" t="str">
        <f>IF(Table1[[#This Row],[नाम विद्यार्थी]]="","",IF(AND(Table1[[#This Row],[कक्षा]]&gt;=11,'School Fees'!$L$3="Yes"),100,""))</f>
        <v/>
      </c>
      <c r="N4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0" s="25" t="str">
        <f>IF(Table1[[#This Row],[नाम विद्यार्थी]]="","",IF(Table1[[#This Row],[कक्षा]]&gt;8,5,""))</f>
        <v/>
      </c>
      <c r="P4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0" s="21"/>
      <c r="R430" s="21"/>
      <c r="S430" s="28" t="str">
        <f>IF(SUM(Table1[[#This Row],[छात्र निधि]:[टी.सी.शुल्क]])=0,"",SUM(Table1[[#This Row],[छात्र निधि]:[टी.सी.शुल्क]]))</f>
        <v/>
      </c>
      <c r="T430" s="33"/>
      <c r="U430" s="33"/>
      <c r="V430" s="22"/>
    </row>
    <row r="431" spans="2:22" ht="15">
      <c r="B431" s="25" t="str">
        <f>IF(C431="","",ROWS($A$4:A431))</f>
        <v/>
      </c>
      <c r="C431" s="25" t="str">
        <f>IF('Student Record'!A429="","",'Student Record'!A429)</f>
        <v/>
      </c>
      <c r="D431" s="25" t="str">
        <f>IF('Student Record'!B429="","",'Student Record'!B429)</f>
        <v/>
      </c>
      <c r="E431" s="25" t="str">
        <f>IF('Student Record'!C429="","",'Student Record'!C429)</f>
        <v/>
      </c>
      <c r="F431" s="26" t="str">
        <f>IF('Student Record'!E429="","",'Student Record'!E429)</f>
        <v/>
      </c>
      <c r="G431" s="26" t="str">
        <f>IF('Student Record'!G429="","",'Student Record'!G429)</f>
        <v/>
      </c>
      <c r="H431" s="25" t="str">
        <f>IF('Student Record'!I429="","",'Student Record'!I429)</f>
        <v/>
      </c>
      <c r="I431" s="27" t="str">
        <f>IF('Student Record'!J429="","",'Student Record'!J429)</f>
        <v/>
      </c>
      <c r="J431" s="25" t="str">
        <f>IF('Student Record'!O429="","",'Student Record'!O429)</f>
        <v/>
      </c>
      <c r="K4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1" s="25" t="str">
        <f>IF(Table1[[#This Row],[नाम विद्यार्थी]]="","",IF(AND(Table1[[#This Row],[कक्षा]]&gt;8,Table1[[#This Row],[कक्षा]]&lt;11),50,""))</f>
        <v/>
      </c>
      <c r="M431" s="28" t="str">
        <f>IF(Table1[[#This Row],[नाम विद्यार्थी]]="","",IF(AND(Table1[[#This Row],[कक्षा]]&gt;=11,'School Fees'!$L$3="Yes"),100,""))</f>
        <v/>
      </c>
      <c r="N4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1" s="25" t="str">
        <f>IF(Table1[[#This Row],[नाम विद्यार्थी]]="","",IF(Table1[[#This Row],[कक्षा]]&gt;8,5,""))</f>
        <v/>
      </c>
      <c r="P4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1" s="21"/>
      <c r="R431" s="21"/>
      <c r="S431" s="28" t="str">
        <f>IF(SUM(Table1[[#This Row],[छात्र निधि]:[टी.सी.शुल्क]])=0,"",SUM(Table1[[#This Row],[छात्र निधि]:[टी.सी.शुल्क]]))</f>
        <v/>
      </c>
      <c r="T431" s="33"/>
      <c r="U431" s="33"/>
      <c r="V431" s="22"/>
    </row>
    <row r="432" spans="2:22" ht="15">
      <c r="B432" s="25" t="str">
        <f>IF(C432="","",ROWS($A$4:A432))</f>
        <v/>
      </c>
      <c r="C432" s="25" t="str">
        <f>IF('Student Record'!A430="","",'Student Record'!A430)</f>
        <v/>
      </c>
      <c r="D432" s="25" t="str">
        <f>IF('Student Record'!B430="","",'Student Record'!B430)</f>
        <v/>
      </c>
      <c r="E432" s="25" t="str">
        <f>IF('Student Record'!C430="","",'Student Record'!C430)</f>
        <v/>
      </c>
      <c r="F432" s="26" t="str">
        <f>IF('Student Record'!E430="","",'Student Record'!E430)</f>
        <v/>
      </c>
      <c r="G432" s="26" t="str">
        <f>IF('Student Record'!G430="","",'Student Record'!G430)</f>
        <v/>
      </c>
      <c r="H432" s="25" t="str">
        <f>IF('Student Record'!I430="","",'Student Record'!I430)</f>
        <v/>
      </c>
      <c r="I432" s="27" t="str">
        <f>IF('Student Record'!J430="","",'Student Record'!J430)</f>
        <v/>
      </c>
      <c r="J432" s="25" t="str">
        <f>IF('Student Record'!O430="","",'Student Record'!O430)</f>
        <v/>
      </c>
      <c r="K4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2" s="25" t="str">
        <f>IF(Table1[[#This Row],[नाम विद्यार्थी]]="","",IF(AND(Table1[[#This Row],[कक्षा]]&gt;8,Table1[[#This Row],[कक्षा]]&lt;11),50,""))</f>
        <v/>
      </c>
      <c r="M432" s="28" t="str">
        <f>IF(Table1[[#This Row],[नाम विद्यार्थी]]="","",IF(AND(Table1[[#This Row],[कक्षा]]&gt;=11,'School Fees'!$L$3="Yes"),100,""))</f>
        <v/>
      </c>
      <c r="N4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2" s="25" t="str">
        <f>IF(Table1[[#This Row],[नाम विद्यार्थी]]="","",IF(Table1[[#This Row],[कक्षा]]&gt;8,5,""))</f>
        <v/>
      </c>
      <c r="P4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2" s="21"/>
      <c r="R432" s="21"/>
      <c r="S432" s="28" t="str">
        <f>IF(SUM(Table1[[#This Row],[छात्र निधि]:[टी.सी.शुल्क]])=0,"",SUM(Table1[[#This Row],[छात्र निधि]:[टी.सी.शुल्क]]))</f>
        <v/>
      </c>
      <c r="T432" s="33"/>
      <c r="U432" s="33"/>
      <c r="V432" s="22"/>
    </row>
    <row r="433" spans="2:22" ht="15">
      <c r="B433" s="25" t="str">
        <f>IF(C433="","",ROWS($A$4:A433))</f>
        <v/>
      </c>
      <c r="C433" s="25" t="str">
        <f>IF('Student Record'!A431="","",'Student Record'!A431)</f>
        <v/>
      </c>
      <c r="D433" s="25" t="str">
        <f>IF('Student Record'!B431="","",'Student Record'!B431)</f>
        <v/>
      </c>
      <c r="E433" s="25" t="str">
        <f>IF('Student Record'!C431="","",'Student Record'!C431)</f>
        <v/>
      </c>
      <c r="F433" s="26" t="str">
        <f>IF('Student Record'!E431="","",'Student Record'!E431)</f>
        <v/>
      </c>
      <c r="G433" s="26" t="str">
        <f>IF('Student Record'!G431="","",'Student Record'!G431)</f>
        <v/>
      </c>
      <c r="H433" s="25" t="str">
        <f>IF('Student Record'!I431="","",'Student Record'!I431)</f>
        <v/>
      </c>
      <c r="I433" s="27" t="str">
        <f>IF('Student Record'!J431="","",'Student Record'!J431)</f>
        <v/>
      </c>
      <c r="J433" s="25" t="str">
        <f>IF('Student Record'!O431="","",'Student Record'!O431)</f>
        <v/>
      </c>
      <c r="K4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3" s="25" t="str">
        <f>IF(Table1[[#This Row],[नाम विद्यार्थी]]="","",IF(AND(Table1[[#This Row],[कक्षा]]&gt;8,Table1[[#This Row],[कक्षा]]&lt;11),50,""))</f>
        <v/>
      </c>
      <c r="M433" s="28" t="str">
        <f>IF(Table1[[#This Row],[नाम विद्यार्थी]]="","",IF(AND(Table1[[#This Row],[कक्षा]]&gt;=11,'School Fees'!$L$3="Yes"),100,""))</f>
        <v/>
      </c>
      <c r="N4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3" s="25" t="str">
        <f>IF(Table1[[#This Row],[नाम विद्यार्थी]]="","",IF(Table1[[#This Row],[कक्षा]]&gt;8,5,""))</f>
        <v/>
      </c>
      <c r="P4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3" s="21"/>
      <c r="R433" s="21"/>
      <c r="S433" s="28" t="str">
        <f>IF(SUM(Table1[[#This Row],[छात्र निधि]:[टी.सी.शुल्क]])=0,"",SUM(Table1[[#This Row],[छात्र निधि]:[टी.सी.शुल्क]]))</f>
        <v/>
      </c>
      <c r="T433" s="33"/>
      <c r="U433" s="33"/>
      <c r="V433" s="22"/>
    </row>
    <row r="434" spans="2:22" ht="15">
      <c r="B434" s="25" t="str">
        <f>IF(C434="","",ROWS($A$4:A434))</f>
        <v/>
      </c>
      <c r="C434" s="25" t="str">
        <f>IF('Student Record'!A432="","",'Student Record'!A432)</f>
        <v/>
      </c>
      <c r="D434" s="25" t="str">
        <f>IF('Student Record'!B432="","",'Student Record'!B432)</f>
        <v/>
      </c>
      <c r="E434" s="25" t="str">
        <f>IF('Student Record'!C432="","",'Student Record'!C432)</f>
        <v/>
      </c>
      <c r="F434" s="26" t="str">
        <f>IF('Student Record'!E432="","",'Student Record'!E432)</f>
        <v/>
      </c>
      <c r="G434" s="26" t="str">
        <f>IF('Student Record'!G432="","",'Student Record'!G432)</f>
        <v/>
      </c>
      <c r="H434" s="25" t="str">
        <f>IF('Student Record'!I432="","",'Student Record'!I432)</f>
        <v/>
      </c>
      <c r="I434" s="27" t="str">
        <f>IF('Student Record'!J432="","",'Student Record'!J432)</f>
        <v/>
      </c>
      <c r="J434" s="25" t="str">
        <f>IF('Student Record'!O432="","",'Student Record'!O432)</f>
        <v/>
      </c>
      <c r="K4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4" s="25" t="str">
        <f>IF(Table1[[#This Row],[नाम विद्यार्थी]]="","",IF(AND(Table1[[#This Row],[कक्षा]]&gt;8,Table1[[#This Row],[कक्षा]]&lt;11),50,""))</f>
        <v/>
      </c>
      <c r="M434" s="28" t="str">
        <f>IF(Table1[[#This Row],[नाम विद्यार्थी]]="","",IF(AND(Table1[[#This Row],[कक्षा]]&gt;=11,'School Fees'!$L$3="Yes"),100,""))</f>
        <v/>
      </c>
      <c r="N4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4" s="25" t="str">
        <f>IF(Table1[[#This Row],[नाम विद्यार्थी]]="","",IF(Table1[[#This Row],[कक्षा]]&gt;8,5,""))</f>
        <v/>
      </c>
      <c r="P4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4" s="21"/>
      <c r="R434" s="21"/>
      <c r="S434" s="28" t="str">
        <f>IF(SUM(Table1[[#This Row],[छात्र निधि]:[टी.सी.शुल्क]])=0,"",SUM(Table1[[#This Row],[छात्र निधि]:[टी.सी.शुल्क]]))</f>
        <v/>
      </c>
      <c r="T434" s="33"/>
      <c r="U434" s="33"/>
      <c r="V434" s="22"/>
    </row>
    <row r="435" spans="2:22" ht="15">
      <c r="B435" s="25" t="str">
        <f>IF(C435="","",ROWS($A$4:A435))</f>
        <v/>
      </c>
      <c r="C435" s="25" t="str">
        <f>IF('Student Record'!A433="","",'Student Record'!A433)</f>
        <v/>
      </c>
      <c r="D435" s="25" t="str">
        <f>IF('Student Record'!B433="","",'Student Record'!B433)</f>
        <v/>
      </c>
      <c r="E435" s="25" t="str">
        <f>IF('Student Record'!C433="","",'Student Record'!C433)</f>
        <v/>
      </c>
      <c r="F435" s="26" t="str">
        <f>IF('Student Record'!E433="","",'Student Record'!E433)</f>
        <v/>
      </c>
      <c r="G435" s="26" t="str">
        <f>IF('Student Record'!G433="","",'Student Record'!G433)</f>
        <v/>
      </c>
      <c r="H435" s="25" t="str">
        <f>IF('Student Record'!I433="","",'Student Record'!I433)</f>
        <v/>
      </c>
      <c r="I435" s="27" t="str">
        <f>IF('Student Record'!J433="","",'Student Record'!J433)</f>
        <v/>
      </c>
      <c r="J435" s="25" t="str">
        <f>IF('Student Record'!O433="","",'Student Record'!O433)</f>
        <v/>
      </c>
      <c r="K4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5" s="25" t="str">
        <f>IF(Table1[[#This Row],[नाम विद्यार्थी]]="","",IF(AND(Table1[[#This Row],[कक्षा]]&gt;8,Table1[[#This Row],[कक्षा]]&lt;11),50,""))</f>
        <v/>
      </c>
      <c r="M435" s="28" t="str">
        <f>IF(Table1[[#This Row],[नाम विद्यार्थी]]="","",IF(AND(Table1[[#This Row],[कक्षा]]&gt;=11,'School Fees'!$L$3="Yes"),100,""))</f>
        <v/>
      </c>
      <c r="N4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5" s="25" t="str">
        <f>IF(Table1[[#This Row],[नाम विद्यार्थी]]="","",IF(Table1[[#This Row],[कक्षा]]&gt;8,5,""))</f>
        <v/>
      </c>
      <c r="P4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5" s="21"/>
      <c r="R435" s="21"/>
      <c r="S435" s="28" t="str">
        <f>IF(SUM(Table1[[#This Row],[छात्र निधि]:[टी.सी.शुल्क]])=0,"",SUM(Table1[[#This Row],[छात्र निधि]:[टी.सी.शुल्क]]))</f>
        <v/>
      </c>
      <c r="T435" s="33"/>
      <c r="U435" s="33"/>
      <c r="V435" s="22"/>
    </row>
    <row r="436" spans="2:22" ht="15">
      <c r="B436" s="25" t="str">
        <f>IF(C436="","",ROWS($A$4:A436))</f>
        <v/>
      </c>
      <c r="C436" s="25" t="str">
        <f>IF('Student Record'!A434="","",'Student Record'!A434)</f>
        <v/>
      </c>
      <c r="D436" s="25" t="str">
        <f>IF('Student Record'!B434="","",'Student Record'!B434)</f>
        <v/>
      </c>
      <c r="E436" s="25" t="str">
        <f>IF('Student Record'!C434="","",'Student Record'!C434)</f>
        <v/>
      </c>
      <c r="F436" s="26" t="str">
        <f>IF('Student Record'!E434="","",'Student Record'!E434)</f>
        <v/>
      </c>
      <c r="G436" s="26" t="str">
        <f>IF('Student Record'!G434="","",'Student Record'!G434)</f>
        <v/>
      </c>
      <c r="H436" s="25" t="str">
        <f>IF('Student Record'!I434="","",'Student Record'!I434)</f>
        <v/>
      </c>
      <c r="I436" s="27" t="str">
        <f>IF('Student Record'!J434="","",'Student Record'!J434)</f>
        <v/>
      </c>
      <c r="J436" s="25" t="str">
        <f>IF('Student Record'!O434="","",'Student Record'!O434)</f>
        <v/>
      </c>
      <c r="K4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6" s="25" t="str">
        <f>IF(Table1[[#This Row],[नाम विद्यार्थी]]="","",IF(AND(Table1[[#This Row],[कक्षा]]&gt;8,Table1[[#This Row],[कक्षा]]&lt;11),50,""))</f>
        <v/>
      </c>
      <c r="M436" s="28" t="str">
        <f>IF(Table1[[#This Row],[नाम विद्यार्थी]]="","",IF(AND(Table1[[#This Row],[कक्षा]]&gt;=11,'School Fees'!$L$3="Yes"),100,""))</f>
        <v/>
      </c>
      <c r="N4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6" s="25" t="str">
        <f>IF(Table1[[#This Row],[नाम विद्यार्थी]]="","",IF(Table1[[#This Row],[कक्षा]]&gt;8,5,""))</f>
        <v/>
      </c>
      <c r="P4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6" s="21"/>
      <c r="R436" s="21"/>
      <c r="S436" s="28" t="str">
        <f>IF(SUM(Table1[[#This Row],[छात्र निधि]:[टी.सी.शुल्क]])=0,"",SUM(Table1[[#This Row],[छात्र निधि]:[टी.सी.शुल्क]]))</f>
        <v/>
      </c>
      <c r="T436" s="33"/>
      <c r="U436" s="33"/>
      <c r="V436" s="22"/>
    </row>
    <row r="437" spans="2:22" ht="15">
      <c r="B437" s="25" t="str">
        <f>IF(C437="","",ROWS($A$4:A437))</f>
        <v/>
      </c>
      <c r="C437" s="25" t="str">
        <f>IF('Student Record'!A435="","",'Student Record'!A435)</f>
        <v/>
      </c>
      <c r="D437" s="25" t="str">
        <f>IF('Student Record'!B435="","",'Student Record'!B435)</f>
        <v/>
      </c>
      <c r="E437" s="25" t="str">
        <f>IF('Student Record'!C435="","",'Student Record'!C435)</f>
        <v/>
      </c>
      <c r="F437" s="26" t="str">
        <f>IF('Student Record'!E435="","",'Student Record'!E435)</f>
        <v/>
      </c>
      <c r="G437" s="26" t="str">
        <f>IF('Student Record'!G435="","",'Student Record'!G435)</f>
        <v/>
      </c>
      <c r="H437" s="25" t="str">
        <f>IF('Student Record'!I435="","",'Student Record'!I435)</f>
        <v/>
      </c>
      <c r="I437" s="27" t="str">
        <f>IF('Student Record'!J435="","",'Student Record'!J435)</f>
        <v/>
      </c>
      <c r="J437" s="25" t="str">
        <f>IF('Student Record'!O435="","",'Student Record'!O435)</f>
        <v/>
      </c>
      <c r="K4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7" s="25" t="str">
        <f>IF(Table1[[#This Row],[नाम विद्यार्थी]]="","",IF(AND(Table1[[#This Row],[कक्षा]]&gt;8,Table1[[#This Row],[कक्षा]]&lt;11),50,""))</f>
        <v/>
      </c>
      <c r="M437" s="28" t="str">
        <f>IF(Table1[[#This Row],[नाम विद्यार्थी]]="","",IF(AND(Table1[[#This Row],[कक्षा]]&gt;=11,'School Fees'!$L$3="Yes"),100,""))</f>
        <v/>
      </c>
      <c r="N4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7" s="25" t="str">
        <f>IF(Table1[[#This Row],[नाम विद्यार्थी]]="","",IF(Table1[[#This Row],[कक्षा]]&gt;8,5,""))</f>
        <v/>
      </c>
      <c r="P4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7" s="21"/>
      <c r="R437" s="21"/>
      <c r="S437" s="28" t="str">
        <f>IF(SUM(Table1[[#This Row],[छात्र निधि]:[टी.सी.शुल्क]])=0,"",SUM(Table1[[#This Row],[छात्र निधि]:[टी.सी.शुल्क]]))</f>
        <v/>
      </c>
      <c r="T437" s="33"/>
      <c r="U437" s="33"/>
      <c r="V437" s="22"/>
    </row>
    <row r="438" spans="2:22" ht="15">
      <c r="B438" s="25" t="str">
        <f>IF(C438="","",ROWS($A$4:A438))</f>
        <v/>
      </c>
      <c r="C438" s="25" t="str">
        <f>IF('Student Record'!A436="","",'Student Record'!A436)</f>
        <v/>
      </c>
      <c r="D438" s="25" t="str">
        <f>IF('Student Record'!B436="","",'Student Record'!B436)</f>
        <v/>
      </c>
      <c r="E438" s="25" t="str">
        <f>IF('Student Record'!C436="","",'Student Record'!C436)</f>
        <v/>
      </c>
      <c r="F438" s="26" t="str">
        <f>IF('Student Record'!E436="","",'Student Record'!E436)</f>
        <v/>
      </c>
      <c r="G438" s="26" t="str">
        <f>IF('Student Record'!G436="","",'Student Record'!G436)</f>
        <v/>
      </c>
      <c r="H438" s="25" t="str">
        <f>IF('Student Record'!I436="","",'Student Record'!I436)</f>
        <v/>
      </c>
      <c r="I438" s="27" t="str">
        <f>IF('Student Record'!J436="","",'Student Record'!J436)</f>
        <v/>
      </c>
      <c r="J438" s="25" t="str">
        <f>IF('Student Record'!O436="","",'Student Record'!O436)</f>
        <v/>
      </c>
      <c r="K4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8" s="25" t="str">
        <f>IF(Table1[[#This Row],[नाम विद्यार्थी]]="","",IF(AND(Table1[[#This Row],[कक्षा]]&gt;8,Table1[[#This Row],[कक्षा]]&lt;11),50,""))</f>
        <v/>
      </c>
      <c r="M438" s="28" t="str">
        <f>IF(Table1[[#This Row],[नाम विद्यार्थी]]="","",IF(AND(Table1[[#This Row],[कक्षा]]&gt;=11,'School Fees'!$L$3="Yes"),100,""))</f>
        <v/>
      </c>
      <c r="N4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8" s="25" t="str">
        <f>IF(Table1[[#This Row],[नाम विद्यार्थी]]="","",IF(Table1[[#This Row],[कक्षा]]&gt;8,5,""))</f>
        <v/>
      </c>
      <c r="P4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8" s="21"/>
      <c r="R438" s="21"/>
      <c r="S438" s="28" t="str">
        <f>IF(SUM(Table1[[#This Row],[छात्र निधि]:[टी.सी.शुल्क]])=0,"",SUM(Table1[[#This Row],[छात्र निधि]:[टी.सी.शुल्क]]))</f>
        <v/>
      </c>
      <c r="T438" s="33"/>
      <c r="U438" s="33"/>
      <c r="V438" s="22"/>
    </row>
    <row r="439" spans="2:22" ht="15">
      <c r="B439" s="25" t="str">
        <f>IF(C439="","",ROWS($A$4:A439))</f>
        <v/>
      </c>
      <c r="C439" s="25" t="str">
        <f>IF('Student Record'!A437="","",'Student Record'!A437)</f>
        <v/>
      </c>
      <c r="D439" s="25" t="str">
        <f>IF('Student Record'!B437="","",'Student Record'!B437)</f>
        <v/>
      </c>
      <c r="E439" s="25" t="str">
        <f>IF('Student Record'!C437="","",'Student Record'!C437)</f>
        <v/>
      </c>
      <c r="F439" s="26" t="str">
        <f>IF('Student Record'!E437="","",'Student Record'!E437)</f>
        <v/>
      </c>
      <c r="G439" s="26" t="str">
        <f>IF('Student Record'!G437="","",'Student Record'!G437)</f>
        <v/>
      </c>
      <c r="H439" s="25" t="str">
        <f>IF('Student Record'!I437="","",'Student Record'!I437)</f>
        <v/>
      </c>
      <c r="I439" s="27" t="str">
        <f>IF('Student Record'!J437="","",'Student Record'!J437)</f>
        <v/>
      </c>
      <c r="J439" s="25" t="str">
        <f>IF('Student Record'!O437="","",'Student Record'!O437)</f>
        <v/>
      </c>
      <c r="K4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39" s="25" t="str">
        <f>IF(Table1[[#This Row],[नाम विद्यार्थी]]="","",IF(AND(Table1[[#This Row],[कक्षा]]&gt;8,Table1[[#This Row],[कक्षा]]&lt;11),50,""))</f>
        <v/>
      </c>
      <c r="M439" s="28" t="str">
        <f>IF(Table1[[#This Row],[नाम विद्यार्थी]]="","",IF(AND(Table1[[#This Row],[कक्षा]]&gt;=11,'School Fees'!$L$3="Yes"),100,""))</f>
        <v/>
      </c>
      <c r="N4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39" s="25" t="str">
        <f>IF(Table1[[#This Row],[नाम विद्यार्थी]]="","",IF(Table1[[#This Row],[कक्षा]]&gt;8,5,""))</f>
        <v/>
      </c>
      <c r="P4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39" s="21"/>
      <c r="R439" s="21"/>
      <c r="S439" s="28" t="str">
        <f>IF(SUM(Table1[[#This Row],[छात्र निधि]:[टी.सी.शुल्क]])=0,"",SUM(Table1[[#This Row],[छात्र निधि]:[टी.सी.शुल्क]]))</f>
        <v/>
      </c>
      <c r="T439" s="33"/>
      <c r="U439" s="33"/>
      <c r="V439" s="22"/>
    </row>
    <row r="440" spans="2:22" ht="15">
      <c r="B440" s="25" t="str">
        <f>IF(C440="","",ROWS($A$4:A440))</f>
        <v/>
      </c>
      <c r="C440" s="25" t="str">
        <f>IF('Student Record'!A438="","",'Student Record'!A438)</f>
        <v/>
      </c>
      <c r="D440" s="25" t="str">
        <f>IF('Student Record'!B438="","",'Student Record'!B438)</f>
        <v/>
      </c>
      <c r="E440" s="25" t="str">
        <f>IF('Student Record'!C438="","",'Student Record'!C438)</f>
        <v/>
      </c>
      <c r="F440" s="26" t="str">
        <f>IF('Student Record'!E438="","",'Student Record'!E438)</f>
        <v/>
      </c>
      <c r="G440" s="26" t="str">
        <f>IF('Student Record'!G438="","",'Student Record'!G438)</f>
        <v/>
      </c>
      <c r="H440" s="25" t="str">
        <f>IF('Student Record'!I438="","",'Student Record'!I438)</f>
        <v/>
      </c>
      <c r="I440" s="27" t="str">
        <f>IF('Student Record'!J438="","",'Student Record'!J438)</f>
        <v/>
      </c>
      <c r="J440" s="25" t="str">
        <f>IF('Student Record'!O438="","",'Student Record'!O438)</f>
        <v/>
      </c>
      <c r="K4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0" s="25" t="str">
        <f>IF(Table1[[#This Row],[नाम विद्यार्थी]]="","",IF(AND(Table1[[#This Row],[कक्षा]]&gt;8,Table1[[#This Row],[कक्षा]]&lt;11),50,""))</f>
        <v/>
      </c>
      <c r="M440" s="28" t="str">
        <f>IF(Table1[[#This Row],[नाम विद्यार्थी]]="","",IF(AND(Table1[[#This Row],[कक्षा]]&gt;=11,'School Fees'!$L$3="Yes"),100,""))</f>
        <v/>
      </c>
      <c r="N4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0" s="25" t="str">
        <f>IF(Table1[[#This Row],[नाम विद्यार्थी]]="","",IF(Table1[[#This Row],[कक्षा]]&gt;8,5,""))</f>
        <v/>
      </c>
      <c r="P4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0" s="21"/>
      <c r="R440" s="21"/>
      <c r="S440" s="28" t="str">
        <f>IF(SUM(Table1[[#This Row],[छात्र निधि]:[टी.सी.शुल्क]])=0,"",SUM(Table1[[#This Row],[छात्र निधि]:[टी.सी.शुल्क]]))</f>
        <v/>
      </c>
      <c r="T440" s="33"/>
      <c r="U440" s="33"/>
      <c r="V440" s="22"/>
    </row>
    <row r="441" spans="2:22" ht="15">
      <c r="B441" s="25" t="str">
        <f>IF(C441="","",ROWS($A$4:A441))</f>
        <v/>
      </c>
      <c r="C441" s="25" t="str">
        <f>IF('Student Record'!A439="","",'Student Record'!A439)</f>
        <v/>
      </c>
      <c r="D441" s="25" t="str">
        <f>IF('Student Record'!B439="","",'Student Record'!B439)</f>
        <v/>
      </c>
      <c r="E441" s="25" t="str">
        <f>IF('Student Record'!C439="","",'Student Record'!C439)</f>
        <v/>
      </c>
      <c r="F441" s="26" t="str">
        <f>IF('Student Record'!E439="","",'Student Record'!E439)</f>
        <v/>
      </c>
      <c r="G441" s="26" t="str">
        <f>IF('Student Record'!G439="","",'Student Record'!G439)</f>
        <v/>
      </c>
      <c r="H441" s="25" t="str">
        <f>IF('Student Record'!I439="","",'Student Record'!I439)</f>
        <v/>
      </c>
      <c r="I441" s="27" t="str">
        <f>IF('Student Record'!J439="","",'Student Record'!J439)</f>
        <v/>
      </c>
      <c r="J441" s="25" t="str">
        <f>IF('Student Record'!O439="","",'Student Record'!O439)</f>
        <v/>
      </c>
      <c r="K4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1" s="25" t="str">
        <f>IF(Table1[[#This Row],[नाम विद्यार्थी]]="","",IF(AND(Table1[[#This Row],[कक्षा]]&gt;8,Table1[[#This Row],[कक्षा]]&lt;11),50,""))</f>
        <v/>
      </c>
      <c r="M441" s="28" t="str">
        <f>IF(Table1[[#This Row],[नाम विद्यार्थी]]="","",IF(AND(Table1[[#This Row],[कक्षा]]&gt;=11,'School Fees'!$L$3="Yes"),100,""))</f>
        <v/>
      </c>
      <c r="N4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1" s="25" t="str">
        <f>IF(Table1[[#This Row],[नाम विद्यार्थी]]="","",IF(Table1[[#This Row],[कक्षा]]&gt;8,5,""))</f>
        <v/>
      </c>
      <c r="P4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1" s="21"/>
      <c r="R441" s="21"/>
      <c r="S441" s="28" t="str">
        <f>IF(SUM(Table1[[#This Row],[छात्र निधि]:[टी.सी.शुल्क]])=0,"",SUM(Table1[[#This Row],[छात्र निधि]:[टी.सी.शुल्क]]))</f>
        <v/>
      </c>
      <c r="T441" s="33"/>
      <c r="U441" s="33"/>
      <c r="V441" s="22"/>
    </row>
    <row r="442" spans="2:22" ht="15">
      <c r="B442" s="25" t="str">
        <f>IF(C442="","",ROWS($A$4:A442))</f>
        <v/>
      </c>
      <c r="C442" s="25" t="str">
        <f>IF('Student Record'!A440="","",'Student Record'!A440)</f>
        <v/>
      </c>
      <c r="D442" s="25" t="str">
        <f>IF('Student Record'!B440="","",'Student Record'!B440)</f>
        <v/>
      </c>
      <c r="E442" s="25" t="str">
        <f>IF('Student Record'!C440="","",'Student Record'!C440)</f>
        <v/>
      </c>
      <c r="F442" s="26" t="str">
        <f>IF('Student Record'!E440="","",'Student Record'!E440)</f>
        <v/>
      </c>
      <c r="G442" s="26" t="str">
        <f>IF('Student Record'!G440="","",'Student Record'!G440)</f>
        <v/>
      </c>
      <c r="H442" s="25" t="str">
        <f>IF('Student Record'!I440="","",'Student Record'!I440)</f>
        <v/>
      </c>
      <c r="I442" s="27" t="str">
        <f>IF('Student Record'!J440="","",'Student Record'!J440)</f>
        <v/>
      </c>
      <c r="J442" s="25" t="str">
        <f>IF('Student Record'!O440="","",'Student Record'!O440)</f>
        <v/>
      </c>
      <c r="K4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2" s="25" t="str">
        <f>IF(Table1[[#This Row],[नाम विद्यार्थी]]="","",IF(AND(Table1[[#This Row],[कक्षा]]&gt;8,Table1[[#This Row],[कक्षा]]&lt;11),50,""))</f>
        <v/>
      </c>
      <c r="M442" s="28" t="str">
        <f>IF(Table1[[#This Row],[नाम विद्यार्थी]]="","",IF(AND(Table1[[#This Row],[कक्षा]]&gt;=11,'School Fees'!$L$3="Yes"),100,""))</f>
        <v/>
      </c>
      <c r="N4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2" s="25" t="str">
        <f>IF(Table1[[#This Row],[नाम विद्यार्थी]]="","",IF(Table1[[#This Row],[कक्षा]]&gt;8,5,""))</f>
        <v/>
      </c>
      <c r="P4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2" s="21"/>
      <c r="R442" s="21"/>
      <c r="S442" s="28" t="str">
        <f>IF(SUM(Table1[[#This Row],[छात्र निधि]:[टी.सी.शुल्क]])=0,"",SUM(Table1[[#This Row],[छात्र निधि]:[टी.सी.शुल्क]]))</f>
        <v/>
      </c>
      <c r="T442" s="33"/>
      <c r="U442" s="33"/>
      <c r="V442" s="22"/>
    </row>
    <row r="443" spans="2:22" ht="15">
      <c r="B443" s="25" t="str">
        <f>IF(C443="","",ROWS($A$4:A443))</f>
        <v/>
      </c>
      <c r="C443" s="25" t="str">
        <f>IF('Student Record'!A441="","",'Student Record'!A441)</f>
        <v/>
      </c>
      <c r="D443" s="25" t="str">
        <f>IF('Student Record'!B441="","",'Student Record'!B441)</f>
        <v/>
      </c>
      <c r="E443" s="25" t="str">
        <f>IF('Student Record'!C441="","",'Student Record'!C441)</f>
        <v/>
      </c>
      <c r="F443" s="26" t="str">
        <f>IF('Student Record'!E441="","",'Student Record'!E441)</f>
        <v/>
      </c>
      <c r="G443" s="26" t="str">
        <f>IF('Student Record'!G441="","",'Student Record'!G441)</f>
        <v/>
      </c>
      <c r="H443" s="25" t="str">
        <f>IF('Student Record'!I441="","",'Student Record'!I441)</f>
        <v/>
      </c>
      <c r="I443" s="27" t="str">
        <f>IF('Student Record'!J441="","",'Student Record'!J441)</f>
        <v/>
      </c>
      <c r="J443" s="25" t="str">
        <f>IF('Student Record'!O441="","",'Student Record'!O441)</f>
        <v/>
      </c>
      <c r="K4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3" s="25" t="str">
        <f>IF(Table1[[#This Row],[नाम विद्यार्थी]]="","",IF(AND(Table1[[#This Row],[कक्षा]]&gt;8,Table1[[#This Row],[कक्षा]]&lt;11),50,""))</f>
        <v/>
      </c>
      <c r="M443" s="28" t="str">
        <f>IF(Table1[[#This Row],[नाम विद्यार्थी]]="","",IF(AND(Table1[[#This Row],[कक्षा]]&gt;=11,'School Fees'!$L$3="Yes"),100,""))</f>
        <v/>
      </c>
      <c r="N4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3" s="25" t="str">
        <f>IF(Table1[[#This Row],[नाम विद्यार्थी]]="","",IF(Table1[[#This Row],[कक्षा]]&gt;8,5,""))</f>
        <v/>
      </c>
      <c r="P4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3" s="21"/>
      <c r="R443" s="21"/>
      <c r="S443" s="28" t="str">
        <f>IF(SUM(Table1[[#This Row],[छात्र निधि]:[टी.सी.शुल्क]])=0,"",SUM(Table1[[#This Row],[छात्र निधि]:[टी.सी.शुल्क]]))</f>
        <v/>
      </c>
      <c r="T443" s="33"/>
      <c r="U443" s="33"/>
      <c r="V443" s="22"/>
    </row>
    <row r="444" spans="2:22" ht="15">
      <c r="B444" s="25" t="str">
        <f>IF(C444="","",ROWS($A$4:A444))</f>
        <v/>
      </c>
      <c r="C444" s="25" t="str">
        <f>IF('Student Record'!A442="","",'Student Record'!A442)</f>
        <v/>
      </c>
      <c r="D444" s="25" t="str">
        <f>IF('Student Record'!B442="","",'Student Record'!B442)</f>
        <v/>
      </c>
      <c r="E444" s="25" t="str">
        <f>IF('Student Record'!C442="","",'Student Record'!C442)</f>
        <v/>
      </c>
      <c r="F444" s="26" t="str">
        <f>IF('Student Record'!E442="","",'Student Record'!E442)</f>
        <v/>
      </c>
      <c r="G444" s="26" t="str">
        <f>IF('Student Record'!G442="","",'Student Record'!G442)</f>
        <v/>
      </c>
      <c r="H444" s="25" t="str">
        <f>IF('Student Record'!I442="","",'Student Record'!I442)</f>
        <v/>
      </c>
      <c r="I444" s="27" t="str">
        <f>IF('Student Record'!J442="","",'Student Record'!J442)</f>
        <v/>
      </c>
      <c r="J444" s="25" t="str">
        <f>IF('Student Record'!O442="","",'Student Record'!O442)</f>
        <v/>
      </c>
      <c r="K4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4" s="25" t="str">
        <f>IF(Table1[[#This Row],[नाम विद्यार्थी]]="","",IF(AND(Table1[[#This Row],[कक्षा]]&gt;8,Table1[[#This Row],[कक्षा]]&lt;11),50,""))</f>
        <v/>
      </c>
      <c r="M444" s="28" t="str">
        <f>IF(Table1[[#This Row],[नाम विद्यार्थी]]="","",IF(AND(Table1[[#This Row],[कक्षा]]&gt;=11,'School Fees'!$L$3="Yes"),100,""))</f>
        <v/>
      </c>
      <c r="N4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4" s="25" t="str">
        <f>IF(Table1[[#This Row],[नाम विद्यार्थी]]="","",IF(Table1[[#This Row],[कक्षा]]&gt;8,5,""))</f>
        <v/>
      </c>
      <c r="P4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4" s="21"/>
      <c r="R444" s="21"/>
      <c r="S444" s="28" t="str">
        <f>IF(SUM(Table1[[#This Row],[छात्र निधि]:[टी.सी.शुल्क]])=0,"",SUM(Table1[[#This Row],[छात्र निधि]:[टी.सी.शुल्क]]))</f>
        <v/>
      </c>
      <c r="T444" s="33"/>
      <c r="U444" s="33"/>
      <c r="V444" s="22"/>
    </row>
    <row r="445" spans="2:22" ht="15">
      <c r="B445" s="25" t="str">
        <f>IF(C445="","",ROWS($A$4:A445))</f>
        <v/>
      </c>
      <c r="C445" s="25" t="str">
        <f>IF('Student Record'!A443="","",'Student Record'!A443)</f>
        <v/>
      </c>
      <c r="D445" s="25" t="str">
        <f>IF('Student Record'!B443="","",'Student Record'!B443)</f>
        <v/>
      </c>
      <c r="E445" s="25" t="str">
        <f>IF('Student Record'!C443="","",'Student Record'!C443)</f>
        <v/>
      </c>
      <c r="F445" s="26" t="str">
        <f>IF('Student Record'!E443="","",'Student Record'!E443)</f>
        <v/>
      </c>
      <c r="G445" s="26" t="str">
        <f>IF('Student Record'!G443="","",'Student Record'!G443)</f>
        <v/>
      </c>
      <c r="H445" s="25" t="str">
        <f>IF('Student Record'!I443="","",'Student Record'!I443)</f>
        <v/>
      </c>
      <c r="I445" s="27" t="str">
        <f>IF('Student Record'!J443="","",'Student Record'!J443)</f>
        <v/>
      </c>
      <c r="J445" s="25" t="str">
        <f>IF('Student Record'!O443="","",'Student Record'!O443)</f>
        <v/>
      </c>
      <c r="K4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5" s="25" t="str">
        <f>IF(Table1[[#This Row],[नाम विद्यार्थी]]="","",IF(AND(Table1[[#This Row],[कक्षा]]&gt;8,Table1[[#This Row],[कक्षा]]&lt;11),50,""))</f>
        <v/>
      </c>
      <c r="M445" s="28" t="str">
        <f>IF(Table1[[#This Row],[नाम विद्यार्थी]]="","",IF(AND(Table1[[#This Row],[कक्षा]]&gt;=11,'School Fees'!$L$3="Yes"),100,""))</f>
        <v/>
      </c>
      <c r="N4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5" s="25" t="str">
        <f>IF(Table1[[#This Row],[नाम विद्यार्थी]]="","",IF(Table1[[#This Row],[कक्षा]]&gt;8,5,""))</f>
        <v/>
      </c>
      <c r="P4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5" s="21"/>
      <c r="R445" s="21"/>
      <c r="S445" s="28" t="str">
        <f>IF(SUM(Table1[[#This Row],[छात्र निधि]:[टी.सी.शुल्क]])=0,"",SUM(Table1[[#This Row],[छात्र निधि]:[टी.सी.शुल्क]]))</f>
        <v/>
      </c>
      <c r="T445" s="33"/>
      <c r="U445" s="33"/>
      <c r="V445" s="22"/>
    </row>
    <row r="446" spans="2:22" ht="15">
      <c r="B446" s="25" t="str">
        <f>IF(C446="","",ROWS($A$4:A446))</f>
        <v/>
      </c>
      <c r="C446" s="25" t="str">
        <f>IF('Student Record'!A444="","",'Student Record'!A444)</f>
        <v/>
      </c>
      <c r="D446" s="25" t="str">
        <f>IF('Student Record'!B444="","",'Student Record'!B444)</f>
        <v/>
      </c>
      <c r="E446" s="25" t="str">
        <f>IF('Student Record'!C444="","",'Student Record'!C444)</f>
        <v/>
      </c>
      <c r="F446" s="26" t="str">
        <f>IF('Student Record'!E444="","",'Student Record'!E444)</f>
        <v/>
      </c>
      <c r="G446" s="26" t="str">
        <f>IF('Student Record'!G444="","",'Student Record'!G444)</f>
        <v/>
      </c>
      <c r="H446" s="25" t="str">
        <f>IF('Student Record'!I444="","",'Student Record'!I444)</f>
        <v/>
      </c>
      <c r="I446" s="27" t="str">
        <f>IF('Student Record'!J444="","",'Student Record'!J444)</f>
        <v/>
      </c>
      <c r="J446" s="25" t="str">
        <f>IF('Student Record'!O444="","",'Student Record'!O444)</f>
        <v/>
      </c>
      <c r="K4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6" s="25" t="str">
        <f>IF(Table1[[#This Row],[नाम विद्यार्थी]]="","",IF(AND(Table1[[#This Row],[कक्षा]]&gt;8,Table1[[#This Row],[कक्षा]]&lt;11),50,""))</f>
        <v/>
      </c>
      <c r="M446" s="28" t="str">
        <f>IF(Table1[[#This Row],[नाम विद्यार्थी]]="","",IF(AND(Table1[[#This Row],[कक्षा]]&gt;=11,'School Fees'!$L$3="Yes"),100,""))</f>
        <v/>
      </c>
      <c r="N4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6" s="25" t="str">
        <f>IF(Table1[[#This Row],[नाम विद्यार्थी]]="","",IF(Table1[[#This Row],[कक्षा]]&gt;8,5,""))</f>
        <v/>
      </c>
      <c r="P4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6" s="21"/>
      <c r="R446" s="21"/>
      <c r="S446" s="28" t="str">
        <f>IF(SUM(Table1[[#This Row],[छात्र निधि]:[टी.सी.शुल्क]])=0,"",SUM(Table1[[#This Row],[छात्र निधि]:[टी.सी.शुल्क]]))</f>
        <v/>
      </c>
      <c r="T446" s="33"/>
      <c r="U446" s="33"/>
      <c r="V446" s="22"/>
    </row>
    <row r="447" spans="2:22" ht="15">
      <c r="B447" s="25" t="str">
        <f>IF(C447="","",ROWS($A$4:A447))</f>
        <v/>
      </c>
      <c r="C447" s="25" t="str">
        <f>IF('Student Record'!A445="","",'Student Record'!A445)</f>
        <v/>
      </c>
      <c r="D447" s="25" t="str">
        <f>IF('Student Record'!B445="","",'Student Record'!B445)</f>
        <v/>
      </c>
      <c r="E447" s="25" t="str">
        <f>IF('Student Record'!C445="","",'Student Record'!C445)</f>
        <v/>
      </c>
      <c r="F447" s="26" t="str">
        <f>IF('Student Record'!E445="","",'Student Record'!E445)</f>
        <v/>
      </c>
      <c r="G447" s="26" t="str">
        <f>IF('Student Record'!G445="","",'Student Record'!G445)</f>
        <v/>
      </c>
      <c r="H447" s="25" t="str">
        <f>IF('Student Record'!I445="","",'Student Record'!I445)</f>
        <v/>
      </c>
      <c r="I447" s="27" t="str">
        <f>IF('Student Record'!J445="","",'Student Record'!J445)</f>
        <v/>
      </c>
      <c r="J447" s="25" t="str">
        <f>IF('Student Record'!O445="","",'Student Record'!O445)</f>
        <v/>
      </c>
      <c r="K4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7" s="25" t="str">
        <f>IF(Table1[[#This Row],[नाम विद्यार्थी]]="","",IF(AND(Table1[[#This Row],[कक्षा]]&gt;8,Table1[[#This Row],[कक्षा]]&lt;11),50,""))</f>
        <v/>
      </c>
      <c r="M447" s="28" t="str">
        <f>IF(Table1[[#This Row],[नाम विद्यार्थी]]="","",IF(AND(Table1[[#This Row],[कक्षा]]&gt;=11,'School Fees'!$L$3="Yes"),100,""))</f>
        <v/>
      </c>
      <c r="N4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7" s="25" t="str">
        <f>IF(Table1[[#This Row],[नाम विद्यार्थी]]="","",IF(Table1[[#This Row],[कक्षा]]&gt;8,5,""))</f>
        <v/>
      </c>
      <c r="P4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7" s="21"/>
      <c r="R447" s="21"/>
      <c r="S447" s="28" t="str">
        <f>IF(SUM(Table1[[#This Row],[छात्र निधि]:[टी.सी.शुल्क]])=0,"",SUM(Table1[[#This Row],[छात्र निधि]:[टी.सी.शुल्क]]))</f>
        <v/>
      </c>
      <c r="T447" s="33"/>
      <c r="U447" s="33"/>
      <c r="V447" s="22"/>
    </row>
    <row r="448" spans="2:22" ht="15">
      <c r="B448" s="25" t="str">
        <f>IF(C448="","",ROWS($A$4:A448))</f>
        <v/>
      </c>
      <c r="C448" s="25" t="str">
        <f>IF('Student Record'!A446="","",'Student Record'!A446)</f>
        <v/>
      </c>
      <c r="D448" s="25" t="str">
        <f>IF('Student Record'!B446="","",'Student Record'!B446)</f>
        <v/>
      </c>
      <c r="E448" s="25" t="str">
        <f>IF('Student Record'!C446="","",'Student Record'!C446)</f>
        <v/>
      </c>
      <c r="F448" s="26" t="str">
        <f>IF('Student Record'!E446="","",'Student Record'!E446)</f>
        <v/>
      </c>
      <c r="G448" s="26" t="str">
        <f>IF('Student Record'!G446="","",'Student Record'!G446)</f>
        <v/>
      </c>
      <c r="H448" s="25" t="str">
        <f>IF('Student Record'!I446="","",'Student Record'!I446)</f>
        <v/>
      </c>
      <c r="I448" s="27" t="str">
        <f>IF('Student Record'!J446="","",'Student Record'!J446)</f>
        <v/>
      </c>
      <c r="J448" s="25" t="str">
        <f>IF('Student Record'!O446="","",'Student Record'!O446)</f>
        <v/>
      </c>
      <c r="K4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8" s="25" t="str">
        <f>IF(Table1[[#This Row],[नाम विद्यार्थी]]="","",IF(AND(Table1[[#This Row],[कक्षा]]&gt;8,Table1[[#This Row],[कक्षा]]&lt;11),50,""))</f>
        <v/>
      </c>
      <c r="M448" s="28" t="str">
        <f>IF(Table1[[#This Row],[नाम विद्यार्थी]]="","",IF(AND(Table1[[#This Row],[कक्षा]]&gt;=11,'School Fees'!$L$3="Yes"),100,""))</f>
        <v/>
      </c>
      <c r="N4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8" s="25" t="str">
        <f>IF(Table1[[#This Row],[नाम विद्यार्थी]]="","",IF(Table1[[#This Row],[कक्षा]]&gt;8,5,""))</f>
        <v/>
      </c>
      <c r="P4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8" s="21"/>
      <c r="R448" s="21"/>
      <c r="S448" s="28" t="str">
        <f>IF(SUM(Table1[[#This Row],[छात्र निधि]:[टी.सी.शुल्क]])=0,"",SUM(Table1[[#This Row],[छात्र निधि]:[टी.सी.शुल्क]]))</f>
        <v/>
      </c>
      <c r="T448" s="33"/>
      <c r="U448" s="33"/>
      <c r="V448" s="22"/>
    </row>
    <row r="449" spans="2:22" ht="15">
      <c r="B449" s="25" t="str">
        <f>IF(C449="","",ROWS($A$4:A449))</f>
        <v/>
      </c>
      <c r="C449" s="25" t="str">
        <f>IF('Student Record'!A447="","",'Student Record'!A447)</f>
        <v/>
      </c>
      <c r="D449" s="25" t="str">
        <f>IF('Student Record'!B447="","",'Student Record'!B447)</f>
        <v/>
      </c>
      <c r="E449" s="25" t="str">
        <f>IF('Student Record'!C447="","",'Student Record'!C447)</f>
        <v/>
      </c>
      <c r="F449" s="26" t="str">
        <f>IF('Student Record'!E447="","",'Student Record'!E447)</f>
        <v/>
      </c>
      <c r="G449" s="26" t="str">
        <f>IF('Student Record'!G447="","",'Student Record'!G447)</f>
        <v/>
      </c>
      <c r="H449" s="25" t="str">
        <f>IF('Student Record'!I447="","",'Student Record'!I447)</f>
        <v/>
      </c>
      <c r="I449" s="27" t="str">
        <f>IF('Student Record'!J447="","",'Student Record'!J447)</f>
        <v/>
      </c>
      <c r="J449" s="25" t="str">
        <f>IF('Student Record'!O447="","",'Student Record'!O447)</f>
        <v/>
      </c>
      <c r="K4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49" s="25" t="str">
        <f>IF(Table1[[#This Row],[नाम विद्यार्थी]]="","",IF(AND(Table1[[#This Row],[कक्षा]]&gt;8,Table1[[#This Row],[कक्षा]]&lt;11),50,""))</f>
        <v/>
      </c>
      <c r="M449" s="28" t="str">
        <f>IF(Table1[[#This Row],[नाम विद्यार्थी]]="","",IF(AND(Table1[[#This Row],[कक्षा]]&gt;=11,'School Fees'!$L$3="Yes"),100,""))</f>
        <v/>
      </c>
      <c r="N4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49" s="25" t="str">
        <f>IF(Table1[[#This Row],[नाम विद्यार्थी]]="","",IF(Table1[[#This Row],[कक्षा]]&gt;8,5,""))</f>
        <v/>
      </c>
      <c r="P4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49" s="21"/>
      <c r="R449" s="21"/>
      <c r="S449" s="28" t="str">
        <f>IF(SUM(Table1[[#This Row],[छात्र निधि]:[टी.सी.शुल्क]])=0,"",SUM(Table1[[#This Row],[छात्र निधि]:[टी.सी.शुल्क]]))</f>
        <v/>
      </c>
      <c r="T449" s="33"/>
      <c r="U449" s="33"/>
      <c r="V449" s="22"/>
    </row>
    <row r="450" spans="2:22" ht="15">
      <c r="B450" s="25" t="str">
        <f>IF(C450="","",ROWS($A$4:A450))</f>
        <v/>
      </c>
      <c r="C450" s="25" t="str">
        <f>IF('Student Record'!A448="","",'Student Record'!A448)</f>
        <v/>
      </c>
      <c r="D450" s="25" t="str">
        <f>IF('Student Record'!B448="","",'Student Record'!B448)</f>
        <v/>
      </c>
      <c r="E450" s="25" t="str">
        <f>IF('Student Record'!C448="","",'Student Record'!C448)</f>
        <v/>
      </c>
      <c r="F450" s="26" t="str">
        <f>IF('Student Record'!E448="","",'Student Record'!E448)</f>
        <v/>
      </c>
      <c r="G450" s="26" t="str">
        <f>IF('Student Record'!G448="","",'Student Record'!G448)</f>
        <v/>
      </c>
      <c r="H450" s="25" t="str">
        <f>IF('Student Record'!I448="","",'Student Record'!I448)</f>
        <v/>
      </c>
      <c r="I450" s="27" t="str">
        <f>IF('Student Record'!J448="","",'Student Record'!J448)</f>
        <v/>
      </c>
      <c r="J450" s="25" t="str">
        <f>IF('Student Record'!O448="","",'Student Record'!O448)</f>
        <v/>
      </c>
      <c r="K4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0" s="25" t="str">
        <f>IF(Table1[[#This Row],[नाम विद्यार्थी]]="","",IF(AND(Table1[[#This Row],[कक्षा]]&gt;8,Table1[[#This Row],[कक्षा]]&lt;11),50,""))</f>
        <v/>
      </c>
      <c r="M450" s="28" t="str">
        <f>IF(Table1[[#This Row],[नाम विद्यार्थी]]="","",IF(AND(Table1[[#This Row],[कक्षा]]&gt;=11,'School Fees'!$L$3="Yes"),100,""))</f>
        <v/>
      </c>
      <c r="N4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0" s="25" t="str">
        <f>IF(Table1[[#This Row],[नाम विद्यार्थी]]="","",IF(Table1[[#This Row],[कक्षा]]&gt;8,5,""))</f>
        <v/>
      </c>
      <c r="P4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0" s="21"/>
      <c r="R450" s="21"/>
      <c r="S450" s="28" t="str">
        <f>IF(SUM(Table1[[#This Row],[छात्र निधि]:[टी.सी.शुल्क]])=0,"",SUM(Table1[[#This Row],[छात्र निधि]:[टी.सी.शुल्क]]))</f>
        <v/>
      </c>
      <c r="T450" s="33"/>
      <c r="U450" s="33"/>
      <c r="V450" s="22"/>
    </row>
    <row r="451" spans="2:22" ht="15">
      <c r="B451" s="25" t="str">
        <f>IF(C451="","",ROWS($A$4:A451))</f>
        <v/>
      </c>
      <c r="C451" s="25" t="str">
        <f>IF('Student Record'!A449="","",'Student Record'!A449)</f>
        <v/>
      </c>
      <c r="D451" s="25" t="str">
        <f>IF('Student Record'!B449="","",'Student Record'!B449)</f>
        <v/>
      </c>
      <c r="E451" s="25" t="str">
        <f>IF('Student Record'!C449="","",'Student Record'!C449)</f>
        <v/>
      </c>
      <c r="F451" s="26" t="str">
        <f>IF('Student Record'!E449="","",'Student Record'!E449)</f>
        <v/>
      </c>
      <c r="G451" s="26" t="str">
        <f>IF('Student Record'!G449="","",'Student Record'!G449)</f>
        <v/>
      </c>
      <c r="H451" s="25" t="str">
        <f>IF('Student Record'!I449="","",'Student Record'!I449)</f>
        <v/>
      </c>
      <c r="I451" s="27" t="str">
        <f>IF('Student Record'!J449="","",'Student Record'!J449)</f>
        <v/>
      </c>
      <c r="J451" s="25" t="str">
        <f>IF('Student Record'!O449="","",'Student Record'!O449)</f>
        <v/>
      </c>
      <c r="K4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1" s="25" t="str">
        <f>IF(Table1[[#This Row],[नाम विद्यार्थी]]="","",IF(AND(Table1[[#This Row],[कक्षा]]&gt;8,Table1[[#This Row],[कक्षा]]&lt;11),50,""))</f>
        <v/>
      </c>
      <c r="M451" s="28" t="str">
        <f>IF(Table1[[#This Row],[नाम विद्यार्थी]]="","",IF(AND(Table1[[#This Row],[कक्षा]]&gt;=11,'School Fees'!$L$3="Yes"),100,""))</f>
        <v/>
      </c>
      <c r="N4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1" s="25" t="str">
        <f>IF(Table1[[#This Row],[नाम विद्यार्थी]]="","",IF(Table1[[#This Row],[कक्षा]]&gt;8,5,""))</f>
        <v/>
      </c>
      <c r="P4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1" s="21"/>
      <c r="R451" s="21"/>
      <c r="S451" s="28" t="str">
        <f>IF(SUM(Table1[[#This Row],[छात्र निधि]:[टी.सी.शुल्क]])=0,"",SUM(Table1[[#This Row],[छात्र निधि]:[टी.सी.शुल्क]]))</f>
        <v/>
      </c>
      <c r="T451" s="33"/>
      <c r="U451" s="33"/>
      <c r="V451" s="22"/>
    </row>
    <row r="452" spans="2:22" ht="15">
      <c r="B452" s="25" t="str">
        <f>IF(C452="","",ROWS($A$4:A452))</f>
        <v/>
      </c>
      <c r="C452" s="25" t="str">
        <f>IF('Student Record'!A450="","",'Student Record'!A450)</f>
        <v/>
      </c>
      <c r="D452" s="25" t="str">
        <f>IF('Student Record'!B450="","",'Student Record'!B450)</f>
        <v/>
      </c>
      <c r="E452" s="25" t="str">
        <f>IF('Student Record'!C450="","",'Student Record'!C450)</f>
        <v/>
      </c>
      <c r="F452" s="26" t="str">
        <f>IF('Student Record'!E450="","",'Student Record'!E450)</f>
        <v/>
      </c>
      <c r="G452" s="26" t="str">
        <f>IF('Student Record'!G450="","",'Student Record'!G450)</f>
        <v/>
      </c>
      <c r="H452" s="25" t="str">
        <f>IF('Student Record'!I450="","",'Student Record'!I450)</f>
        <v/>
      </c>
      <c r="I452" s="27" t="str">
        <f>IF('Student Record'!J450="","",'Student Record'!J450)</f>
        <v/>
      </c>
      <c r="J452" s="25" t="str">
        <f>IF('Student Record'!O450="","",'Student Record'!O450)</f>
        <v/>
      </c>
      <c r="K4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2" s="25" t="str">
        <f>IF(Table1[[#This Row],[नाम विद्यार्थी]]="","",IF(AND(Table1[[#This Row],[कक्षा]]&gt;8,Table1[[#This Row],[कक्षा]]&lt;11),50,""))</f>
        <v/>
      </c>
      <c r="M452" s="28" t="str">
        <f>IF(Table1[[#This Row],[नाम विद्यार्थी]]="","",IF(AND(Table1[[#This Row],[कक्षा]]&gt;=11,'School Fees'!$L$3="Yes"),100,""))</f>
        <v/>
      </c>
      <c r="N4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2" s="25" t="str">
        <f>IF(Table1[[#This Row],[नाम विद्यार्थी]]="","",IF(Table1[[#This Row],[कक्षा]]&gt;8,5,""))</f>
        <v/>
      </c>
      <c r="P4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2" s="21"/>
      <c r="R452" s="21"/>
      <c r="S452" s="28" t="str">
        <f>IF(SUM(Table1[[#This Row],[छात्र निधि]:[टी.सी.शुल्क]])=0,"",SUM(Table1[[#This Row],[छात्र निधि]:[टी.सी.शुल्क]]))</f>
        <v/>
      </c>
      <c r="T452" s="33"/>
      <c r="U452" s="33"/>
      <c r="V452" s="22"/>
    </row>
    <row r="453" spans="2:22" ht="15">
      <c r="B453" s="25" t="str">
        <f>IF(C453="","",ROWS($A$4:A453))</f>
        <v/>
      </c>
      <c r="C453" s="25" t="str">
        <f>IF('Student Record'!A451="","",'Student Record'!A451)</f>
        <v/>
      </c>
      <c r="D453" s="25" t="str">
        <f>IF('Student Record'!B451="","",'Student Record'!B451)</f>
        <v/>
      </c>
      <c r="E453" s="25" t="str">
        <f>IF('Student Record'!C451="","",'Student Record'!C451)</f>
        <v/>
      </c>
      <c r="F453" s="26" t="str">
        <f>IF('Student Record'!E451="","",'Student Record'!E451)</f>
        <v/>
      </c>
      <c r="G453" s="26" t="str">
        <f>IF('Student Record'!G451="","",'Student Record'!G451)</f>
        <v/>
      </c>
      <c r="H453" s="25" t="str">
        <f>IF('Student Record'!I451="","",'Student Record'!I451)</f>
        <v/>
      </c>
      <c r="I453" s="27" t="str">
        <f>IF('Student Record'!J451="","",'Student Record'!J451)</f>
        <v/>
      </c>
      <c r="J453" s="25" t="str">
        <f>IF('Student Record'!O451="","",'Student Record'!O451)</f>
        <v/>
      </c>
      <c r="K4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3" s="25" t="str">
        <f>IF(Table1[[#This Row],[नाम विद्यार्थी]]="","",IF(AND(Table1[[#This Row],[कक्षा]]&gt;8,Table1[[#This Row],[कक्षा]]&lt;11),50,""))</f>
        <v/>
      </c>
      <c r="M453" s="28" t="str">
        <f>IF(Table1[[#This Row],[नाम विद्यार्थी]]="","",IF(AND(Table1[[#This Row],[कक्षा]]&gt;=11,'School Fees'!$L$3="Yes"),100,""))</f>
        <v/>
      </c>
      <c r="N4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3" s="25" t="str">
        <f>IF(Table1[[#This Row],[नाम विद्यार्थी]]="","",IF(Table1[[#This Row],[कक्षा]]&gt;8,5,""))</f>
        <v/>
      </c>
      <c r="P4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3" s="21"/>
      <c r="R453" s="21"/>
      <c r="S453" s="28" t="str">
        <f>IF(SUM(Table1[[#This Row],[छात्र निधि]:[टी.सी.शुल्क]])=0,"",SUM(Table1[[#This Row],[छात्र निधि]:[टी.सी.शुल्क]]))</f>
        <v/>
      </c>
      <c r="T453" s="33"/>
      <c r="U453" s="33"/>
      <c r="V453" s="22"/>
    </row>
    <row r="454" spans="2:22" ht="15">
      <c r="B454" s="25" t="str">
        <f>IF(C454="","",ROWS($A$4:A454))</f>
        <v/>
      </c>
      <c r="C454" s="25" t="str">
        <f>IF('Student Record'!A452="","",'Student Record'!A452)</f>
        <v/>
      </c>
      <c r="D454" s="25" t="str">
        <f>IF('Student Record'!B452="","",'Student Record'!B452)</f>
        <v/>
      </c>
      <c r="E454" s="25" t="str">
        <f>IF('Student Record'!C452="","",'Student Record'!C452)</f>
        <v/>
      </c>
      <c r="F454" s="26" t="str">
        <f>IF('Student Record'!E452="","",'Student Record'!E452)</f>
        <v/>
      </c>
      <c r="G454" s="26" t="str">
        <f>IF('Student Record'!G452="","",'Student Record'!G452)</f>
        <v/>
      </c>
      <c r="H454" s="25" t="str">
        <f>IF('Student Record'!I452="","",'Student Record'!I452)</f>
        <v/>
      </c>
      <c r="I454" s="27" t="str">
        <f>IF('Student Record'!J452="","",'Student Record'!J452)</f>
        <v/>
      </c>
      <c r="J454" s="25" t="str">
        <f>IF('Student Record'!O452="","",'Student Record'!O452)</f>
        <v/>
      </c>
      <c r="K4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4" s="25" t="str">
        <f>IF(Table1[[#This Row],[नाम विद्यार्थी]]="","",IF(AND(Table1[[#This Row],[कक्षा]]&gt;8,Table1[[#This Row],[कक्षा]]&lt;11),50,""))</f>
        <v/>
      </c>
      <c r="M454" s="28" t="str">
        <f>IF(Table1[[#This Row],[नाम विद्यार्थी]]="","",IF(AND(Table1[[#This Row],[कक्षा]]&gt;=11,'School Fees'!$L$3="Yes"),100,""))</f>
        <v/>
      </c>
      <c r="N4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4" s="25" t="str">
        <f>IF(Table1[[#This Row],[नाम विद्यार्थी]]="","",IF(Table1[[#This Row],[कक्षा]]&gt;8,5,""))</f>
        <v/>
      </c>
      <c r="P4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4" s="21"/>
      <c r="R454" s="21"/>
      <c r="S454" s="28" t="str">
        <f>IF(SUM(Table1[[#This Row],[छात्र निधि]:[टी.सी.शुल्क]])=0,"",SUM(Table1[[#This Row],[छात्र निधि]:[टी.सी.शुल्क]]))</f>
        <v/>
      </c>
      <c r="T454" s="33"/>
      <c r="U454" s="33"/>
      <c r="V454" s="22"/>
    </row>
    <row r="455" spans="2:22" ht="15">
      <c r="B455" s="25" t="str">
        <f>IF(C455="","",ROWS($A$4:A455))</f>
        <v/>
      </c>
      <c r="C455" s="25" t="str">
        <f>IF('Student Record'!A453="","",'Student Record'!A453)</f>
        <v/>
      </c>
      <c r="D455" s="25" t="str">
        <f>IF('Student Record'!B453="","",'Student Record'!B453)</f>
        <v/>
      </c>
      <c r="E455" s="25" t="str">
        <f>IF('Student Record'!C453="","",'Student Record'!C453)</f>
        <v/>
      </c>
      <c r="F455" s="26" t="str">
        <f>IF('Student Record'!E453="","",'Student Record'!E453)</f>
        <v/>
      </c>
      <c r="G455" s="26" t="str">
        <f>IF('Student Record'!G453="","",'Student Record'!G453)</f>
        <v/>
      </c>
      <c r="H455" s="25" t="str">
        <f>IF('Student Record'!I453="","",'Student Record'!I453)</f>
        <v/>
      </c>
      <c r="I455" s="27" t="str">
        <f>IF('Student Record'!J453="","",'Student Record'!J453)</f>
        <v/>
      </c>
      <c r="J455" s="25" t="str">
        <f>IF('Student Record'!O453="","",'Student Record'!O453)</f>
        <v/>
      </c>
      <c r="K4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5" s="25" t="str">
        <f>IF(Table1[[#This Row],[नाम विद्यार्थी]]="","",IF(AND(Table1[[#This Row],[कक्षा]]&gt;8,Table1[[#This Row],[कक्षा]]&lt;11),50,""))</f>
        <v/>
      </c>
      <c r="M455" s="28" t="str">
        <f>IF(Table1[[#This Row],[नाम विद्यार्थी]]="","",IF(AND(Table1[[#This Row],[कक्षा]]&gt;=11,'School Fees'!$L$3="Yes"),100,""))</f>
        <v/>
      </c>
      <c r="N4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5" s="25" t="str">
        <f>IF(Table1[[#This Row],[नाम विद्यार्थी]]="","",IF(Table1[[#This Row],[कक्षा]]&gt;8,5,""))</f>
        <v/>
      </c>
      <c r="P4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5" s="21"/>
      <c r="R455" s="21"/>
      <c r="S455" s="28" t="str">
        <f>IF(SUM(Table1[[#This Row],[छात्र निधि]:[टी.सी.शुल्क]])=0,"",SUM(Table1[[#This Row],[छात्र निधि]:[टी.सी.शुल्क]]))</f>
        <v/>
      </c>
      <c r="T455" s="33"/>
      <c r="U455" s="33"/>
      <c r="V455" s="22"/>
    </row>
    <row r="456" spans="2:22" ht="15">
      <c r="B456" s="25" t="str">
        <f>IF(C456="","",ROWS($A$4:A456))</f>
        <v/>
      </c>
      <c r="C456" s="25" t="str">
        <f>IF('Student Record'!A454="","",'Student Record'!A454)</f>
        <v/>
      </c>
      <c r="D456" s="25" t="str">
        <f>IF('Student Record'!B454="","",'Student Record'!B454)</f>
        <v/>
      </c>
      <c r="E456" s="25" t="str">
        <f>IF('Student Record'!C454="","",'Student Record'!C454)</f>
        <v/>
      </c>
      <c r="F456" s="26" t="str">
        <f>IF('Student Record'!E454="","",'Student Record'!E454)</f>
        <v/>
      </c>
      <c r="G456" s="26" t="str">
        <f>IF('Student Record'!G454="","",'Student Record'!G454)</f>
        <v/>
      </c>
      <c r="H456" s="25" t="str">
        <f>IF('Student Record'!I454="","",'Student Record'!I454)</f>
        <v/>
      </c>
      <c r="I456" s="27" t="str">
        <f>IF('Student Record'!J454="","",'Student Record'!J454)</f>
        <v/>
      </c>
      <c r="J456" s="25" t="str">
        <f>IF('Student Record'!O454="","",'Student Record'!O454)</f>
        <v/>
      </c>
      <c r="K4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6" s="25" t="str">
        <f>IF(Table1[[#This Row],[नाम विद्यार्थी]]="","",IF(AND(Table1[[#This Row],[कक्षा]]&gt;8,Table1[[#This Row],[कक्षा]]&lt;11),50,""))</f>
        <v/>
      </c>
      <c r="M456" s="28" t="str">
        <f>IF(Table1[[#This Row],[नाम विद्यार्थी]]="","",IF(AND(Table1[[#This Row],[कक्षा]]&gt;=11,'School Fees'!$L$3="Yes"),100,""))</f>
        <v/>
      </c>
      <c r="N4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6" s="25" t="str">
        <f>IF(Table1[[#This Row],[नाम विद्यार्थी]]="","",IF(Table1[[#This Row],[कक्षा]]&gt;8,5,""))</f>
        <v/>
      </c>
      <c r="P4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6" s="21"/>
      <c r="R456" s="21"/>
      <c r="S456" s="28" t="str">
        <f>IF(SUM(Table1[[#This Row],[छात्र निधि]:[टी.सी.शुल्क]])=0,"",SUM(Table1[[#This Row],[छात्र निधि]:[टी.सी.शुल्क]]))</f>
        <v/>
      </c>
      <c r="T456" s="33"/>
      <c r="U456" s="33"/>
      <c r="V456" s="22"/>
    </row>
    <row r="457" spans="2:22" ht="15">
      <c r="B457" s="25" t="str">
        <f>IF(C457="","",ROWS($A$4:A457))</f>
        <v/>
      </c>
      <c r="C457" s="25" t="str">
        <f>IF('Student Record'!A455="","",'Student Record'!A455)</f>
        <v/>
      </c>
      <c r="D457" s="25" t="str">
        <f>IF('Student Record'!B455="","",'Student Record'!B455)</f>
        <v/>
      </c>
      <c r="E457" s="25" t="str">
        <f>IF('Student Record'!C455="","",'Student Record'!C455)</f>
        <v/>
      </c>
      <c r="F457" s="26" t="str">
        <f>IF('Student Record'!E455="","",'Student Record'!E455)</f>
        <v/>
      </c>
      <c r="G457" s="26" t="str">
        <f>IF('Student Record'!G455="","",'Student Record'!G455)</f>
        <v/>
      </c>
      <c r="H457" s="25" t="str">
        <f>IF('Student Record'!I455="","",'Student Record'!I455)</f>
        <v/>
      </c>
      <c r="I457" s="27" t="str">
        <f>IF('Student Record'!J455="","",'Student Record'!J455)</f>
        <v/>
      </c>
      <c r="J457" s="25" t="str">
        <f>IF('Student Record'!O455="","",'Student Record'!O455)</f>
        <v/>
      </c>
      <c r="K4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7" s="25" t="str">
        <f>IF(Table1[[#This Row],[नाम विद्यार्थी]]="","",IF(AND(Table1[[#This Row],[कक्षा]]&gt;8,Table1[[#This Row],[कक्षा]]&lt;11),50,""))</f>
        <v/>
      </c>
      <c r="M457" s="28" t="str">
        <f>IF(Table1[[#This Row],[नाम विद्यार्थी]]="","",IF(AND(Table1[[#This Row],[कक्षा]]&gt;=11,'School Fees'!$L$3="Yes"),100,""))</f>
        <v/>
      </c>
      <c r="N4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7" s="25" t="str">
        <f>IF(Table1[[#This Row],[नाम विद्यार्थी]]="","",IF(Table1[[#This Row],[कक्षा]]&gt;8,5,""))</f>
        <v/>
      </c>
      <c r="P4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7" s="21"/>
      <c r="R457" s="21"/>
      <c r="S457" s="28" t="str">
        <f>IF(SUM(Table1[[#This Row],[छात्र निधि]:[टी.सी.शुल्क]])=0,"",SUM(Table1[[#This Row],[छात्र निधि]:[टी.सी.शुल्क]]))</f>
        <v/>
      </c>
      <c r="T457" s="33"/>
      <c r="U457" s="33"/>
      <c r="V457" s="22"/>
    </row>
    <row r="458" spans="2:22" ht="15">
      <c r="B458" s="25" t="str">
        <f>IF(C458="","",ROWS($A$4:A458))</f>
        <v/>
      </c>
      <c r="C458" s="25" t="str">
        <f>IF('Student Record'!A456="","",'Student Record'!A456)</f>
        <v/>
      </c>
      <c r="D458" s="25" t="str">
        <f>IF('Student Record'!B456="","",'Student Record'!B456)</f>
        <v/>
      </c>
      <c r="E458" s="25" t="str">
        <f>IF('Student Record'!C456="","",'Student Record'!C456)</f>
        <v/>
      </c>
      <c r="F458" s="26" t="str">
        <f>IF('Student Record'!E456="","",'Student Record'!E456)</f>
        <v/>
      </c>
      <c r="G458" s="26" t="str">
        <f>IF('Student Record'!G456="","",'Student Record'!G456)</f>
        <v/>
      </c>
      <c r="H458" s="25" t="str">
        <f>IF('Student Record'!I456="","",'Student Record'!I456)</f>
        <v/>
      </c>
      <c r="I458" s="27" t="str">
        <f>IF('Student Record'!J456="","",'Student Record'!J456)</f>
        <v/>
      </c>
      <c r="J458" s="25" t="str">
        <f>IF('Student Record'!O456="","",'Student Record'!O456)</f>
        <v/>
      </c>
      <c r="K4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8" s="25" t="str">
        <f>IF(Table1[[#This Row],[नाम विद्यार्थी]]="","",IF(AND(Table1[[#This Row],[कक्षा]]&gt;8,Table1[[#This Row],[कक्षा]]&lt;11),50,""))</f>
        <v/>
      </c>
      <c r="M458" s="28" t="str">
        <f>IF(Table1[[#This Row],[नाम विद्यार्थी]]="","",IF(AND(Table1[[#This Row],[कक्षा]]&gt;=11,'School Fees'!$L$3="Yes"),100,""))</f>
        <v/>
      </c>
      <c r="N4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8" s="25" t="str">
        <f>IF(Table1[[#This Row],[नाम विद्यार्थी]]="","",IF(Table1[[#This Row],[कक्षा]]&gt;8,5,""))</f>
        <v/>
      </c>
      <c r="P4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8" s="21"/>
      <c r="R458" s="21"/>
      <c r="S458" s="28" t="str">
        <f>IF(SUM(Table1[[#This Row],[छात्र निधि]:[टी.सी.शुल्क]])=0,"",SUM(Table1[[#This Row],[छात्र निधि]:[टी.सी.शुल्क]]))</f>
        <v/>
      </c>
      <c r="T458" s="33"/>
      <c r="U458" s="33"/>
      <c r="V458" s="22"/>
    </row>
    <row r="459" spans="2:22" ht="15">
      <c r="B459" s="25" t="str">
        <f>IF(C459="","",ROWS($A$4:A459))</f>
        <v/>
      </c>
      <c r="C459" s="25" t="str">
        <f>IF('Student Record'!A457="","",'Student Record'!A457)</f>
        <v/>
      </c>
      <c r="D459" s="25" t="str">
        <f>IF('Student Record'!B457="","",'Student Record'!B457)</f>
        <v/>
      </c>
      <c r="E459" s="25" t="str">
        <f>IF('Student Record'!C457="","",'Student Record'!C457)</f>
        <v/>
      </c>
      <c r="F459" s="26" t="str">
        <f>IF('Student Record'!E457="","",'Student Record'!E457)</f>
        <v/>
      </c>
      <c r="G459" s="26" t="str">
        <f>IF('Student Record'!G457="","",'Student Record'!G457)</f>
        <v/>
      </c>
      <c r="H459" s="25" t="str">
        <f>IF('Student Record'!I457="","",'Student Record'!I457)</f>
        <v/>
      </c>
      <c r="I459" s="27" t="str">
        <f>IF('Student Record'!J457="","",'Student Record'!J457)</f>
        <v/>
      </c>
      <c r="J459" s="25" t="str">
        <f>IF('Student Record'!O457="","",'Student Record'!O457)</f>
        <v/>
      </c>
      <c r="K4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59" s="25" t="str">
        <f>IF(Table1[[#This Row],[नाम विद्यार्थी]]="","",IF(AND(Table1[[#This Row],[कक्षा]]&gt;8,Table1[[#This Row],[कक्षा]]&lt;11),50,""))</f>
        <v/>
      </c>
      <c r="M459" s="28" t="str">
        <f>IF(Table1[[#This Row],[नाम विद्यार्थी]]="","",IF(AND(Table1[[#This Row],[कक्षा]]&gt;=11,'School Fees'!$L$3="Yes"),100,""))</f>
        <v/>
      </c>
      <c r="N4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59" s="25" t="str">
        <f>IF(Table1[[#This Row],[नाम विद्यार्थी]]="","",IF(Table1[[#This Row],[कक्षा]]&gt;8,5,""))</f>
        <v/>
      </c>
      <c r="P4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59" s="21"/>
      <c r="R459" s="21"/>
      <c r="S459" s="28" t="str">
        <f>IF(SUM(Table1[[#This Row],[छात्र निधि]:[टी.सी.शुल्क]])=0,"",SUM(Table1[[#This Row],[छात्र निधि]:[टी.सी.शुल्क]]))</f>
        <v/>
      </c>
      <c r="T459" s="33"/>
      <c r="U459" s="33"/>
      <c r="V459" s="22"/>
    </row>
    <row r="460" spans="2:22" ht="15">
      <c r="B460" s="25" t="str">
        <f>IF(C460="","",ROWS($A$4:A460))</f>
        <v/>
      </c>
      <c r="C460" s="25" t="str">
        <f>IF('Student Record'!A458="","",'Student Record'!A458)</f>
        <v/>
      </c>
      <c r="D460" s="25" t="str">
        <f>IF('Student Record'!B458="","",'Student Record'!B458)</f>
        <v/>
      </c>
      <c r="E460" s="25" t="str">
        <f>IF('Student Record'!C458="","",'Student Record'!C458)</f>
        <v/>
      </c>
      <c r="F460" s="26" t="str">
        <f>IF('Student Record'!E458="","",'Student Record'!E458)</f>
        <v/>
      </c>
      <c r="G460" s="26" t="str">
        <f>IF('Student Record'!G458="","",'Student Record'!G458)</f>
        <v/>
      </c>
      <c r="H460" s="25" t="str">
        <f>IF('Student Record'!I458="","",'Student Record'!I458)</f>
        <v/>
      </c>
      <c r="I460" s="27" t="str">
        <f>IF('Student Record'!J458="","",'Student Record'!J458)</f>
        <v/>
      </c>
      <c r="J460" s="25" t="str">
        <f>IF('Student Record'!O458="","",'Student Record'!O458)</f>
        <v/>
      </c>
      <c r="K4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0" s="25" t="str">
        <f>IF(Table1[[#This Row],[नाम विद्यार्थी]]="","",IF(AND(Table1[[#This Row],[कक्षा]]&gt;8,Table1[[#This Row],[कक्षा]]&lt;11),50,""))</f>
        <v/>
      </c>
      <c r="M460" s="28" t="str">
        <f>IF(Table1[[#This Row],[नाम विद्यार्थी]]="","",IF(AND(Table1[[#This Row],[कक्षा]]&gt;=11,'School Fees'!$L$3="Yes"),100,""))</f>
        <v/>
      </c>
      <c r="N4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0" s="25" t="str">
        <f>IF(Table1[[#This Row],[नाम विद्यार्थी]]="","",IF(Table1[[#This Row],[कक्षा]]&gt;8,5,""))</f>
        <v/>
      </c>
      <c r="P4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0" s="21"/>
      <c r="R460" s="21"/>
      <c r="S460" s="28" t="str">
        <f>IF(SUM(Table1[[#This Row],[छात्र निधि]:[टी.सी.शुल्क]])=0,"",SUM(Table1[[#This Row],[छात्र निधि]:[टी.सी.शुल्क]]))</f>
        <v/>
      </c>
      <c r="T460" s="33"/>
      <c r="U460" s="33"/>
      <c r="V460" s="22"/>
    </row>
    <row r="461" spans="2:22" ht="15">
      <c r="B461" s="25" t="str">
        <f>IF(C461="","",ROWS($A$4:A461))</f>
        <v/>
      </c>
      <c r="C461" s="25" t="str">
        <f>IF('Student Record'!A459="","",'Student Record'!A459)</f>
        <v/>
      </c>
      <c r="D461" s="25" t="str">
        <f>IF('Student Record'!B459="","",'Student Record'!B459)</f>
        <v/>
      </c>
      <c r="E461" s="25" t="str">
        <f>IF('Student Record'!C459="","",'Student Record'!C459)</f>
        <v/>
      </c>
      <c r="F461" s="26" t="str">
        <f>IF('Student Record'!E459="","",'Student Record'!E459)</f>
        <v/>
      </c>
      <c r="G461" s="26" t="str">
        <f>IF('Student Record'!G459="","",'Student Record'!G459)</f>
        <v/>
      </c>
      <c r="H461" s="25" t="str">
        <f>IF('Student Record'!I459="","",'Student Record'!I459)</f>
        <v/>
      </c>
      <c r="I461" s="27" t="str">
        <f>IF('Student Record'!J459="","",'Student Record'!J459)</f>
        <v/>
      </c>
      <c r="J461" s="25" t="str">
        <f>IF('Student Record'!O459="","",'Student Record'!O459)</f>
        <v/>
      </c>
      <c r="K4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1" s="25" t="str">
        <f>IF(Table1[[#This Row],[नाम विद्यार्थी]]="","",IF(AND(Table1[[#This Row],[कक्षा]]&gt;8,Table1[[#This Row],[कक्षा]]&lt;11),50,""))</f>
        <v/>
      </c>
      <c r="M461" s="28" t="str">
        <f>IF(Table1[[#This Row],[नाम विद्यार्थी]]="","",IF(AND(Table1[[#This Row],[कक्षा]]&gt;=11,'School Fees'!$L$3="Yes"),100,""))</f>
        <v/>
      </c>
      <c r="N4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1" s="25" t="str">
        <f>IF(Table1[[#This Row],[नाम विद्यार्थी]]="","",IF(Table1[[#This Row],[कक्षा]]&gt;8,5,""))</f>
        <v/>
      </c>
      <c r="P4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1" s="21"/>
      <c r="R461" s="21"/>
      <c r="S461" s="28" t="str">
        <f>IF(SUM(Table1[[#This Row],[छात्र निधि]:[टी.सी.शुल्क]])=0,"",SUM(Table1[[#This Row],[छात्र निधि]:[टी.सी.शुल्क]]))</f>
        <v/>
      </c>
      <c r="T461" s="33"/>
      <c r="U461" s="33"/>
      <c r="V461" s="22"/>
    </row>
    <row r="462" spans="2:22" ht="15">
      <c r="B462" s="25" t="str">
        <f>IF(C462="","",ROWS($A$4:A462))</f>
        <v/>
      </c>
      <c r="C462" s="25" t="str">
        <f>IF('Student Record'!A460="","",'Student Record'!A460)</f>
        <v/>
      </c>
      <c r="D462" s="25" t="str">
        <f>IF('Student Record'!B460="","",'Student Record'!B460)</f>
        <v/>
      </c>
      <c r="E462" s="25" t="str">
        <f>IF('Student Record'!C460="","",'Student Record'!C460)</f>
        <v/>
      </c>
      <c r="F462" s="26" t="str">
        <f>IF('Student Record'!E460="","",'Student Record'!E460)</f>
        <v/>
      </c>
      <c r="G462" s="26" t="str">
        <f>IF('Student Record'!G460="","",'Student Record'!G460)</f>
        <v/>
      </c>
      <c r="H462" s="25" t="str">
        <f>IF('Student Record'!I460="","",'Student Record'!I460)</f>
        <v/>
      </c>
      <c r="I462" s="27" t="str">
        <f>IF('Student Record'!J460="","",'Student Record'!J460)</f>
        <v/>
      </c>
      <c r="J462" s="25" t="str">
        <f>IF('Student Record'!O460="","",'Student Record'!O460)</f>
        <v/>
      </c>
      <c r="K4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2" s="25" t="str">
        <f>IF(Table1[[#This Row],[नाम विद्यार्थी]]="","",IF(AND(Table1[[#This Row],[कक्षा]]&gt;8,Table1[[#This Row],[कक्षा]]&lt;11),50,""))</f>
        <v/>
      </c>
      <c r="M462" s="28" t="str">
        <f>IF(Table1[[#This Row],[नाम विद्यार्थी]]="","",IF(AND(Table1[[#This Row],[कक्षा]]&gt;=11,'School Fees'!$L$3="Yes"),100,""))</f>
        <v/>
      </c>
      <c r="N4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2" s="25" t="str">
        <f>IF(Table1[[#This Row],[नाम विद्यार्थी]]="","",IF(Table1[[#This Row],[कक्षा]]&gt;8,5,""))</f>
        <v/>
      </c>
      <c r="P4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2" s="21"/>
      <c r="R462" s="21"/>
      <c r="S462" s="28" t="str">
        <f>IF(SUM(Table1[[#This Row],[छात्र निधि]:[टी.सी.शुल्क]])=0,"",SUM(Table1[[#This Row],[छात्र निधि]:[टी.सी.शुल्क]]))</f>
        <v/>
      </c>
      <c r="T462" s="33"/>
      <c r="U462" s="33"/>
      <c r="V462" s="22"/>
    </row>
    <row r="463" spans="2:22" ht="15">
      <c r="B463" s="25" t="str">
        <f>IF(C463="","",ROWS($A$4:A463))</f>
        <v/>
      </c>
      <c r="C463" s="25" t="str">
        <f>IF('Student Record'!A461="","",'Student Record'!A461)</f>
        <v/>
      </c>
      <c r="D463" s="25" t="str">
        <f>IF('Student Record'!B461="","",'Student Record'!B461)</f>
        <v/>
      </c>
      <c r="E463" s="25" t="str">
        <f>IF('Student Record'!C461="","",'Student Record'!C461)</f>
        <v/>
      </c>
      <c r="F463" s="26" t="str">
        <f>IF('Student Record'!E461="","",'Student Record'!E461)</f>
        <v/>
      </c>
      <c r="G463" s="26" t="str">
        <f>IF('Student Record'!G461="","",'Student Record'!G461)</f>
        <v/>
      </c>
      <c r="H463" s="25" t="str">
        <f>IF('Student Record'!I461="","",'Student Record'!I461)</f>
        <v/>
      </c>
      <c r="I463" s="27" t="str">
        <f>IF('Student Record'!J461="","",'Student Record'!J461)</f>
        <v/>
      </c>
      <c r="J463" s="25" t="str">
        <f>IF('Student Record'!O461="","",'Student Record'!O461)</f>
        <v/>
      </c>
      <c r="K4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3" s="25" t="str">
        <f>IF(Table1[[#This Row],[नाम विद्यार्थी]]="","",IF(AND(Table1[[#This Row],[कक्षा]]&gt;8,Table1[[#This Row],[कक्षा]]&lt;11),50,""))</f>
        <v/>
      </c>
      <c r="M463" s="28" t="str">
        <f>IF(Table1[[#This Row],[नाम विद्यार्थी]]="","",IF(AND(Table1[[#This Row],[कक्षा]]&gt;=11,'School Fees'!$L$3="Yes"),100,""))</f>
        <v/>
      </c>
      <c r="N4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3" s="25" t="str">
        <f>IF(Table1[[#This Row],[नाम विद्यार्थी]]="","",IF(Table1[[#This Row],[कक्षा]]&gt;8,5,""))</f>
        <v/>
      </c>
      <c r="P4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3" s="21"/>
      <c r="R463" s="21"/>
      <c r="S463" s="28" t="str">
        <f>IF(SUM(Table1[[#This Row],[छात्र निधि]:[टी.सी.शुल्क]])=0,"",SUM(Table1[[#This Row],[छात्र निधि]:[टी.सी.शुल्क]]))</f>
        <v/>
      </c>
      <c r="T463" s="33"/>
      <c r="U463" s="33"/>
      <c r="V463" s="22"/>
    </row>
    <row r="464" spans="2:22" ht="15">
      <c r="B464" s="25" t="str">
        <f>IF(C464="","",ROWS($A$4:A464))</f>
        <v/>
      </c>
      <c r="C464" s="25" t="str">
        <f>IF('Student Record'!A462="","",'Student Record'!A462)</f>
        <v/>
      </c>
      <c r="D464" s="25" t="str">
        <f>IF('Student Record'!B462="","",'Student Record'!B462)</f>
        <v/>
      </c>
      <c r="E464" s="25" t="str">
        <f>IF('Student Record'!C462="","",'Student Record'!C462)</f>
        <v/>
      </c>
      <c r="F464" s="26" t="str">
        <f>IF('Student Record'!E462="","",'Student Record'!E462)</f>
        <v/>
      </c>
      <c r="G464" s="26" t="str">
        <f>IF('Student Record'!G462="","",'Student Record'!G462)</f>
        <v/>
      </c>
      <c r="H464" s="25" t="str">
        <f>IF('Student Record'!I462="","",'Student Record'!I462)</f>
        <v/>
      </c>
      <c r="I464" s="27" t="str">
        <f>IF('Student Record'!J462="","",'Student Record'!J462)</f>
        <v/>
      </c>
      <c r="J464" s="25" t="str">
        <f>IF('Student Record'!O462="","",'Student Record'!O462)</f>
        <v/>
      </c>
      <c r="K4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4" s="25" t="str">
        <f>IF(Table1[[#This Row],[नाम विद्यार्थी]]="","",IF(AND(Table1[[#This Row],[कक्षा]]&gt;8,Table1[[#This Row],[कक्षा]]&lt;11),50,""))</f>
        <v/>
      </c>
      <c r="M464" s="28" t="str">
        <f>IF(Table1[[#This Row],[नाम विद्यार्थी]]="","",IF(AND(Table1[[#This Row],[कक्षा]]&gt;=11,'School Fees'!$L$3="Yes"),100,""))</f>
        <v/>
      </c>
      <c r="N4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4" s="25" t="str">
        <f>IF(Table1[[#This Row],[नाम विद्यार्थी]]="","",IF(Table1[[#This Row],[कक्षा]]&gt;8,5,""))</f>
        <v/>
      </c>
      <c r="P4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4" s="21"/>
      <c r="R464" s="21"/>
      <c r="S464" s="28" t="str">
        <f>IF(SUM(Table1[[#This Row],[छात्र निधि]:[टी.सी.शुल्क]])=0,"",SUM(Table1[[#This Row],[छात्र निधि]:[टी.सी.शुल्क]]))</f>
        <v/>
      </c>
      <c r="T464" s="33"/>
      <c r="U464" s="33"/>
      <c r="V464" s="22"/>
    </row>
    <row r="465" spans="2:22" ht="15">
      <c r="B465" s="25" t="str">
        <f>IF(C465="","",ROWS($A$4:A465))</f>
        <v/>
      </c>
      <c r="C465" s="25" t="str">
        <f>IF('Student Record'!A463="","",'Student Record'!A463)</f>
        <v/>
      </c>
      <c r="D465" s="25" t="str">
        <f>IF('Student Record'!B463="","",'Student Record'!B463)</f>
        <v/>
      </c>
      <c r="E465" s="25" t="str">
        <f>IF('Student Record'!C463="","",'Student Record'!C463)</f>
        <v/>
      </c>
      <c r="F465" s="26" t="str">
        <f>IF('Student Record'!E463="","",'Student Record'!E463)</f>
        <v/>
      </c>
      <c r="G465" s="26" t="str">
        <f>IF('Student Record'!G463="","",'Student Record'!G463)</f>
        <v/>
      </c>
      <c r="H465" s="25" t="str">
        <f>IF('Student Record'!I463="","",'Student Record'!I463)</f>
        <v/>
      </c>
      <c r="I465" s="27" t="str">
        <f>IF('Student Record'!J463="","",'Student Record'!J463)</f>
        <v/>
      </c>
      <c r="J465" s="25" t="str">
        <f>IF('Student Record'!O463="","",'Student Record'!O463)</f>
        <v/>
      </c>
      <c r="K4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5" s="25" t="str">
        <f>IF(Table1[[#This Row],[नाम विद्यार्थी]]="","",IF(AND(Table1[[#This Row],[कक्षा]]&gt;8,Table1[[#This Row],[कक्षा]]&lt;11),50,""))</f>
        <v/>
      </c>
      <c r="M465" s="28" t="str">
        <f>IF(Table1[[#This Row],[नाम विद्यार्थी]]="","",IF(AND(Table1[[#This Row],[कक्षा]]&gt;=11,'School Fees'!$L$3="Yes"),100,""))</f>
        <v/>
      </c>
      <c r="N4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5" s="25" t="str">
        <f>IF(Table1[[#This Row],[नाम विद्यार्थी]]="","",IF(Table1[[#This Row],[कक्षा]]&gt;8,5,""))</f>
        <v/>
      </c>
      <c r="P4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5" s="21"/>
      <c r="R465" s="21"/>
      <c r="S465" s="28" t="str">
        <f>IF(SUM(Table1[[#This Row],[छात्र निधि]:[टी.सी.शुल्क]])=0,"",SUM(Table1[[#This Row],[छात्र निधि]:[टी.सी.शुल्क]]))</f>
        <v/>
      </c>
      <c r="T465" s="33"/>
      <c r="U465" s="33"/>
      <c r="V465" s="22"/>
    </row>
    <row r="466" spans="2:22" ht="15">
      <c r="B466" s="25" t="str">
        <f>IF(C466="","",ROWS($A$4:A466))</f>
        <v/>
      </c>
      <c r="C466" s="25" t="str">
        <f>IF('Student Record'!A464="","",'Student Record'!A464)</f>
        <v/>
      </c>
      <c r="D466" s="25" t="str">
        <f>IF('Student Record'!B464="","",'Student Record'!B464)</f>
        <v/>
      </c>
      <c r="E466" s="25" t="str">
        <f>IF('Student Record'!C464="","",'Student Record'!C464)</f>
        <v/>
      </c>
      <c r="F466" s="26" t="str">
        <f>IF('Student Record'!E464="","",'Student Record'!E464)</f>
        <v/>
      </c>
      <c r="G466" s="26" t="str">
        <f>IF('Student Record'!G464="","",'Student Record'!G464)</f>
        <v/>
      </c>
      <c r="H466" s="25" t="str">
        <f>IF('Student Record'!I464="","",'Student Record'!I464)</f>
        <v/>
      </c>
      <c r="I466" s="27" t="str">
        <f>IF('Student Record'!J464="","",'Student Record'!J464)</f>
        <v/>
      </c>
      <c r="J466" s="25" t="str">
        <f>IF('Student Record'!O464="","",'Student Record'!O464)</f>
        <v/>
      </c>
      <c r="K4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6" s="25" t="str">
        <f>IF(Table1[[#This Row],[नाम विद्यार्थी]]="","",IF(AND(Table1[[#This Row],[कक्षा]]&gt;8,Table1[[#This Row],[कक्षा]]&lt;11),50,""))</f>
        <v/>
      </c>
      <c r="M466" s="28" t="str">
        <f>IF(Table1[[#This Row],[नाम विद्यार्थी]]="","",IF(AND(Table1[[#This Row],[कक्षा]]&gt;=11,'School Fees'!$L$3="Yes"),100,""))</f>
        <v/>
      </c>
      <c r="N4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6" s="25" t="str">
        <f>IF(Table1[[#This Row],[नाम विद्यार्थी]]="","",IF(Table1[[#This Row],[कक्षा]]&gt;8,5,""))</f>
        <v/>
      </c>
      <c r="P4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6" s="21"/>
      <c r="R466" s="21"/>
      <c r="S466" s="28" t="str">
        <f>IF(SUM(Table1[[#This Row],[छात्र निधि]:[टी.सी.शुल्क]])=0,"",SUM(Table1[[#This Row],[छात्र निधि]:[टी.सी.शुल्क]]))</f>
        <v/>
      </c>
      <c r="T466" s="33"/>
      <c r="U466" s="33"/>
      <c r="V466" s="22"/>
    </row>
    <row r="467" spans="2:22" ht="15">
      <c r="B467" s="25" t="str">
        <f>IF(C467="","",ROWS($A$4:A467))</f>
        <v/>
      </c>
      <c r="C467" s="25" t="str">
        <f>IF('Student Record'!A465="","",'Student Record'!A465)</f>
        <v/>
      </c>
      <c r="D467" s="25" t="str">
        <f>IF('Student Record'!B465="","",'Student Record'!B465)</f>
        <v/>
      </c>
      <c r="E467" s="25" t="str">
        <f>IF('Student Record'!C465="","",'Student Record'!C465)</f>
        <v/>
      </c>
      <c r="F467" s="26" t="str">
        <f>IF('Student Record'!E465="","",'Student Record'!E465)</f>
        <v/>
      </c>
      <c r="G467" s="26" t="str">
        <f>IF('Student Record'!G465="","",'Student Record'!G465)</f>
        <v/>
      </c>
      <c r="H467" s="25" t="str">
        <f>IF('Student Record'!I465="","",'Student Record'!I465)</f>
        <v/>
      </c>
      <c r="I467" s="27" t="str">
        <f>IF('Student Record'!J465="","",'Student Record'!J465)</f>
        <v/>
      </c>
      <c r="J467" s="25" t="str">
        <f>IF('Student Record'!O465="","",'Student Record'!O465)</f>
        <v/>
      </c>
      <c r="K4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7" s="25" t="str">
        <f>IF(Table1[[#This Row],[नाम विद्यार्थी]]="","",IF(AND(Table1[[#This Row],[कक्षा]]&gt;8,Table1[[#This Row],[कक्षा]]&lt;11),50,""))</f>
        <v/>
      </c>
      <c r="M467" s="28" t="str">
        <f>IF(Table1[[#This Row],[नाम विद्यार्थी]]="","",IF(AND(Table1[[#This Row],[कक्षा]]&gt;=11,'School Fees'!$L$3="Yes"),100,""))</f>
        <v/>
      </c>
      <c r="N4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7" s="25" t="str">
        <f>IF(Table1[[#This Row],[नाम विद्यार्थी]]="","",IF(Table1[[#This Row],[कक्षा]]&gt;8,5,""))</f>
        <v/>
      </c>
      <c r="P4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7" s="21"/>
      <c r="R467" s="21"/>
      <c r="S467" s="28" t="str">
        <f>IF(SUM(Table1[[#This Row],[छात्र निधि]:[टी.सी.शुल्क]])=0,"",SUM(Table1[[#This Row],[छात्र निधि]:[टी.सी.शुल्क]]))</f>
        <v/>
      </c>
      <c r="T467" s="33"/>
      <c r="U467" s="33"/>
      <c r="V467" s="22"/>
    </row>
    <row r="468" spans="2:22" ht="15">
      <c r="B468" s="25" t="str">
        <f>IF(C468="","",ROWS($A$4:A468))</f>
        <v/>
      </c>
      <c r="C468" s="25" t="str">
        <f>IF('Student Record'!A466="","",'Student Record'!A466)</f>
        <v/>
      </c>
      <c r="D468" s="25" t="str">
        <f>IF('Student Record'!B466="","",'Student Record'!B466)</f>
        <v/>
      </c>
      <c r="E468" s="25" t="str">
        <f>IF('Student Record'!C466="","",'Student Record'!C466)</f>
        <v/>
      </c>
      <c r="F468" s="26" t="str">
        <f>IF('Student Record'!E466="","",'Student Record'!E466)</f>
        <v/>
      </c>
      <c r="G468" s="26" t="str">
        <f>IF('Student Record'!G466="","",'Student Record'!G466)</f>
        <v/>
      </c>
      <c r="H468" s="25" t="str">
        <f>IF('Student Record'!I466="","",'Student Record'!I466)</f>
        <v/>
      </c>
      <c r="I468" s="27" t="str">
        <f>IF('Student Record'!J466="","",'Student Record'!J466)</f>
        <v/>
      </c>
      <c r="J468" s="25" t="str">
        <f>IF('Student Record'!O466="","",'Student Record'!O466)</f>
        <v/>
      </c>
      <c r="K4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8" s="25" t="str">
        <f>IF(Table1[[#This Row],[नाम विद्यार्थी]]="","",IF(AND(Table1[[#This Row],[कक्षा]]&gt;8,Table1[[#This Row],[कक्षा]]&lt;11),50,""))</f>
        <v/>
      </c>
      <c r="M468" s="28" t="str">
        <f>IF(Table1[[#This Row],[नाम विद्यार्थी]]="","",IF(AND(Table1[[#This Row],[कक्षा]]&gt;=11,'School Fees'!$L$3="Yes"),100,""))</f>
        <v/>
      </c>
      <c r="N4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8" s="25" t="str">
        <f>IF(Table1[[#This Row],[नाम विद्यार्थी]]="","",IF(Table1[[#This Row],[कक्षा]]&gt;8,5,""))</f>
        <v/>
      </c>
      <c r="P4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8" s="21"/>
      <c r="R468" s="21"/>
      <c r="S468" s="28" t="str">
        <f>IF(SUM(Table1[[#This Row],[छात्र निधि]:[टी.सी.शुल्क]])=0,"",SUM(Table1[[#This Row],[छात्र निधि]:[टी.सी.शुल्क]]))</f>
        <v/>
      </c>
      <c r="T468" s="33"/>
      <c r="U468" s="33"/>
      <c r="V468" s="22"/>
    </row>
    <row r="469" spans="2:22" ht="15">
      <c r="B469" s="25" t="str">
        <f>IF(C469="","",ROWS($A$4:A469))</f>
        <v/>
      </c>
      <c r="C469" s="25" t="str">
        <f>IF('Student Record'!A467="","",'Student Record'!A467)</f>
        <v/>
      </c>
      <c r="D469" s="25" t="str">
        <f>IF('Student Record'!B467="","",'Student Record'!B467)</f>
        <v/>
      </c>
      <c r="E469" s="25" t="str">
        <f>IF('Student Record'!C467="","",'Student Record'!C467)</f>
        <v/>
      </c>
      <c r="F469" s="26" t="str">
        <f>IF('Student Record'!E467="","",'Student Record'!E467)</f>
        <v/>
      </c>
      <c r="G469" s="26" t="str">
        <f>IF('Student Record'!G467="","",'Student Record'!G467)</f>
        <v/>
      </c>
      <c r="H469" s="25" t="str">
        <f>IF('Student Record'!I467="","",'Student Record'!I467)</f>
        <v/>
      </c>
      <c r="I469" s="27" t="str">
        <f>IF('Student Record'!J467="","",'Student Record'!J467)</f>
        <v/>
      </c>
      <c r="J469" s="25" t="str">
        <f>IF('Student Record'!O467="","",'Student Record'!O467)</f>
        <v/>
      </c>
      <c r="K4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69" s="25" t="str">
        <f>IF(Table1[[#This Row],[नाम विद्यार्थी]]="","",IF(AND(Table1[[#This Row],[कक्षा]]&gt;8,Table1[[#This Row],[कक्षा]]&lt;11),50,""))</f>
        <v/>
      </c>
      <c r="M469" s="28" t="str">
        <f>IF(Table1[[#This Row],[नाम विद्यार्थी]]="","",IF(AND(Table1[[#This Row],[कक्षा]]&gt;=11,'School Fees'!$L$3="Yes"),100,""))</f>
        <v/>
      </c>
      <c r="N4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69" s="25" t="str">
        <f>IF(Table1[[#This Row],[नाम विद्यार्थी]]="","",IF(Table1[[#This Row],[कक्षा]]&gt;8,5,""))</f>
        <v/>
      </c>
      <c r="P4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69" s="21"/>
      <c r="R469" s="21"/>
      <c r="S469" s="28" t="str">
        <f>IF(SUM(Table1[[#This Row],[छात्र निधि]:[टी.सी.शुल्क]])=0,"",SUM(Table1[[#This Row],[छात्र निधि]:[टी.सी.शुल्क]]))</f>
        <v/>
      </c>
      <c r="T469" s="33"/>
      <c r="U469" s="33"/>
      <c r="V469" s="22"/>
    </row>
    <row r="470" spans="2:22" ht="15">
      <c r="B470" s="25" t="str">
        <f>IF(C470="","",ROWS($A$4:A470))</f>
        <v/>
      </c>
      <c r="C470" s="25" t="str">
        <f>IF('Student Record'!A468="","",'Student Record'!A468)</f>
        <v/>
      </c>
      <c r="D470" s="25" t="str">
        <f>IF('Student Record'!B468="","",'Student Record'!B468)</f>
        <v/>
      </c>
      <c r="E470" s="25" t="str">
        <f>IF('Student Record'!C468="","",'Student Record'!C468)</f>
        <v/>
      </c>
      <c r="F470" s="26" t="str">
        <f>IF('Student Record'!E468="","",'Student Record'!E468)</f>
        <v/>
      </c>
      <c r="G470" s="26" t="str">
        <f>IF('Student Record'!G468="","",'Student Record'!G468)</f>
        <v/>
      </c>
      <c r="H470" s="25" t="str">
        <f>IF('Student Record'!I468="","",'Student Record'!I468)</f>
        <v/>
      </c>
      <c r="I470" s="27" t="str">
        <f>IF('Student Record'!J468="","",'Student Record'!J468)</f>
        <v/>
      </c>
      <c r="J470" s="25" t="str">
        <f>IF('Student Record'!O468="","",'Student Record'!O468)</f>
        <v/>
      </c>
      <c r="K4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0" s="25" t="str">
        <f>IF(Table1[[#This Row],[नाम विद्यार्थी]]="","",IF(AND(Table1[[#This Row],[कक्षा]]&gt;8,Table1[[#This Row],[कक्षा]]&lt;11),50,""))</f>
        <v/>
      </c>
      <c r="M470" s="28" t="str">
        <f>IF(Table1[[#This Row],[नाम विद्यार्थी]]="","",IF(AND(Table1[[#This Row],[कक्षा]]&gt;=11,'School Fees'!$L$3="Yes"),100,""))</f>
        <v/>
      </c>
      <c r="N4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0" s="25" t="str">
        <f>IF(Table1[[#This Row],[नाम विद्यार्थी]]="","",IF(Table1[[#This Row],[कक्षा]]&gt;8,5,""))</f>
        <v/>
      </c>
      <c r="P4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0" s="21"/>
      <c r="R470" s="21"/>
      <c r="S470" s="28" t="str">
        <f>IF(SUM(Table1[[#This Row],[छात्र निधि]:[टी.सी.शुल्क]])=0,"",SUM(Table1[[#This Row],[छात्र निधि]:[टी.सी.शुल्क]]))</f>
        <v/>
      </c>
      <c r="T470" s="33"/>
      <c r="U470" s="33"/>
      <c r="V470" s="22"/>
    </row>
    <row r="471" spans="2:22" ht="15">
      <c r="B471" s="25" t="str">
        <f>IF(C471="","",ROWS($A$4:A471))</f>
        <v/>
      </c>
      <c r="C471" s="25" t="str">
        <f>IF('Student Record'!A469="","",'Student Record'!A469)</f>
        <v/>
      </c>
      <c r="D471" s="25" t="str">
        <f>IF('Student Record'!B469="","",'Student Record'!B469)</f>
        <v/>
      </c>
      <c r="E471" s="25" t="str">
        <f>IF('Student Record'!C469="","",'Student Record'!C469)</f>
        <v/>
      </c>
      <c r="F471" s="26" t="str">
        <f>IF('Student Record'!E469="","",'Student Record'!E469)</f>
        <v/>
      </c>
      <c r="G471" s="26" t="str">
        <f>IF('Student Record'!G469="","",'Student Record'!G469)</f>
        <v/>
      </c>
      <c r="H471" s="25" t="str">
        <f>IF('Student Record'!I469="","",'Student Record'!I469)</f>
        <v/>
      </c>
      <c r="I471" s="27" t="str">
        <f>IF('Student Record'!J469="","",'Student Record'!J469)</f>
        <v/>
      </c>
      <c r="J471" s="25" t="str">
        <f>IF('Student Record'!O469="","",'Student Record'!O469)</f>
        <v/>
      </c>
      <c r="K4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1" s="25" t="str">
        <f>IF(Table1[[#This Row],[नाम विद्यार्थी]]="","",IF(AND(Table1[[#This Row],[कक्षा]]&gt;8,Table1[[#This Row],[कक्षा]]&lt;11),50,""))</f>
        <v/>
      </c>
      <c r="M471" s="28" t="str">
        <f>IF(Table1[[#This Row],[नाम विद्यार्थी]]="","",IF(AND(Table1[[#This Row],[कक्षा]]&gt;=11,'School Fees'!$L$3="Yes"),100,""))</f>
        <v/>
      </c>
      <c r="N4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1" s="25" t="str">
        <f>IF(Table1[[#This Row],[नाम विद्यार्थी]]="","",IF(Table1[[#This Row],[कक्षा]]&gt;8,5,""))</f>
        <v/>
      </c>
      <c r="P4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1" s="21"/>
      <c r="R471" s="21"/>
      <c r="S471" s="28" t="str">
        <f>IF(SUM(Table1[[#This Row],[छात्र निधि]:[टी.सी.शुल्क]])=0,"",SUM(Table1[[#This Row],[छात्र निधि]:[टी.सी.शुल्क]]))</f>
        <v/>
      </c>
      <c r="T471" s="33"/>
      <c r="U471" s="33"/>
      <c r="V471" s="22"/>
    </row>
    <row r="472" spans="2:22" ht="15">
      <c r="B472" s="25" t="str">
        <f>IF(C472="","",ROWS($A$4:A472))</f>
        <v/>
      </c>
      <c r="C472" s="25" t="str">
        <f>IF('Student Record'!A470="","",'Student Record'!A470)</f>
        <v/>
      </c>
      <c r="D472" s="25" t="str">
        <f>IF('Student Record'!B470="","",'Student Record'!B470)</f>
        <v/>
      </c>
      <c r="E472" s="25" t="str">
        <f>IF('Student Record'!C470="","",'Student Record'!C470)</f>
        <v/>
      </c>
      <c r="F472" s="26" t="str">
        <f>IF('Student Record'!E470="","",'Student Record'!E470)</f>
        <v/>
      </c>
      <c r="G472" s="26" t="str">
        <f>IF('Student Record'!G470="","",'Student Record'!G470)</f>
        <v/>
      </c>
      <c r="H472" s="25" t="str">
        <f>IF('Student Record'!I470="","",'Student Record'!I470)</f>
        <v/>
      </c>
      <c r="I472" s="27" t="str">
        <f>IF('Student Record'!J470="","",'Student Record'!J470)</f>
        <v/>
      </c>
      <c r="J472" s="25" t="str">
        <f>IF('Student Record'!O470="","",'Student Record'!O470)</f>
        <v/>
      </c>
      <c r="K4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2" s="25" t="str">
        <f>IF(Table1[[#This Row],[नाम विद्यार्थी]]="","",IF(AND(Table1[[#This Row],[कक्षा]]&gt;8,Table1[[#This Row],[कक्षा]]&lt;11),50,""))</f>
        <v/>
      </c>
      <c r="M472" s="28" t="str">
        <f>IF(Table1[[#This Row],[नाम विद्यार्थी]]="","",IF(AND(Table1[[#This Row],[कक्षा]]&gt;=11,'School Fees'!$L$3="Yes"),100,""))</f>
        <v/>
      </c>
      <c r="N4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2" s="25" t="str">
        <f>IF(Table1[[#This Row],[नाम विद्यार्थी]]="","",IF(Table1[[#This Row],[कक्षा]]&gt;8,5,""))</f>
        <v/>
      </c>
      <c r="P4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2" s="21"/>
      <c r="R472" s="21"/>
      <c r="S472" s="28" t="str">
        <f>IF(SUM(Table1[[#This Row],[छात्र निधि]:[टी.सी.शुल्क]])=0,"",SUM(Table1[[#This Row],[छात्र निधि]:[टी.सी.शुल्क]]))</f>
        <v/>
      </c>
      <c r="T472" s="33"/>
      <c r="U472" s="33"/>
      <c r="V472" s="22"/>
    </row>
    <row r="473" spans="2:22" ht="15">
      <c r="B473" s="25" t="str">
        <f>IF(C473="","",ROWS($A$4:A473))</f>
        <v/>
      </c>
      <c r="C473" s="25" t="str">
        <f>IF('Student Record'!A471="","",'Student Record'!A471)</f>
        <v/>
      </c>
      <c r="D473" s="25" t="str">
        <f>IF('Student Record'!B471="","",'Student Record'!B471)</f>
        <v/>
      </c>
      <c r="E473" s="25" t="str">
        <f>IF('Student Record'!C471="","",'Student Record'!C471)</f>
        <v/>
      </c>
      <c r="F473" s="26" t="str">
        <f>IF('Student Record'!E471="","",'Student Record'!E471)</f>
        <v/>
      </c>
      <c r="G473" s="26" t="str">
        <f>IF('Student Record'!G471="","",'Student Record'!G471)</f>
        <v/>
      </c>
      <c r="H473" s="25" t="str">
        <f>IF('Student Record'!I471="","",'Student Record'!I471)</f>
        <v/>
      </c>
      <c r="I473" s="27" t="str">
        <f>IF('Student Record'!J471="","",'Student Record'!J471)</f>
        <v/>
      </c>
      <c r="J473" s="25" t="str">
        <f>IF('Student Record'!O471="","",'Student Record'!O471)</f>
        <v/>
      </c>
      <c r="K4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3" s="25" t="str">
        <f>IF(Table1[[#This Row],[नाम विद्यार्थी]]="","",IF(AND(Table1[[#This Row],[कक्षा]]&gt;8,Table1[[#This Row],[कक्षा]]&lt;11),50,""))</f>
        <v/>
      </c>
      <c r="M473" s="28" t="str">
        <f>IF(Table1[[#This Row],[नाम विद्यार्थी]]="","",IF(AND(Table1[[#This Row],[कक्षा]]&gt;=11,'School Fees'!$L$3="Yes"),100,""))</f>
        <v/>
      </c>
      <c r="N4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3" s="25" t="str">
        <f>IF(Table1[[#This Row],[नाम विद्यार्थी]]="","",IF(Table1[[#This Row],[कक्षा]]&gt;8,5,""))</f>
        <v/>
      </c>
      <c r="P4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3" s="21"/>
      <c r="R473" s="21"/>
      <c r="S473" s="28" t="str">
        <f>IF(SUM(Table1[[#This Row],[छात्र निधि]:[टी.सी.शुल्क]])=0,"",SUM(Table1[[#This Row],[छात्र निधि]:[टी.सी.शुल्क]]))</f>
        <v/>
      </c>
      <c r="T473" s="33"/>
      <c r="U473" s="33"/>
      <c r="V473" s="22"/>
    </row>
    <row r="474" spans="2:22" ht="15">
      <c r="B474" s="25" t="str">
        <f>IF(C474="","",ROWS($A$4:A474))</f>
        <v/>
      </c>
      <c r="C474" s="25" t="str">
        <f>IF('Student Record'!A472="","",'Student Record'!A472)</f>
        <v/>
      </c>
      <c r="D474" s="25" t="str">
        <f>IF('Student Record'!B472="","",'Student Record'!B472)</f>
        <v/>
      </c>
      <c r="E474" s="25" t="str">
        <f>IF('Student Record'!C472="","",'Student Record'!C472)</f>
        <v/>
      </c>
      <c r="F474" s="26" t="str">
        <f>IF('Student Record'!E472="","",'Student Record'!E472)</f>
        <v/>
      </c>
      <c r="G474" s="26" t="str">
        <f>IF('Student Record'!G472="","",'Student Record'!G472)</f>
        <v/>
      </c>
      <c r="H474" s="25" t="str">
        <f>IF('Student Record'!I472="","",'Student Record'!I472)</f>
        <v/>
      </c>
      <c r="I474" s="27" t="str">
        <f>IF('Student Record'!J472="","",'Student Record'!J472)</f>
        <v/>
      </c>
      <c r="J474" s="25" t="str">
        <f>IF('Student Record'!O472="","",'Student Record'!O472)</f>
        <v/>
      </c>
      <c r="K4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4" s="25" t="str">
        <f>IF(Table1[[#This Row],[नाम विद्यार्थी]]="","",IF(AND(Table1[[#This Row],[कक्षा]]&gt;8,Table1[[#This Row],[कक्षा]]&lt;11),50,""))</f>
        <v/>
      </c>
      <c r="M474" s="28" t="str">
        <f>IF(Table1[[#This Row],[नाम विद्यार्थी]]="","",IF(AND(Table1[[#This Row],[कक्षा]]&gt;=11,'School Fees'!$L$3="Yes"),100,""))</f>
        <v/>
      </c>
      <c r="N4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4" s="25" t="str">
        <f>IF(Table1[[#This Row],[नाम विद्यार्थी]]="","",IF(Table1[[#This Row],[कक्षा]]&gt;8,5,""))</f>
        <v/>
      </c>
      <c r="P4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4" s="21"/>
      <c r="R474" s="21"/>
      <c r="S474" s="28" t="str">
        <f>IF(SUM(Table1[[#This Row],[छात्र निधि]:[टी.सी.शुल्क]])=0,"",SUM(Table1[[#This Row],[छात्र निधि]:[टी.सी.शुल्क]]))</f>
        <v/>
      </c>
      <c r="T474" s="33"/>
      <c r="U474" s="33"/>
      <c r="V474" s="22"/>
    </row>
    <row r="475" spans="2:22" ht="15">
      <c r="B475" s="25" t="str">
        <f>IF(C475="","",ROWS($A$4:A475))</f>
        <v/>
      </c>
      <c r="C475" s="25" t="str">
        <f>IF('Student Record'!A473="","",'Student Record'!A473)</f>
        <v/>
      </c>
      <c r="D475" s="25" t="str">
        <f>IF('Student Record'!B473="","",'Student Record'!B473)</f>
        <v/>
      </c>
      <c r="E475" s="25" t="str">
        <f>IF('Student Record'!C473="","",'Student Record'!C473)</f>
        <v/>
      </c>
      <c r="F475" s="26" t="str">
        <f>IF('Student Record'!E473="","",'Student Record'!E473)</f>
        <v/>
      </c>
      <c r="G475" s="26" t="str">
        <f>IF('Student Record'!G473="","",'Student Record'!G473)</f>
        <v/>
      </c>
      <c r="H475" s="25" t="str">
        <f>IF('Student Record'!I473="","",'Student Record'!I473)</f>
        <v/>
      </c>
      <c r="I475" s="27" t="str">
        <f>IF('Student Record'!J473="","",'Student Record'!J473)</f>
        <v/>
      </c>
      <c r="J475" s="25" t="str">
        <f>IF('Student Record'!O473="","",'Student Record'!O473)</f>
        <v/>
      </c>
      <c r="K4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5" s="25" t="str">
        <f>IF(Table1[[#This Row],[नाम विद्यार्थी]]="","",IF(AND(Table1[[#This Row],[कक्षा]]&gt;8,Table1[[#This Row],[कक्षा]]&lt;11),50,""))</f>
        <v/>
      </c>
      <c r="M475" s="28" t="str">
        <f>IF(Table1[[#This Row],[नाम विद्यार्थी]]="","",IF(AND(Table1[[#This Row],[कक्षा]]&gt;=11,'School Fees'!$L$3="Yes"),100,""))</f>
        <v/>
      </c>
      <c r="N4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5" s="25" t="str">
        <f>IF(Table1[[#This Row],[नाम विद्यार्थी]]="","",IF(Table1[[#This Row],[कक्षा]]&gt;8,5,""))</f>
        <v/>
      </c>
      <c r="P4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5" s="21"/>
      <c r="R475" s="21"/>
      <c r="S475" s="28" t="str">
        <f>IF(SUM(Table1[[#This Row],[छात्र निधि]:[टी.सी.शुल्क]])=0,"",SUM(Table1[[#This Row],[छात्र निधि]:[टी.सी.शुल्क]]))</f>
        <v/>
      </c>
      <c r="T475" s="33"/>
      <c r="U475" s="33"/>
      <c r="V475" s="22"/>
    </row>
    <row r="476" spans="2:22" ht="15">
      <c r="B476" s="25" t="str">
        <f>IF(C476="","",ROWS($A$4:A476))</f>
        <v/>
      </c>
      <c r="C476" s="25" t="str">
        <f>IF('Student Record'!A474="","",'Student Record'!A474)</f>
        <v/>
      </c>
      <c r="D476" s="25" t="str">
        <f>IF('Student Record'!B474="","",'Student Record'!B474)</f>
        <v/>
      </c>
      <c r="E476" s="25" t="str">
        <f>IF('Student Record'!C474="","",'Student Record'!C474)</f>
        <v/>
      </c>
      <c r="F476" s="26" t="str">
        <f>IF('Student Record'!E474="","",'Student Record'!E474)</f>
        <v/>
      </c>
      <c r="G476" s="26" t="str">
        <f>IF('Student Record'!G474="","",'Student Record'!G474)</f>
        <v/>
      </c>
      <c r="H476" s="25" t="str">
        <f>IF('Student Record'!I474="","",'Student Record'!I474)</f>
        <v/>
      </c>
      <c r="I476" s="27" t="str">
        <f>IF('Student Record'!J474="","",'Student Record'!J474)</f>
        <v/>
      </c>
      <c r="J476" s="25" t="str">
        <f>IF('Student Record'!O474="","",'Student Record'!O474)</f>
        <v/>
      </c>
      <c r="K4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6" s="25" t="str">
        <f>IF(Table1[[#This Row],[नाम विद्यार्थी]]="","",IF(AND(Table1[[#This Row],[कक्षा]]&gt;8,Table1[[#This Row],[कक्षा]]&lt;11),50,""))</f>
        <v/>
      </c>
      <c r="M476" s="28" t="str">
        <f>IF(Table1[[#This Row],[नाम विद्यार्थी]]="","",IF(AND(Table1[[#This Row],[कक्षा]]&gt;=11,'School Fees'!$L$3="Yes"),100,""))</f>
        <v/>
      </c>
      <c r="N4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6" s="25" t="str">
        <f>IF(Table1[[#This Row],[नाम विद्यार्थी]]="","",IF(Table1[[#This Row],[कक्षा]]&gt;8,5,""))</f>
        <v/>
      </c>
      <c r="P4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6" s="21"/>
      <c r="R476" s="21"/>
      <c r="S476" s="28" t="str">
        <f>IF(SUM(Table1[[#This Row],[छात्र निधि]:[टी.सी.शुल्क]])=0,"",SUM(Table1[[#This Row],[छात्र निधि]:[टी.सी.शुल्क]]))</f>
        <v/>
      </c>
      <c r="T476" s="33"/>
      <c r="U476" s="33"/>
      <c r="V476" s="22"/>
    </row>
    <row r="477" spans="2:22" ht="15">
      <c r="B477" s="25" t="str">
        <f>IF(C477="","",ROWS($A$4:A477))</f>
        <v/>
      </c>
      <c r="C477" s="25" t="str">
        <f>IF('Student Record'!A475="","",'Student Record'!A475)</f>
        <v/>
      </c>
      <c r="D477" s="25" t="str">
        <f>IF('Student Record'!B475="","",'Student Record'!B475)</f>
        <v/>
      </c>
      <c r="E477" s="25" t="str">
        <f>IF('Student Record'!C475="","",'Student Record'!C475)</f>
        <v/>
      </c>
      <c r="F477" s="26" t="str">
        <f>IF('Student Record'!E475="","",'Student Record'!E475)</f>
        <v/>
      </c>
      <c r="G477" s="26" t="str">
        <f>IF('Student Record'!G475="","",'Student Record'!G475)</f>
        <v/>
      </c>
      <c r="H477" s="25" t="str">
        <f>IF('Student Record'!I475="","",'Student Record'!I475)</f>
        <v/>
      </c>
      <c r="I477" s="27" t="str">
        <f>IF('Student Record'!J475="","",'Student Record'!J475)</f>
        <v/>
      </c>
      <c r="J477" s="25" t="str">
        <f>IF('Student Record'!O475="","",'Student Record'!O475)</f>
        <v/>
      </c>
      <c r="K4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7" s="25" t="str">
        <f>IF(Table1[[#This Row],[नाम विद्यार्थी]]="","",IF(AND(Table1[[#This Row],[कक्षा]]&gt;8,Table1[[#This Row],[कक्षा]]&lt;11),50,""))</f>
        <v/>
      </c>
      <c r="M477" s="28" t="str">
        <f>IF(Table1[[#This Row],[नाम विद्यार्थी]]="","",IF(AND(Table1[[#This Row],[कक्षा]]&gt;=11,'School Fees'!$L$3="Yes"),100,""))</f>
        <v/>
      </c>
      <c r="N4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7" s="25" t="str">
        <f>IF(Table1[[#This Row],[नाम विद्यार्थी]]="","",IF(Table1[[#This Row],[कक्षा]]&gt;8,5,""))</f>
        <v/>
      </c>
      <c r="P4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7" s="21"/>
      <c r="R477" s="21"/>
      <c r="S477" s="28" t="str">
        <f>IF(SUM(Table1[[#This Row],[छात्र निधि]:[टी.सी.शुल्क]])=0,"",SUM(Table1[[#This Row],[छात्र निधि]:[टी.सी.शुल्क]]))</f>
        <v/>
      </c>
      <c r="T477" s="33"/>
      <c r="U477" s="33"/>
      <c r="V477" s="22"/>
    </row>
    <row r="478" spans="2:22" ht="15">
      <c r="B478" s="25" t="str">
        <f>IF(C478="","",ROWS($A$4:A478))</f>
        <v/>
      </c>
      <c r="C478" s="25" t="str">
        <f>IF('Student Record'!A476="","",'Student Record'!A476)</f>
        <v/>
      </c>
      <c r="D478" s="25" t="str">
        <f>IF('Student Record'!B476="","",'Student Record'!B476)</f>
        <v/>
      </c>
      <c r="E478" s="25" t="str">
        <f>IF('Student Record'!C476="","",'Student Record'!C476)</f>
        <v/>
      </c>
      <c r="F478" s="26" t="str">
        <f>IF('Student Record'!E476="","",'Student Record'!E476)</f>
        <v/>
      </c>
      <c r="G478" s="26" t="str">
        <f>IF('Student Record'!G476="","",'Student Record'!G476)</f>
        <v/>
      </c>
      <c r="H478" s="25" t="str">
        <f>IF('Student Record'!I476="","",'Student Record'!I476)</f>
        <v/>
      </c>
      <c r="I478" s="27" t="str">
        <f>IF('Student Record'!J476="","",'Student Record'!J476)</f>
        <v/>
      </c>
      <c r="J478" s="25" t="str">
        <f>IF('Student Record'!O476="","",'Student Record'!O476)</f>
        <v/>
      </c>
      <c r="K4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8" s="25" t="str">
        <f>IF(Table1[[#This Row],[नाम विद्यार्थी]]="","",IF(AND(Table1[[#This Row],[कक्षा]]&gt;8,Table1[[#This Row],[कक्षा]]&lt;11),50,""))</f>
        <v/>
      </c>
      <c r="M478" s="28" t="str">
        <f>IF(Table1[[#This Row],[नाम विद्यार्थी]]="","",IF(AND(Table1[[#This Row],[कक्षा]]&gt;=11,'School Fees'!$L$3="Yes"),100,""))</f>
        <v/>
      </c>
      <c r="N4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8" s="25" t="str">
        <f>IF(Table1[[#This Row],[नाम विद्यार्थी]]="","",IF(Table1[[#This Row],[कक्षा]]&gt;8,5,""))</f>
        <v/>
      </c>
      <c r="P4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8" s="21"/>
      <c r="R478" s="21"/>
      <c r="S478" s="28" t="str">
        <f>IF(SUM(Table1[[#This Row],[छात्र निधि]:[टी.सी.शुल्क]])=0,"",SUM(Table1[[#This Row],[छात्र निधि]:[टी.सी.शुल्क]]))</f>
        <v/>
      </c>
      <c r="T478" s="33"/>
      <c r="U478" s="33"/>
      <c r="V478" s="22"/>
    </row>
    <row r="479" spans="2:22" ht="15">
      <c r="B479" s="25" t="str">
        <f>IF(C479="","",ROWS($A$4:A479))</f>
        <v/>
      </c>
      <c r="C479" s="25" t="str">
        <f>IF('Student Record'!A477="","",'Student Record'!A477)</f>
        <v/>
      </c>
      <c r="D479" s="25" t="str">
        <f>IF('Student Record'!B477="","",'Student Record'!B477)</f>
        <v/>
      </c>
      <c r="E479" s="25" t="str">
        <f>IF('Student Record'!C477="","",'Student Record'!C477)</f>
        <v/>
      </c>
      <c r="F479" s="26" t="str">
        <f>IF('Student Record'!E477="","",'Student Record'!E477)</f>
        <v/>
      </c>
      <c r="G479" s="26" t="str">
        <f>IF('Student Record'!G477="","",'Student Record'!G477)</f>
        <v/>
      </c>
      <c r="H479" s="25" t="str">
        <f>IF('Student Record'!I477="","",'Student Record'!I477)</f>
        <v/>
      </c>
      <c r="I479" s="27" t="str">
        <f>IF('Student Record'!J477="","",'Student Record'!J477)</f>
        <v/>
      </c>
      <c r="J479" s="25" t="str">
        <f>IF('Student Record'!O477="","",'Student Record'!O477)</f>
        <v/>
      </c>
      <c r="K4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79" s="25" t="str">
        <f>IF(Table1[[#This Row],[नाम विद्यार्थी]]="","",IF(AND(Table1[[#This Row],[कक्षा]]&gt;8,Table1[[#This Row],[कक्षा]]&lt;11),50,""))</f>
        <v/>
      </c>
      <c r="M479" s="28" t="str">
        <f>IF(Table1[[#This Row],[नाम विद्यार्थी]]="","",IF(AND(Table1[[#This Row],[कक्षा]]&gt;=11,'School Fees'!$L$3="Yes"),100,""))</f>
        <v/>
      </c>
      <c r="N4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79" s="25" t="str">
        <f>IF(Table1[[#This Row],[नाम विद्यार्थी]]="","",IF(Table1[[#This Row],[कक्षा]]&gt;8,5,""))</f>
        <v/>
      </c>
      <c r="P4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79" s="21"/>
      <c r="R479" s="21"/>
      <c r="S479" s="28" t="str">
        <f>IF(SUM(Table1[[#This Row],[छात्र निधि]:[टी.सी.शुल्क]])=0,"",SUM(Table1[[#This Row],[छात्र निधि]:[टी.सी.शुल्क]]))</f>
        <v/>
      </c>
      <c r="T479" s="33"/>
      <c r="U479" s="33"/>
      <c r="V479" s="22"/>
    </row>
    <row r="480" spans="2:22" ht="15">
      <c r="B480" s="25" t="str">
        <f>IF(C480="","",ROWS($A$4:A480))</f>
        <v/>
      </c>
      <c r="C480" s="25" t="str">
        <f>IF('Student Record'!A478="","",'Student Record'!A478)</f>
        <v/>
      </c>
      <c r="D480" s="25" t="str">
        <f>IF('Student Record'!B478="","",'Student Record'!B478)</f>
        <v/>
      </c>
      <c r="E480" s="25" t="str">
        <f>IF('Student Record'!C478="","",'Student Record'!C478)</f>
        <v/>
      </c>
      <c r="F480" s="26" t="str">
        <f>IF('Student Record'!E478="","",'Student Record'!E478)</f>
        <v/>
      </c>
      <c r="G480" s="26" t="str">
        <f>IF('Student Record'!G478="","",'Student Record'!G478)</f>
        <v/>
      </c>
      <c r="H480" s="25" t="str">
        <f>IF('Student Record'!I478="","",'Student Record'!I478)</f>
        <v/>
      </c>
      <c r="I480" s="27" t="str">
        <f>IF('Student Record'!J478="","",'Student Record'!J478)</f>
        <v/>
      </c>
      <c r="J480" s="25" t="str">
        <f>IF('Student Record'!O478="","",'Student Record'!O478)</f>
        <v/>
      </c>
      <c r="K4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0" s="25" t="str">
        <f>IF(Table1[[#This Row],[नाम विद्यार्थी]]="","",IF(AND(Table1[[#This Row],[कक्षा]]&gt;8,Table1[[#This Row],[कक्षा]]&lt;11),50,""))</f>
        <v/>
      </c>
      <c r="M480" s="28" t="str">
        <f>IF(Table1[[#This Row],[नाम विद्यार्थी]]="","",IF(AND(Table1[[#This Row],[कक्षा]]&gt;=11,'School Fees'!$L$3="Yes"),100,""))</f>
        <v/>
      </c>
      <c r="N4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0" s="25" t="str">
        <f>IF(Table1[[#This Row],[नाम विद्यार्थी]]="","",IF(Table1[[#This Row],[कक्षा]]&gt;8,5,""))</f>
        <v/>
      </c>
      <c r="P4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0" s="21"/>
      <c r="R480" s="21"/>
      <c r="S480" s="28" t="str">
        <f>IF(SUM(Table1[[#This Row],[छात्र निधि]:[टी.सी.शुल्क]])=0,"",SUM(Table1[[#This Row],[छात्र निधि]:[टी.सी.शुल्क]]))</f>
        <v/>
      </c>
      <c r="T480" s="33"/>
      <c r="U480" s="33"/>
      <c r="V480" s="22"/>
    </row>
    <row r="481" spans="2:22" ht="15">
      <c r="B481" s="25" t="str">
        <f>IF(C481="","",ROWS($A$4:A481))</f>
        <v/>
      </c>
      <c r="C481" s="25" t="str">
        <f>IF('Student Record'!A479="","",'Student Record'!A479)</f>
        <v/>
      </c>
      <c r="D481" s="25" t="str">
        <f>IF('Student Record'!B479="","",'Student Record'!B479)</f>
        <v/>
      </c>
      <c r="E481" s="25" t="str">
        <f>IF('Student Record'!C479="","",'Student Record'!C479)</f>
        <v/>
      </c>
      <c r="F481" s="26" t="str">
        <f>IF('Student Record'!E479="","",'Student Record'!E479)</f>
        <v/>
      </c>
      <c r="G481" s="26" t="str">
        <f>IF('Student Record'!G479="","",'Student Record'!G479)</f>
        <v/>
      </c>
      <c r="H481" s="25" t="str">
        <f>IF('Student Record'!I479="","",'Student Record'!I479)</f>
        <v/>
      </c>
      <c r="I481" s="27" t="str">
        <f>IF('Student Record'!J479="","",'Student Record'!J479)</f>
        <v/>
      </c>
      <c r="J481" s="25" t="str">
        <f>IF('Student Record'!O479="","",'Student Record'!O479)</f>
        <v/>
      </c>
      <c r="K4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1" s="25" t="str">
        <f>IF(Table1[[#This Row],[नाम विद्यार्थी]]="","",IF(AND(Table1[[#This Row],[कक्षा]]&gt;8,Table1[[#This Row],[कक्षा]]&lt;11),50,""))</f>
        <v/>
      </c>
      <c r="M481" s="28" t="str">
        <f>IF(Table1[[#This Row],[नाम विद्यार्थी]]="","",IF(AND(Table1[[#This Row],[कक्षा]]&gt;=11,'School Fees'!$L$3="Yes"),100,""))</f>
        <v/>
      </c>
      <c r="N4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1" s="25" t="str">
        <f>IF(Table1[[#This Row],[नाम विद्यार्थी]]="","",IF(Table1[[#This Row],[कक्षा]]&gt;8,5,""))</f>
        <v/>
      </c>
      <c r="P4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1" s="21"/>
      <c r="R481" s="21"/>
      <c r="S481" s="28" t="str">
        <f>IF(SUM(Table1[[#This Row],[छात्र निधि]:[टी.सी.शुल्क]])=0,"",SUM(Table1[[#This Row],[छात्र निधि]:[टी.सी.शुल्क]]))</f>
        <v/>
      </c>
      <c r="T481" s="33"/>
      <c r="U481" s="33"/>
      <c r="V481" s="22"/>
    </row>
    <row r="482" spans="2:22" ht="15">
      <c r="B482" s="25" t="str">
        <f>IF(C482="","",ROWS($A$4:A482))</f>
        <v/>
      </c>
      <c r="C482" s="25" t="str">
        <f>IF('Student Record'!A480="","",'Student Record'!A480)</f>
        <v/>
      </c>
      <c r="D482" s="25" t="str">
        <f>IF('Student Record'!B480="","",'Student Record'!B480)</f>
        <v/>
      </c>
      <c r="E482" s="25" t="str">
        <f>IF('Student Record'!C480="","",'Student Record'!C480)</f>
        <v/>
      </c>
      <c r="F482" s="26" t="str">
        <f>IF('Student Record'!E480="","",'Student Record'!E480)</f>
        <v/>
      </c>
      <c r="G482" s="26" t="str">
        <f>IF('Student Record'!G480="","",'Student Record'!G480)</f>
        <v/>
      </c>
      <c r="H482" s="25" t="str">
        <f>IF('Student Record'!I480="","",'Student Record'!I480)</f>
        <v/>
      </c>
      <c r="I482" s="27" t="str">
        <f>IF('Student Record'!J480="","",'Student Record'!J480)</f>
        <v/>
      </c>
      <c r="J482" s="25" t="str">
        <f>IF('Student Record'!O480="","",'Student Record'!O480)</f>
        <v/>
      </c>
      <c r="K4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2" s="25" t="str">
        <f>IF(Table1[[#This Row],[नाम विद्यार्थी]]="","",IF(AND(Table1[[#This Row],[कक्षा]]&gt;8,Table1[[#This Row],[कक्षा]]&lt;11),50,""))</f>
        <v/>
      </c>
      <c r="M482" s="28" t="str">
        <f>IF(Table1[[#This Row],[नाम विद्यार्थी]]="","",IF(AND(Table1[[#This Row],[कक्षा]]&gt;=11,'School Fees'!$L$3="Yes"),100,""))</f>
        <v/>
      </c>
      <c r="N4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2" s="25" t="str">
        <f>IF(Table1[[#This Row],[नाम विद्यार्थी]]="","",IF(Table1[[#This Row],[कक्षा]]&gt;8,5,""))</f>
        <v/>
      </c>
      <c r="P4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2" s="21"/>
      <c r="R482" s="21"/>
      <c r="S482" s="28" t="str">
        <f>IF(SUM(Table1[[#This Row],[छात्र निधि]:[टी.सी.शुल्क]])=0,"",SUM(Table1[[#This Row],[छात्र निधि]:[टी.सी.शुल्क]]))</f>
        <v/>
      </c>
      <c r="T482" s="33"/>
      <c r="U482" s="33"/>
      <c r="V482" s="22"/>
    </row>
    <row r="483" spans="2:22" ht="15">
      <c r="B483" s="25" t="str">
        <f>IF(C483="","",ROWS($A$4:A483))</f>
        <v/>
      </c>
      <c r="C483" s="25" t="str">
        <f>IF('Student Record'!A481="","",'Student Record'!A481)</f>
        <v/>
      </c>
      <c r="D483" s="25" t="str">
        <f>IF('Student Record'!B481="","",'Student Record'!B481)</f>
        <v/>
      </c>
      <c r="E483" s="25" t="str">
        <f>IF('Student Record'!C481="","",'Student Record'!C481)</f>
        <v/>
      </c>
      <c r="F483" s="26" t="str">
        <f>IF('Student Record'!E481="","",'Student Record'!E481)</f>
        <v/>
      </c>
      <c r="G483" s="26" t="str">
        <f>IF('Student Record'!G481="","",'Student Record'!G481)</f>
        <v/>
      </c>
      <c r="H483" s="25" t="str">
        <f>IF('Student Record'!I481="","",'Student Record'!I481)</f>
        <v/>
      </c>
      <c r="I483" s="27" t="str">
        <f>IF('Student Record'!J481="","",'Student Record'!J481)</f>
        <v/>
      </c>
      <c r="J483" s="25" t="str">
        <f>IF('Student Record'!O481="","",'Student Record'!O481)</f>
        <v/>
      </c>
      <c r="K4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3" s="25" t="str">
        <f>IF(Table1[[#This Row],[नाम विद्यार्थी]]="","",IF(AND(Table1[[#This Row],[कक्षा]]&gt;8,Table1[[#This Row],[कक्षा]]&lt;11),50,""))</f>
        <v/>
      </c>
      <c r="M483" s="28" t="str">
        <f>IF(Table1[[#This Row],[नाम विद्यार्थी]]="","",IF(AND(Table1[[#This Row],[कक्षा]]&gt;=11,'School Fees'!$L$3="Yes"),100,""))</f>
        <v/>
      </c>
      <c r="N4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3" s="25" t="str">
        <f>IF(Table1[[#This Row],[नाम विद्यार्थी]]="","",IF(Table1[[#This Row],[कक्षा]]&gt;8,5,""))</f>
        <v/>
      </c>
      <c r="P4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3" s="21"/>
      <c r="R483" s="21"/>
      <c r="S483" s="28" t="str">
        <f>IF(SUM(Table1[[#This Row],[छात्र निधि]:[टी.सी.शुल्क]])=0,"",SUM(Table1[[#This Row],[छात्र निधि]:[टी.सी.शुल्क]]))</f>
        <v/>
      </c>
      <c r="T483" s="33"/>
      <c r="U483" s="33"/>
      <c r="V483" s="22"/>
    </row>
    <row r="484" spans="2:22" ht="15">
      <c r="B484" s="25" t="str">
        <f>IF(C484="","",ROWS($A$4:A484))</f>
        <v/>
      </c>
      <c r="C484" s="25" t="str">
        <f>IF('Student Record'!A482="","",'Student Record'!A482)</f>
        <v/>
      </c>
      <c r="D484" s="25" t="str">
        <f>IF('Student Record'!B482="","",'Student Record'!B482)</f>
        <v/>
      </c>
      <c r="E484" s="25" t="str">
        <f>IF('Student Record'!C482="","",'Student Record'!C482)</f>
        <v/>
      </c>
      <c r="F484" s="26" t="str">
        <f>IF('Student Record'!E482="","",'Student Record'!E482)</f>
        <v/>
      </c>
      <c r="G484" s="26" t="str">
        <f>IF('Student Record'!G482="","",'Student Record'!G482)</f>
        <v/>
      </c>
      <c r="H484" s="25" t="str">
        <f>IF('Student Record'!I482="","",'Student Record'!I482)</f>
        <v/>
      </c>
      <c r="I484" s="27" t="str">
        <f>IF('Student Record'!J482="","",'Student Record'!J482)</f>
        <v/>
      </c>
      <c r="J484" s="25" t="str">
        <f>IF('Student Record'!O482="","",'Student Record'!O482)</f>
        <v/>
      </c>
      <c r="K4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4" s="25" t="str">
        <f>IF(Table1[[#This Row],[नाम विद्यार्थी]]="","",IF(AND(Table1[[#This Row],[कक्षा]]&gt;8,Table1[[#This Row],[कक्षा]]&lt;11),50,""))</f>
        <v/>
      </c>
      <c r="M484" s="28" t="str">
        <f>IF(Table1[[#This Row],[नाम विद्यार्थी]]="","",IF(AND(Table1[[#This Row],[कक्षा]]&gt;=11,'School Fees'!$L$3="Yes"),100,""))</f>
        <v/>
      </c>
      <c r="N4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4" s="25" t="str">
        <f>IF(Table1[[#This Row],[नाम विद्यार्थी]]="","",IF(Table1[[#This Row],[कक्षा]]&gt;8,5,""))</f>
        <v/>
      </c>
      <c r="P4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4" s="21"/>
      <c r="R484" s="21"/>
      <c r="S484" s="28" t="str">
        <f>IF(SUM(Table1[[#This Row],[छात्र निधि]:[टी.सी.शुल्क]])=0,"",SUM(Table1[[#This Row],[छात्र निधि]:[टी.सी.शुल्क]]))</f>
        <v/>
      </c>
      <c r="T484" s="33"/>
      <c r="U484" s="33"/>
      <c r="V484" s="22"/>
    </row>
    <row r="485" spans="2:22" ht="15">
      <c r="B485" s="25" t="str">
        <f>IF(C485="","",ROWS($A$4:A485))</f>
        <v/>
      </c>
      <c r="C485" s="25" t="str">
        <f>IF('Student Record'!A483="","",'Student Record'!A483)</f>
        <v/>
      </c>
      <c r="D485" s="25" t="str">
        <f>IF('Student Record'!B483="","",'Student Record'!B483)</f>
        <v/>
      </c>
      <c r="E485" s="25" t="str">
        <f>IF('Student Record'!C483="","",'Student Record'!C483)</f>
        <v/>
      </c>
      <c r="F485" s="26" t="str">
        <f>IF('Student Record'!E483="","",'Student Record'!E483)</f>
        <v/>
      </c>
      <c r="G485" s="26" t="str">
        <f>IF('Student Record'!G483="","",'Student Record'!G483)</f>
        <v/>
      </c>
      <c r="H485" s="25" t="str">
        <f>IF('Student Record'!I483="","",'Student Record'!I483)</f>
        <v/>
      </c>
      <c r="I485" s="27" t="str">
        <f>IF('Student Record'!J483="","",'Student Record'!J483)</f>
        <v/>
      </c>
      <c r="J485" s="25" t="str">
        <f>IF('Student Record'!O483="","",'Student Record'!O483)</f>
        <v/>
      </c>
      <c r="K4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5" s="25" t="str">
        <f>IF(Table1[[#This Row],[नाम विद्यार्थी]]="","",IF(AND(Table1[[#This Row],[कक्षा]]&gt;8,Table1[[#This Row],[कक्षा]]&lt;11),50,""))</f>
        <v/>
      </c>
      <c r="M485" s="28" t="str">
        <f>IF(Table1[[#This Row],[नाम विद्यार्थी]]="","",IF(AND(Table1[[#This Row],[कक्षा]]&gt;=11,'School Fees'!$L$3="Yes"),100,""))</f>
        <v/>
      </c>
      <c r="N4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5" s="25" t="str">
        <f>IF(Table1[[#This Row],[नाम विद्यार्थी]]="","",IF(Table1[[#This Row],[कक्षा]]&gt;8,5,""))</f>
        <v/>
      </c>
      <c r="P4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5" s="21"/>
      <c r="R485" s="21"/>
      <c r="S485" s="28" t="str">
        <f>IF(SUM(Table1[[#This Row],[छात्र निधि]:[टी.सी.शुल्क]])=0,"",SUM(Table1[[#This Row],[छात्र निधि]:[टी.सी.शुल्क]]))</f>
        <v/>
      </c>
      <c r="T485" s="33"/>
      <c r="U485" s="33"/>
      <c r="V485" s="22"/>
    </row>
    <row r="486" spans="2:22" ht="15">
      <c r="B486" s="25" t="str">
        <f>IF(C486="","",ROWS($A$4:A486))</f>
        <v/>
      </c>
      <c r="C486" s="25" t="str">
        <f>IF('Student Record'!A484="","",'Student Record'!A484)</f>
        <v/>
      </c>
      <c r="D486" s="25" t="str">
        <f>IF('Student Record'!B484="","",'Student Record'!B484)</f>
        <v/>
      </c>
      <c r="E486" s="25" t="str">
        <f>IF('Student Record'!C484="","",'Student Record'!C484)</f>
        <v/>
      </c>
      <c r="F486" s="26" t="str">
        <f>IF('Student Record'!E484="","",'Student Record'!E484)</f>
        <v/>
      </c>
      <c r="G486" s="26" t="str">
        <f>IF('Student Record'!G484="","",'Student Record'!G484)</f>
        <v/>
      </c>
      <c r="H486" s="25" t="str">
        <f>IF('Student Record'!I484="","",'Student Record'!I484)</f>
        <v/>
      </c>
      <c r="I486" s="27" t="str">
        <f>IF('Student Record'!J484="","",'Student Record'!J484)</f>
        <v/>
      </c>
      <c r="J486" s="25" t="str">
        <f>IF('Student Record'!O484="","",'Student Record'!O484)</f>
        <v/>
      </c>
      <c r="K4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6" s="25" t="str">
        <f>IF(Table1[[#This Row],[नाम विद्यार्थी]]="","",IF(AND(Table1[[#This Row],[कक्षा]]&gt;8,Table1[[#This Row],[कक्षा]]&lt;11),50,""))</f>
        <v/>
      </c>
      <c r="M486" s="28" t="str">
        <f>IF(Table1[[#This Row],[नाम विद्यार्थी]]="","",IF(AND(Table1[[#This Row],[कक्षा]]&gt;=11,'School Fees'!$L$3="Yes"),100,""))</f>
        <v/>
      </c>
      <c r="N4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6" s="25" t="str">
        <f>IF(Table1[[#This Row],[नाम विद्यार्थी]]="","",IF(Table1[[#This Row],[कक्षा]]&gt;8,5,""))</f>
        <v/>
      </c>
      <c r="P4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6" s="21"/>
      <c r="R486" s="21"/>
      <c r="S486" s="28" t="str">
        <f>IF(SUM(Table1[[#This Row],[छात्र निधि]:[टी.सी.शुल्क]])=0,"",SUM(Table1[[#This Row],[छात्र निधि]:[टी.सी.शुल्क]]))</f>
        <v/>
      </c>
      <c r="T486" s="33"/>
      <c r="U486" s="33"/>
      <c r="V486" s="22"/>
    </row>
    <row r="487" spans="2:22" ht="15">
      <c r="B487" s="25" t="str">
        <f>IF(C487="","",ROWS($A$4:A487))</f>
        <v/>
      </c>
      <c r="C487" s="25" t="str">
        <f>IF('Student Record'!A485="","",'Student Record'!A485)</f>
        <v/>
      </c>
      <c r="D487" s="25" t="str">
        <f>IF('Student Record'!B485="","",'Student Record'!B485)</f>
        <v/>
      </c>
      <c r="E487" s="25" t="str">
        <f>IF('Student Record'!C485="","",'Student Record'!C485)</f>
        <v/>
      </c>
      <c r="F487" s="26" t="str">
        <f>IF('Student Record'!E485="","",'Student Record'!E485)</f>
        <v/>
      </c>
      <c r="G487" s="26" t="str">
        <f>IF('Student Record'!G485="","",'Student Record'!G485)</f>
        <v/>
      </c>
      <c r="H487" s="25" t="str">
        <f>IF('Student Record'!I485="","",'Student Record'!I485)</f>
        <v/>
      </c>
      <c r="I487" s="27" t="str">
        <f>IF('Student Record'!J485="","",'Student Record'!J485)</f>
        <v/>
      </c>
      <c r="J487" s="25" t="str">
        <f>IF('Student Record'!O485="","",'Student Record'!O485)</f>
        <v/>
      </c>
      <c r="K4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7" s="25" t="str">
        <f>IF(Table1[[#This Row],[नाम विद्यार्थी]]="","",IF(AND(Table1[[#This Row],[कक्षा]]&gt;8,Table1[[#This Row],[कक्षा]]&lt;11),50,""))</f>
        <v/>
      </c>
      <c r="M487" s="28" t="str">
        <f>IF(Table1[[#This Row],[नाम विद्यार्थी]]="","",IF(AND(Table1[[#This Row],[कक्षा]]&gt;=11,'School Fees'!$L$3="Yes"),100,""))</f>
        <v/>
      </c>
      <c r="N4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7" s="25" t="str">
        <f>IF(Table1[[#This Row],[नाम विद्यार्थी]]="","",IF(Table1[[#This Row],[कक्षा]]&gt;8,5,""))</f>
        <v/>
      </c>
      <c r="P4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7" s="21"/>
      <c r="R487" s="21"/>
      <c r="S487" s="28" t="str">
        <f>IF(SUM(Table1[[#This Row],[छात्र निधि]:[टी.सी.शुल्क]])=0,"",SUM(Table1[[#This Row],[छात्र निधि]:[टी.सी.शुल्क]]))</f>
        <v/>
      </c>
      <c r="T487" s="33"/>
      <c r="U487" s="33"/>
      <c r="V487" s="22"/>
    </row>
    <row r="488" spans="2:22" ht="15">
      <c r="B488" s="25" t="str">
        <f>IF(C488="","",ROWS($A$4:A488))</f>
        <v/>
      </c>
      <c r="C488" s="25" t="str">
        <f>IF('Student Record'!A486="","",'Student Record'!A486)</f>
        <v/>
      </c>
      <c r="D488" s="25" t="str">
        <f>IF('Student Record'!B486="","",'Student Record'!B486)</f>
        <v/>
      </c>
      <c r="E488" s="25" t="str">
        <f>IF('Student Record'!C486="","",'Student Record'!C486)</f>
        <v/>
      </c>
      <c r="F488" s="26" t="str">
        <f>IF('Student Record'!E486="","",'Student Record'!E486)</f>
        <v/>
      </c>
      <c r="G488" s="26" t="str">
        <f>IF('Student Record'!G486="","",'Student Record'!G486)</f>
        <v/>
      </c>
      <c r="H488" s="25" t="str">
        <f>IF('Student Record'!I486="","",'Student Record'!I486)</f>
        <v/>
      </c>
      <c r="I488" s="27" t="str">
        <f>IF('Student Record'!J486="","",'Student Record'!J486)</f>
        <v/>
      </c>
      <c r="J488" s="25" t="str">
        <f>IF('Student Record'!O486="","",'Student Record'!O486)</f>
        <v/>
      </c>
      <c r="K4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8" s="25" t="str">
        <f>IF(Table1[[#This Row],[नाम विद्यार्थी]]="","",IF(AND(Table1[[#This Row],[कक्षा]]&gt;8,Table1[[#This Row],[कक्षा]]&lt;11),50,""))</f>
        <v/>
      </c>
      <c r="M488" s="28" t="str">
        <f>IF(Table1[[#This Row],[नाम विद्यार्थी]]="","",IF(AND(Table1[[#This Row],[कक्षा]]&gt;=11,'School Fees'!$L$3="Yes"),100,""))</f>
        <v/>
      </c>
      <c r="N4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8" s="25" t="str">
        <f>IF(Table1[[#This Row],[नाम विद्यार्थी]]="","",IF(Table1[[#This Row],[कक्षा]]&gt;8,5,""))</f>
        <v/>
      </c>
      <c r="P4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8" s="21"/>
      <c r="R488" s="21"/>
      <c r="S488" s="28" t="str">
        <f>IF(SUM(Table1[[#This Row],[छात्र निधि]:[टी.सी.शुल्क]])=0,"",SUM(Table1[[#This Row],[छात्र निधि]:[टी.सी.शुल्क]]))</f>
        <v/>
      </c>
      <c r="T488" s="33"/>
      <c r="U488" s="33"/>
      <c r="V488" s="22"/>
    </row>
    <row r="489" spans="2:22" ht="15">
      <c r="B489" s="25" t="str">
        <f>IF(C489="","",ROWS($A$4:A489))</f>
        <v/>
      </c>
      <c r="C489" s="25" t="str">
        <f>IF('Student Record'!A487="","",'Student Record'!A487)</f>
        <v/>
      </c>
      <c r="D489" s="25" t="str">
        <f>IF('Student Record'!B487="","",'Student Record'!B487)</f>
        <v/>
      </c>
      <c r="E489" s="25" t="str">
        <f>IF('Student Record'!C487="","",'Student Record'!C487)</f>
        <v/>
      </c>
      <c r="F489" s="26" t="str">
        <f>IF('Student Record'!E487="","",'Student Record'!E487)</f>
        <v/>
      </c>
      <c r="G489" s="26" t="str">
        <f>IF('Student Record'!G487="","",'Student Record'!G487)</f>
        <v/>
      </c>
      <c r="H489" s="25" t="str">
        <f>IF('Student Record'!I487="","",'Student Record'!I487)</f>
        <v/>
      </c>
      <c r="I489" s="27" t="str">
        <f>IF('Student Record'!J487="","",'Student Record'!J487)</f>
        <v/>
      </c>
      <c r="J489" s="25" t="str">
        <f>IF('Student Record'!O487="","",'Student Record'!O487)</f>
        <v/>
      </c>
      <c r="K4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89" s="25" t="str">
        <f>IF(Table1[[#This Row],[नाम विद्यार्थी]]="","",IF(AND(Table1[[#This Row],[कक्षा]]&gt;8,Table1[[#This Row],[कक्षा]]&lt;11),50,""))</f>
        <v/>
      </c>
      <c r="M489" s="28" t="str">
        <f>IF(Table1[[#This Row],[नाम विद्यार्थी]]="","",IF(AND(Table1[[#This Row],[कक्षा]]&gt;=11,'School Fees'!$L$3="Yes"),100,""))</f>
        <v/>
      </c>
      <c r="N4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89" s="25" t="str">
        <f>IF(Table1[[#This Row],[नाम विद्यार्थी]]="","",IF(Table1[[#This Row],[कक्षा]]&gt;8,5,""))</f>
        <v/>
      </c>
      <c r="P4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89" s="21"/>
      <c r="R489" s="21"/>
      <c r="S489" s="28" t="str">
        <f>IF(SUM(Table1[[#This Row],[छात्र निधि]:[टी.सी.शुल्क]])=0,"",SUM(Table1[[#This Row],[छात्र निधि]:[टी.सी.शुल्क]]))</f>
        <v/>
      </c>
      <c r="T489" s="33"/>
      <c r="U489" s="33"/>
      <c r="V489" s="22"/>
    </row>
    <row r="490" spans="2:22" ht="15">
      <c r="B490" s="25" t="str">
        <f>IF(C490="","",ROWS($A$4:A490))</f>
        <v/>
      </c>
      <c r="C490" s="25" t="str">
        <f>IF('Student Record'!A488="","",'Student Record'!A488)</f>
        <v/>
      </c>
      <c r="D490" s="25" t="str">
        <f>IF('Student Record'!B488="","",'Student Record'!B488)</f>
        <v/>
      </c>
      <c r="E490" s="25" t="str">
        <f>IF('Student Record'!C488="","",'Student Record'!C488)</f>
        <v/>
      </c>
      <c r="F490" s="26" t="str">
        <f>IF('Student Record'!E488="","",'Student Record'!E488)</f>
        <v/>
      </c>
      <c r="G490" s="26" t="str">
        <f>IF('Student Record'!G488="","",'Student Record'!G488)</f>
        <v/>
      </c>
      <c r="H490" s="25" t="str">
        <f>IF('Student Record'!I488="","",'Student Record'!I488)</f>
        <v/>
      </c>
      <c r="I490" s="27" t="str">
        <f>IF('Student Record'!J488="","",'Student Record'!J488)</f>
        <v/>
      </c>
      <c r="J490" s="25" t="str">
        <f>IF('Student Record'!O488="","",'Student Record'!O488)</f>
        <v/>
      </c>
      <c r="K4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0" s="25" t="str">
        <f>IF(Table1[[#This Row],[नाम विद्यार्थी]]="","",IF(AND(Table1[[#This Row],[कक्षा]]&gt;8,Table1[[#This Row],[कक्षा]]&lt;11),50,""))</f>
        <v/>
      </c>
      <c r="M490" s="28" t="str">
        <f>IF(Table1[[#This Row],[नाम विद्यार्थी]]="","",IF(AND(Table1[[#This Row],[कक्षा]]&gt;=11,'School Fees'!$L$3="Yes"),100,""))</f>
        <v/>
      </c>
      <c r="N4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0" s="25" t="str">
        <f>IF(Table1[[#This Row],[नाम विद्यार्थी]]="","",IF(Table1[[#This Row],[कक्षा]]&gt;8,5,""))</f>
        <v/>
      </c>
      <c r="P4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0" s="21"/>
      <c r="R490" s="21"/>
      <c r="S490" s="28" t="str">
        <f>IF(SUM(Table1[[#This Row],[छात्र निधि]:[टी.सी.शुल्क]])=0,"",SUM(Table1[[#This Row],[छात्र निधि]:[टी.सी.शुल्क]]))</f>
        <v/>
      </c>
      <c r="T490" s="33"/>
      <c r="U490" s="33"/>
      <c r="V490" s="22"/>
    </row>
    <row r="491" spans="2:22" ht="15">
      <c r="B491" s="25" t="str">
        <f>IF(C491="","",ROWS($A$4:A491))</f>
        <v/>
      </c>
      <c r="C491" s="25" t="str">
        <f>IF('Student Record'!A489="","",'Student Record'!A489)</f>
        <v/>
      </c>
      <c r="D491" s="25" t="str">
        <f>IF('Student Record'!B489="","",'Student Record'!B489)</f>
        <v/>
      </c>
      <c r="E491" s="25" t="str">
        <f>IF('Student Record'!C489="","",'Student Record'!C489)</f>
        <v/>
      </c>
      <c r="F491" s="26" t="str">
        <f>IF('Student Record'!E489="","",'Student Record'!E489)</f>
        <v/>
      </c>
      <c r="G491" s="26" t="str">
        <f>IF('Student Record'!G489="","",'Student Record'!G489)</f>
        <v/>
      </c>
      <c r="H491" s="25" t="str">
        <f>IF('Student Record'!I489="","",'Student Record'!I489)</f>
        <v/>
      </c>
      <c r="I491" s="27" t="str">
        <f>IF('Student Record'!J489="","",'Student Record'!J489)</f>
        <v/>
      </c>
      <c r="J491" s="25" t="str">
        <f>IF('Student Record'!O489="","",'Student Record'!O489)</f>
        <v/>
      </c>
      <c r="K4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1" s="25" t="str">
        <f>IF(Table1[[#This Row],[नाम विद्यार्थी]]="","",IF(AND(Table1[[#This Row],[कक्षा]]&gt;8,Table1[[#This Row],[कक्षा]]&lt;11),50,""))</f>
        <v/>
      </c>
      <c r="M491" s="28" t="str">
        <f>IF(Table1[[#This Row],[नाम विद्यार्थी]]="","",IF(AND(Table1[[#This Row],[कक्षा]]&gt;=11,'School Fees'!$L$3="Yes"),100,""))</f>
        <v/>
      </c>
      <c r="N4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1" s="25" t="str">
        <f>IF(Table1[[#This Row],[नाम विद्यार्थी]]="","",IF(Table1[[#This Row],[कक्षा]]&gt;8,5,""))</f>
        <v/>
      </c>
      <c r="P4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1" s="21"/>
      <c r="R491" s="21"/>
      <c r="S491" s="28" t="str">
        <f>IF(SUM(Table1[[#This Row],[छात्र निधि]:[टी.सी.शुल्क]])=0,"",SUM(Table1[[#This Row],[छात्र निधि]:[टी.सी.शुल्क]]))</f>
        <v/>
      </c>
      <c r="T491" s="33"/>
      <c r="U491" s="33"/>
      <c r="V491" s="22"/>
    </row>
    <row r="492" spans="2:22" ht="15">
      <c r="B492" s="25" t="str">
        <f>IF(C492="","",ROWS($A$4:A492))</f>
        <v/>
      </c>
      <c r="C492" s="25" t="str">
        <f>IF('Student Record'!A490="","",'Student Record'!A490)</f>
        <v/>
      </c>
      <c r="D492" s="25" t="str">
        <f>IF('Student Record'!B490="","",'Student Record'!B490)</f>
        <v/>
      </c>
      <c r="E492" s="25" t="str">
        <f>IF('Student Record'!C490="","",'Student Record'!C490)</f>
        <v/>
      </c>
      <c r="F492" s="26" t="str">
        <f>IF('Student Record'!E490="","",'Student Record'!E490)</f>
        <v/>
      </c>
      <c r="G492" s="26" t="str">
        <f>IF('Student Record'!G490="","",'Student Record'!G490)</f>
        <v/>
      </c>
      <c r="H492" s="25" t="str">
        <f>IF('Student Record'!I490="","",'Student Record'!I490)</f>
        <v/>
      </c>
      <c r="I492" s="27" t="str">
        <f>IF('Student Record'!J490="","",'Student Record'!J490)</f>
        <v/>
      </c>
      <c r="J492" s="25" t="str">
        <f>IF('Student Record'!O490="","",'Student Record'!O490)</f>
        <v/>
      </c>
      <c r="K4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2" s="25" t="str">
        <f>IF(Table1[[#This Row],[नाम विद्यार्थी]]="","",IF(AND(Table1[[#This Row],[कक्षा]]&gt;8,Table1[[#This Row],[कक्षा]]&lt;11),50,""))</f>
        <v/>
      </c>
      <c r="M492" s="28" t="str">
        <f>IF(Table1[[#This Row],[नाम विद्यार्थी]]="","",IF(AND(Table1[[#This Row],[कक्षा]]&gt;=11,'School Fees'!$L$3="Yes"),100,""))</f>
        <v/>
      </c>
      <c r="N4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2" s="25" t="str">
        <f>IF(Table1[[#This Row],[नाम विद्यार्थी]]="","",IF(Table1[[#This Row],[कक्षा]]&gt;8,5,""))</f>
        <v/>
      </c>
      <c r="P4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2" s="21"/>
      <c r="R492" s="21"/>
      <c r="S492" s="28" t="str">
        <f>IF(SUM(Table1[[#This Row],[छात्र निधि]:[टी.सी.शुल्क]])=0,"",SUM(Table1[[#This Row],[छात्र निधि]:[टी.सी.शुल्क]]))</f>
        <v/>
      </c>
      <c r="T492" s="33"/>
      <c r="U492" s="33"/>
      <c r="V492" s="22"/>
    </row>
    <row r="493" spans="2:22" ht="15">
      <c r="B493" s="25" t="str">
        <f>IF(C493="","",ROWS($A$4:A493))</f>
        <v/>
      </c>
      <c r="C493" s="25" t="str">
        <f>IF('Student Record'!A491="","",'Student Record'!A491)</f>
        <v/>
      </c>
      <c r="D493" s="25" t="str">
        <f>IF('Student Record'!B491="","",'Student Record'!B491)</f>
        <v/>
      </c>
      <c r="E493" s="25" t="str">
        <f>IF('Student Record'!C491="","",'Student Record'!C491)</f>
        <v/>
      </c>
      <c r="F493" s="26" t="str">
        <f>IF('Student Record'!E491="","",'Student Record'!E491)</f>
        <v/>
      </c>
      <c r="G493" s="26" t="str">
        <f>IF('Student Record'!G491="","",'Student Record'!G491)</f>
        <v/>
      </c>
      <c r="H493" s="25" t="str">
        <f>IF('Student Record'!I491="","",'Student Record'!I491)</f>
        <v/>
      </c>
      <c r="I493" s="27" t="str">
        <f>IF('Student Record'!J491="","",'Student Record'!J491)</f>
        <v/>
      </c>
      <c r="J493" s="25" t="str">
        <f>IF('Student Record'!O491="","",'Student Record'!O491)</f>
        <v/>
      </c>
      <c r="K4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3" s="25" t="str">
        <f>IF(Table1[[#This Row],[नाम विद्यार्थी]]="","",IF(AND(Table1[[#This Row],[कक्षा]]&gt;8,Table1[[#This Row],[कक्षा]]&lt;11),50,""))</f>
        <v/>
      </c>
      <c r="M493" s="28" t="str">
        <f>IF(Table1[[#This Row],[नाम विद्यार्थी]]="","",IF(AND(Table1[[#This Row],[कक्षा]]&gt;=11,'School Fees'!$L$3="Yes"),100,""))</f>
        <v/>
      </c>
      <c r="N4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3" s="25" t="str">
        <f>IF(Table1[[#This Row],[नाम विद्यार्थी]]="","",IF(Table1[[#This Row],[कक्षा]]&gt;8,5,""))</f>
        <v/>
      </c>
      <c r="P4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3" s="21"/>
      <c r="R493" s="21"/>
      <c r="S493" s="28" t="str">
        <f>IF(SUM(Table1[[#This Row],[छात्र निधि]:[टी.सी.शुल्क]])=0,"",SUM(Table1[[#This Row],[छात्र निधि]:[टी.सी.शुल्क]]))</f>
        <v/>
      </c>
      <c r="T493" s="33"/>
      <c r="U493" s="33"/>
      <c r="V493" s="22"/>
    </row>
    <row r="494" spans="2:22" ht="15">
      <c r="B494" s="25" t="str">
        <f>IF(C494="","",ROWS($A$4:A494))</f>
        <v/>
      </c>
      <c r="C494" s="25" t="str">
        <f>IF('Student Record'!A492="","",'Student Record'!A492)</f>
        <v/>
      </c>
      <c r="D494" s="25" t="str">
        <f>IF('Student Record'!B492="","",'Student Record'!B492)</f>
        <v/>
      </c>
      <c r="E494" s="25" t="str">
        <f>IF('Student Record'!C492="","",'Student Record'!C492)</f>
        <v/>
      </c>
      <c r="F494" s="26" t="str">
        <f>IF('Student Record'!E492="","",'Student Record'!E492)</f>
        <v/>
      </c>
      <c r="G494" s="26" t="str">
        <f>IF('Student Record'!G492="","",'Student Record'!G492)</f>
        <v/>
      </c>
      <c r="H494" s="25" t="str">
        <f>IF('Student Record'!I492="","",'Student Record'!I492)</f>
        <v/>
      </c>
      <c r="I494" s="27" t="str">
        <f>IF('Student Record'!J492="","",'Student Record'!J492)</f>
        <v/>
      </c>
      <c r="J494" s="25" t="str">
        <f>IF('Student Record'!O492="","",'Student Record'!O492)</f>
        <v/>
      </c>
      <c r="K4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4" s="25" t="str">
        <f>IF(Table1[[#This Row],[नाम विद्यार्थी]]="","",IF(AND(Table1[[#This Row],[कक्षा]]&gt;8,Table1[[#This Row],[कक्षा]]&lt;11),50,""))</f>
        <v/>
      </c>
      <c r="M494" s="28" t="str">
        <f>IF(Table1[[#This Row],[नाम विद्यार्थी]]="","",IF(AND(Table1[[#This Row],[कक्षा]]&gt;=11,'School Fees'!$L$3="Yes"),100,""))</f>
        <v/>
      </c>
      <c r="N4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4" s="25" t="str">
        <f>IF(Table1[[#This Row],[नाम विद्यार्थी]]="","",IF(Table1[[#This Row],[कक्षा]]&gt;8,5,""))</f>
        <v/>
      </c>
      <c r="P4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4" s="21"/>
      <c r="R494" s="21"/>
      <c r="S494" s="28" t="str">
        <f>IF(SUM(Table1[[#This Row],[छात्र निधि]:[टी.सी.शुल्क]])=0,"",SUM(Table1[[#This Row],[छात्र निधि]:[टी.सी.शुल्क]]))</f>
        <v/>
      </c>
      <c r="T494" s="33"/>
      <c r="U494" s="33"/>
      <c r="V494" s="22"/>
    </row>
    <row r="495" spans="2:22" ht="15">
      <c r="B495" s="25" t="str">
        <f>IF(C495="","",ROWS($A$4:A495))</f>
        <v/>
      </c>
      <c r="C495" s="25" t="str">
        <f>IF('Student Record'!A493="","",'Student Record'!A493)</f>
        <v/>
      </c>
      <c r="D495" s="25" t="str">
        <f>IF('Student Record'!B493="","",'Student Record'!B493)</f>
        <v/>
      </c>
      <c r="E495" s="25" t="str">
        <f>IF('Student Record'!C493="","",'Student Record'!C493)</f>
        <v/>
      </c>
      <c r="F495" s="26" t="str">
        <f>IF('Student Record'!E493="","",'Student Record'!E493)</f>
        <v/>
      </c>
      <c r="G495" s="26" t="str">
        <f>IF('Student Record'!G493="","",'Student Record'!G493)</f>
        <v/>
      </c>
      <c r="H495" s="25" t="str">
        <f>IF('Student Record'!I493="","",'Student Record'!I493)</f>
        <v/>
      </c>
      <c r="I495" s="27" t="str">
        <f>IF('Student Record'!J493="","",'Student Record'!J493)</f>
        <v/>
      </c>
      <c r="J495" s="25" t="str">
        <f>IF('Student Record'!O493="","",'Student Record'!O493)</f>
        <v/>
      </c>
      <c r="K4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5" s="25" t="str">
        <f>IF(Table1[[#This Row],[नाम विद्यार्थी]]="","",IF(AND(Table1[[#This Row],[कक्षा]]&gt;8,Table1[[#This Row],[कक्षा]]&lt;11),50,""))</f>
        <v/>
      </c>
      <c r="M495" s="28" t="str">
        <f>IF(Table1[[#This Row],[नाम विद्यार्थी]]="","",IF(AND(Table1[[#This Row],[कक्षा]]&gt;=11,'School Fees'!$L$3="Yes"),100,""))</f>
        <v/>
      </c>
      <c r="N4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5" s="25" t="str">
        <f>IF(Table1[[#This Row],[नाम विद्यार्थी]]="","",IF(Table1[[#This Row],[कक्षा]]&gt;8,5,""))</f>
        <v/>
      </c>
      <c r="P4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5" s="21"/>
      <c r="R495" s="21"/>
      <c r="S495" s="28" t="str">
        <f>IF(SUM(Table1[[#This Row],[छात्र निधि]:[टी.सी.शुल्क]])=0,"",SUM(Table1[[#This Row],[छात्र निधि]:[टी.सी.शुल्क]]))</f>
        <v/>
      </c>
      <c r="T495" s="33"/>
      <c r="U495" s="33"/>
      <c r="V495" s="22"/>
    </row>
    <row r="496" spans="2:22" ht="15">
      <c r="B496" s="25" t="str">
        <f>IF(C496="","",ROWS($A$4:A496))</f>
        <v/>
      </c>
      <c r="C496" s="25" t="str">
        <f>IF('Student Record'!A494="","",'Student Record'!A494)</f>
        <v/>
      </c>
      <c r="D496" s="25" t="str">
        <f>IF('Student Record'!B494="","",'Student Record'!B494)</f>
        <v/>
      </c>
      <c r="E496" s="25" t="str">
        <f>IF('Student Record'!C494="","",'Student Record'!C494)</f>
        <v/>
      </c>
      <c r="F496" s="26" t="str">
        <f>IF('Student Record'!E494="","",'Student Record'!E494)</f>
        <v/>
      </c>
      <c r="G496" s="26" t="str">
        <f>IF('Student Record'!G494="","",'Student Record'!G494)</f>
        <v/>
      </c>
      <c r="H496" s="25" t="str">
        <f>IF('Student Record'!I494="","",'Student Record'!I494)</f>
        <v/>
      </c>
      <c r="I496" s="27" t="str">
        <f>IF('Student Record'!J494="","",'Student Record'!J494)</f>
        <v/>
      </c>
      <c r="J496" s="25" t="str">
        <f>IF('Student Record'!O494="","",'Student Record'!O494)</f>
        <v/>
      </c>
      <c r="K4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6" s="25" t="str">
        <f>IF(Table1[[#This Row],[नाम विद्यार्थी]]="","",IF(AND(Table1[[#This Row],[कक्षा]]&gt;8,Table1[[#This Row],[कक्षा]]&lt;11),50,""))</f>
        <v/>
      </c>
      <c r="M496" s="28" t="str">
        <f>IF(Table1[[#This Row],[नाम विद्यार्थी]]="","",IF(AND(Table1[[#This Row],[कक्षा]]&gt;=11,'School Fees'!$L$3="Yes"),100,""))</f>
        <v/>
      </c>
      <c r="N4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6" s="25" t="str">
        <f>IF(Table1[[#This Row],[नाम विद्यार्थी]]="","",IF(Table1[[#This Row],[कक्षा]]&gt;8,5,""))</f>
        <v/>
      </c>
      <c r="P4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6" s="21"/>
      <c r="R496" s="21"/>
      <c r="S496" s="28" t="str">
        <f>IF(SUM(Table1[[#This Row],[छात्र निधि]:[टी.सी.शुल्क]])=0,"",SUM(Table1[[#This Row],[छात्र निधि]:[टी.सी.शुल्क]]))</f>
        <v/>
      </c>
      <c r="T496" s="33"/>
      <c r="U496" s="33"/>
      <c r="V496" s="22"/>
    </row>
    <row r="497" spans="2:22" ht="15">
      <c r="B497" s="25" t="str">
        <f>IF(C497="","",ROWS($A$4:A497))</f>
        <v/>
      </c>
      <c r="C497" s="25" t="str">
        <f>IF('Student Record'!A495="","",'Student Record'!A495)</f>
        <v/>
      </c>
      <c r="D497" s="25" t="str">
        <f>IF('Student Record'!B495="","",'Student Record'!B495)</f>
        <v/>
      </c>
      <c r="E497" s="25" t="str">
        <f>IF('Student Record'!C495="","",'Student Record'!C495)</f>
        <v/>
      </c>
      <c r="F497" s="26" t="str">
        <f>IF('Student Record'!E495="","",'Student Record'!E495)</f>
        <v/>
      </c>
      <c r="G497" s="26" t="str">
        <f>IF('Student Record'!G495="","",'Student Record'!G495)</f>
        <v/>
      </c>
      <c r="H497" s="25" t="str">
        <f>IF('Student Record'!I495="","",'Student Record'!I495)</f>
        <v/>
      </c>
      <c r="I497" s="27" t="str">
        <f>IF('Student Record'!J495="","",'Student Record'!J495)</f>
        <v/>
      </c>
      <c r="J497" s="25" t="str">
        <f>IF('Student Record'!O495="","",'Student Record'!O495)</f>
        <v/>
      </c>
      <c r="K4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7" s="25" t="str">
        <f>IF(Table1[[#This Row],[नाम विद्यार्थी]]="","",IF(AND(Table1[[#This Row],[कक्षा]]&gt;8,Table1[[#This Row],[कक्षा]]&lt;11),50,""))</f>
        <v/>
      </c>
      <c r="M497" s="28" t="str">
        <f>IF(Table1[[#This Row],[नाम विद्यार्थी]]="","",IF(AND(Table1[[#This Row],[कक्षा]]&gt;=11,'School Fees'!$L$3="Yes"),100,""))</f>
        <v/>
      </c>
      <c r="N4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7" s="25" t="str">
        <f>IF(Table1[[#This Row],[नाम विद्यार्थी]]="","",IF(Table1[[#This Row],[कक्षा]]&gt;8,5,""))</f>
        <v/>
      </c>
      <c r="P4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7" s="21"/>
      <c r="R497" s="21"/>
      <c r="S497" s="28" t="str">
        <f>IF(SUM(Table1[[#This Row],[छात्र निधि]:[टी.सी.शुल्क]])=0,"",SUM(Table1[[#This Row],[छात्र निधि]:[टी.सी.शुल्क]]))</f>
        <v/>
      </c>
      <c r="T497" s="33"/>
      <c r="U497" s="33"/>
      <c r="V497" s="22"/>
    </row>
    <row r="498" spans="2:22" ht="15">
      <c r="B498" s="25" t="str">
        <f>IF(C498="","",ROWS($A$4:A498))</f>
        <v/>
      </c>
      <c r="C498" s="25" t="str">
        <f>IF('Student Record'!A496="","",'Student Record'!A496)</f>
        <v/>
      </c>
      <c r="D498" s="25" t="str">
        <f>IF('Student Record'!B496="","",'Student Record'!B496)</f>
        <v/>
      </c>
      <c r="E498" s="25" t="str">
        <f>IF('Student Record'!C496="","",'Student Record'!C496)</f>
        <v/>
      </c>
      <c r="F498" s="26" t="str">
        <f>IF('Student Record'!E496="","",'Student Record'!E496)</f>
        <v/>
      </c>
      <c r="G498" s="26" t="str">
        <f>IF('Student Record'!G496="","",'Student Record'!G496)</f>
        <v/>
      </c>
      <c r="H498" s="25" t="str">
        <f>IF('Student Record'!I496="","",'Student Record'!I496)</f>
        <v/>
      </c>
      <c r="I498" s="27" t="str">
        <f>IF('Student Record'!J496="","",'Student Record'!J496)</f>
        <v/>
      </c>
      <c r="J498" s="25" t="str">
        <f>IF('Student Record'!O496="","",'Student Record'!O496)</f>
        <v/>
      </c>
      <c r="K4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8" s="25" t="str">
        <f>IF(Table1[[#This Row],[नाम विद्यार्थी]]="","",IF(AND(Table1[[#This Row],[कक्षा]]&gt;8,Table1[[#This Row],[कक्षा]]&lt;11),50,""))</f>
        <v/>
      </c>
      <c r="M498" s="28" t="str">
        <f>IF(Table1[[#This Row],[नाम विद्यार्थी]]="","",IF(AND(Table1[[#This Row],[कक्षा]]&gt;=11,'School Fees'!$L$3="Yes"),100,""))</f>
        <v/>
      </c>
      <c r="N4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8" s="25" t="str">
        <f>IF(Table1[[#This Row],[नाम विद्यार्थी]]="","",IF(Table1[[#This Row],[कक्षा]]&gt;8,5,""))</f>
        <v/>
      </c>
      <c r="P4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8" s="21"/>
      <c r="R498" s="21"/>
      <c r="S498" s="28" t="str">
        <f>IF(SUM(Table1[[#This Row],[छात्र निधि]:[टी.सी.शुल्क]])=0,"",SUM(Table1[[#This Row],[छात्र निधि]:[टी.सी.शुल्क]]))</f>
        <v/>
      </c>
      <c r="T498" s="33"/>
      <c r="U498" s="33"/>
      <c r="V498" s="22"/>
    </row>
    <row r="499" spans="2:22" ht="15">
      <c r="B499" s="25" t="str">
        <f>IF(C499="","",ROWS($A$4:A499))</f>
        <v/>
      </c>
      <c r="C499" s="25" t="str">
        <f>IF('Student Record'!A497="","",'Student Record'!A497)</f>
        <v/>
      </c>
      <c r="D499" s="25" t="str">
        <f>IF('Student Record'!B497="","",'Student Record'!B497)</f>
        <v/>
      </c>
      <c r="E499" s="25" t="str">
        <f>IF('Student Record'!C497="","",'Student Record'!C497)</f>
        <v/>
      </c>
      <c r="F499" s="26" t="str">
        <f>IF('Student Record'!E497="","",'Student Record'!E497)</f>
        <v/>
      </c>
      <c r="G499" s="26" t="str">
        <f>IF('Student Record'!G497="","",'Student Record'!G497)</f>
        <v/>
      </c>
      <c r="H499" s="25" t="str">
        <f>IF('Student Record'!I497="","",'Student Record'!I497)</f>
        <v/>
      </c>
      <c r="I499" s="27" t="str">
        <f>IF('Student Record'!J497="","",'Student Record'!J497)</f>
        <v/>
      </c>
      <c r="J499" s="25" t="str">
        <f>IF('Student Record'!O497="","",'Student Record'!O497)</f>
        <v/>
      </c>
      <c r="K4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499" s="25" t="str">
        <f>IF(Table1[[#This Row],[नाम विद्यार्थी]]="","",IF(AND(Table1[[#This Row],[कक्षा]]&gt;8,Table1[[#This Row],[कक्षा]]&lt;11),50,""))</f>
        <v/>
      </c>
      <c r="M499" s="28" t="str">
        <f>IF(Table1[[#This Row],[नाम विद्यार्थी]]="","",IF(AND(Table1[[#This Row],[कक्षा]]&gt;=11,'School Fees'!$L$3="Yes"),100,""))</f>
        <v/>
      </c>
      <c r="N4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499" s="25" t="str">
        <f>IF(Table1[[#This Row],[नाम विद्यार्थी]]="","",IF(Table1[[#This Row],[कक्षा]]&gt;8,5,""))</f>
        <v/>
      </c>
      <c r="P4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499" s="21"/>
      <c r="R499" s="21"/>
      <c r="S499" s="28" t="str">
        <f>IF(SUM(Table1[[#This Row],[छात्र निधि]:[टी.सी.शुल्क]])=0,"",SUM(Table1[[#This Row],[छात्र निधि]:[टी.सी.शुल्क]]))</f>
        <v/>
      </c>
      <c r="T499" s="33"/>
      <c r="U499" s="33"/>
      <c r="V499" s="22"/>
    </row>
    <row r="500" spans="2:22" ht="15">
      <c r="B500" s="25" t="str">
        <f>IF(C500="","",ROWS($A$4:A500))</f>
        <v/>
      </c>
      <c r="C500" s="25" t="str">
        <f>IF('Student Record'!A498="","",'Student Record'!A498)</f>
        <v/>
      </c>
      <c r="D500" s="25" t="str">
        <f>IF('Student Record'!B498="","",'Student Record'!B498)</f>
        <v/>
      </c>
      <c r="E500" s="25" t="str">
        <f>IF('Student Record'!C498="","",'Student Record'!C498)</f>
        <v/>
      </c>
      <c r="F500" s="26" t="str">
        <f>IF('Student Record'!E498="","",'Student Record'!E498)</f>
        <v/>
      </c>
      <c r="G500" s="26" t="str">
        <f>IF('Student Record'!G498="","",'Student Record'!G498)</f>
        <v/>
      </c>
      <c r="H500" s="25" t="str">
        <f>IF('Student Record'!I498="","",'Student Record'!I498)</f>
        <v/>
      </c>
      <c r="I500" s="27" t="str">
        <f>IF('Student Record'!J498="","",'Student Record'!J498)</f>
        <v/>
      </c>
      <c r="J500" s="25" t="str">
        <f>IF('Student Record'!O498="","",'Student Record'!O498)</f>
        <v/>
      </c>
      <c r="K5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0" s="25" t="str">
        <f>IF(Table1[[#This Row],[नाम विद्यार्थी]]="","",IF(AND(Table1[[#This Row],[कक्षा]]&gt;8,Table1[[#This Row],[कक्षा]]&lt;11),50,""))</f>
        <v/>
      </c>
      <c r="M500" s="28" t="str">
        <f>IF(Table1[[#This Row],[नाम विद्यार्थी]]="","",IF(AND(Table1[[#This Row],[कक्षा]]&gt;=11,'School Fees'!$L$3="Yes"),100,""))</f>
        <v/>
      </c>
      <c r="N5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0" s="25" t="str">
        <f>IF(Table1[[#This Row],[नाम विद्यार्थी]]="","",IF(Table1[[#This Row],[कक्षा]]&gt;8,5,""))</f>
        <v/>
      </c>
      <c r="P5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0" s="21"/>
      <c r="R500" s="21"/>
      <c r="S500" s="28" t="str">
        <f>IF(SUM(Table1[[#This Row],[छात्र निधि]:[टी.सी.शुल्क]])=0,"",SUM(Table1[[#This Row],[छात्र निधि]:[टी.सी.शुल्क]]))</f>
        <v/>
      </c>
      <c r="T500" s="33"/>
      <c r="U500" s="33"/>
      <c r="V500" s="22"/>
    </row>
    <row r="501" spans="2:22" ht="15">
      <c r="B501" s="25" t="str">
        <f>IF(C501="","",ROWS($A$4:A501))</f>
        <v/>
      </c>
      <c r="C501" s="25" t="str">
        <f>IF('Student Record'!A499="","",'Student Record'!A499)</f>
        <v/>
      </c>
      <c r="D501" s="25" t="str">
        <f>IF('Student Record'!B499="","",'Student Record'!B499)</f>
        <v/>
      </c>
      <c r="E501" s="25" t="str">
        <f>IF('Student Record'!C499="","",'Student Record'!C499)</f>
        <v/>
      </c>
      <c r="F501" s="26" t="str">
        <f>IF('Student Record'!E499="","",'Student Record'!E499)</f>
        <v/>
      </c>
      <c r="G501" s="26" t="str">
        <f>IF('Student Record'!G499="","",'Student Record'!G499)</f>
        <v/>
      </c>
      <c r="H501" s="25" t="str">
        <f>IF('Student Record'!I499="","",'Student Record'!I499)</f>
        <v/>
      </c>
      <c r="I501" s="27" t="str">
        <f>IF('Student Record'!J499="","",'Student Record'!J499)</f>
        <v/>
      </c>
      <c r="J501" s="25" t="str">
        <f>IF('Student Record'!O499="","",'Student Record'!O499)</f>
        <v/>
      </c>
      <c r="K5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1" s="25" t="str">
        <f>IF(Table1[[#This Row],[नाम विद्यार्थी]]="","",IF(AND(Table1[[#This Row],[कक्षा]]&gt;8,Table1[[#This Row],[कक्षा]]&lt;11),50,""))</f>
        <v/>
      </c>
      <c r="M501" s="28" t="str">
        <f>IF(Table1[[#This Row],[नाम विद्यार्थी]]="","",IF(AND(Table1[[#This Row],[कक्षा]]&gt;=11,'School Fees'!$L$3="Yes"),100,""))</f>
        <v/>
      </c>
      <c r="N5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1" s="25" t="str">
        <f>IF(Table1[[#This Row],[नाम विद्यार्थी]]="","",IF(Table1[[#This Row],[कक्षा]]&gt;8,5,""))</f>
        <v/>
      </c>
      <c r="P5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1" s="21"/>
      <c r="R501" s="21"/>
      <c r="S501" s="28" t="str">
        <f>IF(SUM(Table1[[#This Row],[छात्र निधि]:[टी.सी.शुल्क]])=0,"",SUM(Table1[[#This Row],[छात्र निधि]:[टी.सी.शुल्क]]))</f>
        <v/>
      </c>
      <c r="T501" s="33"/>
      <c r="U501" s="33"/>
      <c r="V501" s="22"/>
    </row>
    <row r="502" spans="2:22" ht="15">
      <c r="B502" s="25" t="str">
        <f>IF(C502="","",ROWS($A$4:A502))</f>
        <v/>
      </c>
      <c r="C502" s="25" t="str">
        <f>IF('Student Record'!A500="","",'Student Record'!A500)</f>
        <v/>
      </c>
      <c r="D502" s="25" t="str">
        <f>IF('Student Record'!B500="","",'Student Record'!B500)</f>
        <v/>
      </c>
      <c r="E502" s="25" t="str">
        <f>IF('Student Record'!C500="","",'Student Record'!C500)</f>
        <v/>
      </c>
      <c r="F502" s="26" t="str">
        <f>IF('Student Record'!E500="","",'Student Record'!E500)</f>
        <v/>
      </c>
      <c r="G502" s="26" t="str">
        <f>IF('Student Record'!G500="","",'Student Record'!G500)</f>
        <v/>
      </c>
      <c r="H502" s="25" t="str">
        <f>IF('Student Record'!I500="","",'Student Record'!I500)</f>
        <v/>
      </c>
      <c r="I502" s="27" t="str">
        <f>IF('Student Record'!J500="","",'Student Record'!J500)</f>
        <v/>
      </c>
      <c r="J502" s="25" t="str">
        <f>IF('Student Record'!O500="","",'Student Record'!O500)</f>
        <v/>
      </c>
      <c r="K5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2" s="25" t="str">
        <f>IF(Table1[[#This Row],[नाम विद्यार्थी]]="","",IF(AND(Table1[[#This Row],[कक्षा]]&gt;8,Table1[[#This Row],[कक्षा]]&lt;11),50,""))</f>
        <v/>
      </c>
      <c r="M502" s="28" t="str">
        <f>IF(Table1[[#This Row],[नाम विद्यार्थी]]="","",IF(AND(Table1[[#This Row],[कक्षा]]&gt;=11,'School Fees'!$L$3="Yes"),100,""))</f>
        <v/>
      </c>
      <c r="N5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2" s="25" t="str">
        <f>IF(Table1[[#This Row],[नाम विद्यार्थी]]="","",IF(Table1[[#This Row],[कक्षा]]&gt;8,5,""))</f>
        <v/>
      </c>
      <c r="P5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2" s="21"/>
      <c r="R502" s="21"/>
      <c r="S502" s="28" t="str">
        <f>IF(SUM(Table1[[#This Row],[छात्र निधि]:[टी.सी.शुल्क]])=0,"",SUM(Table1[[#This Row],[छात्र निधि]:[टी.सी.शुल्क]]))</f>
        <v/>
      </c>
      <c r="T502" s="33"/>
      <c r="U502" s="33"/>
      <c r="V502" s="22"/>
    </row>
    <row r="503" spans="2:22" ht="15">
      <c r="B503" s="25" t="str">
        <f>IF(C503="","",ROWS($A$4:A503))</f>
        <v/>
      </c>
      <c r="C503" s="25" t="str">
        <f>IF('Student Record'!A501="","",'Student Record'!A501)</f>
        <v/>
      </c>
      <c r="D503" s="25" t="str">
        <f>IF('Student Record'!B501="","",'Student Record'!B501)</f>
        <v/>
      </c>
      <c r="E503" s="25" t="str">
        <f>IF('Student Record'!C501="","",'Student Record'!C501)</f>
        <v/>
      </c>
      <c r="F503" s="26" t="str">
        <f>IF('Student Record'!E501="","",'Student Record'!E501)</f>
        <v/>
      </c>
      <c r="G503" s="26" t="str">
        <f>IF('Student Record'!G501="","",'Student Record'!G501)</f>
        <v/>
      </c>
      <c r="H503" s="25" t="str">
        <f>IF('Student Record'!I501="","",'Student Record'!I501)</f>
        <v/>
      </c>
      <c r="I503" s="27" t="str">
        <f>IF('Student Record'!J501="","",'Student Record'!J501)</f>
        <v/>
      </c>
      <c r="J503" s="25" t="str">
        <f>IF('Student Record'!O501="","",'Student Record'!O501)</f>
        <v/>
      </c>
      <c r="K5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3" s="25" t="str">
        <f>IF(Table1[[#This Row],[नाम विद्यार्थी]]="","",IF(AND(Table1[[#This Row],[कक्षा]]&gt;8,Table1[[#This Row],[कक्षा]]&lt;11),50,""))</f>
        <v/>
      </c>
      <c r="M503" s="28" t="str">
        <f>IF(Table1[[#This Row],[नाम विद्यार्थी]]="","",IF(AND(Table1[[#This Row],[कक्षा]]&gt;=11,'School Fees'!$L$3="Yes"),100,""))</f>
        <v/>
      </c>
      <c r="N5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3" s="25" t="str">
        <f>IF(Table1[[#This Row],[नाम विद्यार्थी]]="","",IF(Table1[[#This Row],[कक्षा]]&gt;8,5,""))</f>
        <v/>
      </c>
      <c r="P5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3" s="21"/>
      <c r="R503" s="21"/>
      <c r="S503" s="28" t="str">
        <f>IF(SUM(Table1[[#This Row],[छात्र निधि]:[टी.सी.शुल्क]])=0,"",SUM(Table1[[#This Row],[छात्र निधि]:[टी.सी.शुल्क]]))</f>
        <v/>
      </c>
      <c r="T503" s="33"/>
      <c r="U503" s="33"/>
      <c r="V503" s="22"/>
    </row>
    <row r="504" spans="2:22" ht="15">
      <c r="B504" s="25" t="str">
        <f>IF(C504="","",ROWS($A$4:A504))</f>
        <v/>
      </c>
      <c r="C504" s="25" t="str">
        <f>IF('Student Record'!A502="","",'Student Record'!A502)</f>
        <v/>
      </c>
      <c r="D504" s="25" t="str">
        <f>IF('Student Record'!B502="","",'Student Record'!B502)</f>
        <v/>
      </c>
      <c r="E504" s="25" t="str">
        <f>IF('Student Record'!C502="","",'Student Record'!C502)</f>
        <v/>
      </c>
      <c r="F504" s="26" t="str">
        <f>IF('Student Record'!E502="","",'Student Record'!E502)</f>
        <v/>
      </c>
      <c r="G504" s="26" t="str">
        <f>IF('Student Record'!G502="","",'Student Record'!G502)</f>
        <v/>
      </c>
      <c r="H504" s="25" t="str">
        <f>IF('Student Record'!I502="","",'Student Record'!I502)</f>
        <v/>
      </c>
      <c r="I504" s="27" t="str">
        <f>IF('Student Record'!J502="","",'Student Record'!J502)</f>
        <v/>
      </c>
      <c r="J504" s="25" t="str">
        <f>IF('Student Record'!O502="","",'Student Record'!O502)</f>
        <v/>
      </c>
      <c r="K5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4" s="25" t="str">
        <f>IF(Table1[[#This Row],[नाम विद्यार्थी]]="","",IF(AND(Table1[[#This Row],[कक्षा]]&gt;8,Table1[[#This Row],[कक्षा]]&lt;11),50,""))</f>
        <v/>
      </c>
      <c r="M504" s="28" t="str">
        <f>IF(Table1[[#This Row],[नाम विद्यार्थी]]="","",IF(AND(Table1[[#This Row],[कक्षा]]&gt;=11,'School Fees'!$L$3="Yes"),100,""))</f>
        <v/>
      </c>
      <c r="N5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4" s="25" t="str">
        <f>IF(Table1[[#This Row],[नाम विद्यार्थी]]="","",IF(Table1[[#This Row],[कक्षा]]&gt;8,5,""))</f>
        <v/>
      </c>
      <c r="P5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4" s="21"/>
      <c r="R504" s="21"/>
      <c r="S504" s="28" t="str">
        <f>IF(SUM(Table1[[#This Row],[छात्र निधि]:[टी.सी.शुल्क]])=0,"",SUM(Table1[[#This Row],[छात्र निधि]:[टी.सी.शुल्क]]))</f>
        <v/>
      </c>
      <c r="T504" s="33"/>
      <c r="U504" s="33"/>
      <c r="V504" s="22"/>
    </row>
    <row r="505" spans="2:22" ht="15">
      <c r="B505" s="25" t="str">
        <f>IF(C505="","",ROWS($A$4:A505))</f>
        <v/>
      </c>
      <c r="C505" s="25" t="str">
        <f>IF('Student Record'!A503="","",'Student Record'!A503)</f>
        <v/>
      </c>
      <c r="D505" s="25" t="str">
        <f>IF('Student Record'!B503="","",'Student Record'!B503)</f>
        <v/>
      </c>
      <c r="E505" s="25" t="str">
        <f>IF('Student Record'!C503="","",'Student Record'!C503)</f>
        <v/>
      </c>
      <c r="F505" s="26" t="str">
        <f>IF('Student Record'!E503="","",'Student Record'!E503)</f>
        <v/>
      </c>
      <c r="G505" s="26" t="str">
        <f>IF('Student Record'!G503="","",'Student Record'!G503)</f>
        <v/>
      </c>
      <c r="H505" s="25" t="str">
        <f>IF('Student Record'!I503="","",'Student Record'!I503)</f>
        <v/>
      </c>
      <c r="I505" s="27" t="str">
        <f>IF('Student Record'!J503="","",'Student Record'!J503)</f>
        <v/>
      </c>
      <c r="J505" s="25" t="str">
        <f>IF('Student Record'!O503="","",'Student Record'!O503)</f>
        <v/>
      </c>
      <c r="K5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5" s="25" t="str">
        <f>IF(Table1[[#This Row],[नाम विद्यार्थी]]="","",IF(AND(Table1[[#This Row],[कक्षा]]&gt;8,Table1[[#This Row],[कक्षा]]&lt;11),50,""))</f>
        <v/>
      </c>
      <c r="M505" s="28" t="str">
        <f>IF(Table1[[#This Row],[नाम विद्यार्थी]]="","",IF(AND(Table1[[#This Row],[कक्षा]]&gt;=11,'School Fees'!$L$3="Yes"),100,""))</f>
        <v/>
      </c>
      <c r="N5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5" s="25" t="str">
        <f>IF(Table1[[#This Row],[नाम विद्यार्थी]]="","",IF(Table1[[#This Row],[कक्षा]]&gt;8,5,""))</f>
        <v/>
      </c>
      <c r="P5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5" s="21"/>
      <c r="R505" s="21"/>
      <c r="S505" s="28" t="str">
        <f>IF(SUM(Table1[[#This Row],[छात्र निधि]:[टी.सी.शुल्क]])=0,"",SUM(Table1[[#This Row],[छात्र निधि]:[टी.सी.शुल्क]]))</f>
        <v/>
      </c>
      <c r="T505" s="33"/>
      <c r="U505" s="33"/>
      <c r="V505" s="22"/>
    </row>
    <row r="506" spans="2:22" ht="15">
      <c r="B506" s="25" t="str">
        <f>IF(C506="","",ROWS($A$4:A506))</f>
        <v/>
      </c>
      <c r="C506" s="25" t="str">
        <f>IF('Student Record'!A504="","",'Student Record'!A504)</f>
        <v/>
      </c>
      <c r="D506" s="25" t="str">
        <f>IF('Student Record'!B504="","",'Student Record'!B504)</f>
        <v/>
      </c>
      <c r="E506" s="25" t="str">
        <f>IF('Student Record'!C504="","",'Student Record'!C504)</f>
        <v/>
      </c>
      <c r="F506" s="26" t="str">
        <f>IF('Student Record'!E504="","",'Student Record'!E504)</f>
        <v/>
      </c>
      <c r="G506" s="26" t="str">
        <f>IF('Student Record'!G504="","",'Student Record'!G504)</f>
        <v/>
      </c>
      <c r="H506" s="25" t="str">
        <f>IF('Student Record'!I504="","",'Student Record'!I504)</f>
        <v/>
      </c>
      <c r="I506" s="27" t="str">
        <f>IF('Student Record'!J504="","",'Student Record'!J504)</f>
        <v/>
      </c>
      <c r="J506" s="25" t="str">
        <f>IF('Student Record'!O504="","",'Student Record'!O504)</f>
        <v/>
      </c>
      <c r="K5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6" s="25" t="str">
        <f>IF(Table1[[#This Row],[नाम विद्यार्थी]]="","",IF(AND(Table1[[#This Row],[कक्षा]]&gt;8,Table1[[#This Row],[कक्षा]]&lt;11),50,""))</f>
        <v/>
      </c>
      <c r="M506" s="28" t="str">
        <f>IF(Table1[[#This Row],[नाम विद्यार्थी]]="","",IF(AND(Table1[[#This Row],[कक्षा]]&gt;=11,'School Fees'!$L$3="Yes"),100,""))</f>
        <v/>
      </c>
      <c r="N5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6" s="25" t="str">
        <f>IF(Table1[[#This Row],[नाम विद्यार्थी]]="","",IF(Table1[[#This Row],[कक्षा]]&gt;8,5,""))</f>
        <v/>
      </c>
      <c r="P5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6" s="21"/>
      <c r="R506" s="21"/>
      <c r="S506" s="28" t="str">
        <f>IF(SUM(Table1[[#This Row],[छात्र निधि]:[टी.सी.शुल्क]])=0,"",SUM(Table1[[#This Row],[छात्र निधि]:[टी.सी.शुल्क]]))</f>
        <v/>
      </c>
      <c r="T506" s="33"/>
      <c r="U506" s="33"/>
      <c r="V506" s="22"/>
    </row>
    <row r="507" spans="2:22" ht="15">
      <c r="B507" s="25" t="str">
        <f>IF(C507="","",ROWS($A$4:A507))</f>
        <v/>
      </c>
      <c r="C507" s="25" t="str">
        <f>IF('Student Record'!A505="","",'Student Record'!A505)</f>
        <v/>
      </c>
      <c r="D507" s="25" t="str">
        <f>IF('Student Record'!B505="","",'Student Record'!B505)</f>
        <v/>
      </c>
      <c r="E507" s="25" t="str">
        <f>IF('Student Record'!C505="","",'Student Record'!C505)</f>
        <v/>
      </c>
      <c r="F507" s="26" t="str">
        <f>IF('Student Record'!E505="","",'Student Record'!E505)</f>
        <v/>
      </c>
      <c r="G507" s="26" t="str">
        <f>IF('Student Record'!G505="","",'Student Record'!G505)</f>
        <v/>
      </c>
      <c r="H507" s="25" t="str">
        <f>IF('Student Record'!I505="","",'Student Record'!I505)</f>
        <v/>
      </c>
      <c r="I507" s="27" t="str">
        <f>IF('Student Record'!J505="","",'Student Record'!J505)</f>
        <v/>
      </c>
      <c r="J507" s="25" t="str">
        <f>IF('Student Record'!O505="","",'Student Record'!O505)</f>
        <v/>
      </c>
      <c r="K5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7" s="25" t="str">
        <f>IF(Table1[[#This Row],[नाम विद्यार्थी]]="","",IF(AND(Table1[[#This Row],[कक्षा]]&gt;8,Table1[[#This Row],[कक्षा]]&lt;11),50,""))</f>
        <v/>
      </c>
      <c r="M507" s="28" t="str">
        <f>IF(Table1[[#This Row],[नाम विद्यार्थी]]="","",IF(AND(Table1[[#This Row],[कक्षा]]&gt;=11,'School Fees'!$L$3="Yes"),100,""))</f>
        <v/>
      </c>
      <c r="N5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7" s="25" t="str">
        <f>IF(Table1[[#This Row],[नाम विद्यार्थी]]="","",IF(Table1[[#This Row],[कक्षा]]&gt;8,5,""))</f>
        <v/>
      </c>
      <c r="P5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7" s="21"/>
      <c r="R507" s="21"/>
      <c r="S507" s="28" t="str">
        <f>IF(SUM(Table1[[#This Row],[छात्र निधि]:[टी.सी.शुल्क]])=0,"",SUM(Table1[[#This Row],[छात्र निधि]:[टी.सी.शुल्क]]))</f>
        <v/>
      </c>
      <c r="T507" s="33"/>
      <c r="U507" s="33"/>
      <c r="V507" s="22"/>
    </row>
    <row r="508" spans="2:22" ht="15">
      <c r="B508" s="25" t="str">
        <f>IF(C508="","",ROWS($A$4:A508))</f>
        <v/>
      </c>
      <c r="C508" s="25" t="str">
        <f>IF('Student Record'!A506="","",'Student Record'!A506)</f>
        <v/>
      </c>
      <c r="D508" s="25" t="str">
        <f>IF('Student Record'!B506="","",'Student Record'!B506)</f>
        <v/>
      </c>
      <c r="E508" s="25" t="str">
        <f>IF('Student Record'!C506="","",'Student Record'!C506)</f>
        <v/>
      </c>
      <c r="F508" s="26" t="str">
        <f>IF('Student Record'!E506="","",'Student Record'!E506)</f>
        <v/>
      </c>
      <c r="G508" s="26" t="str">
        <f>IF('Student Record'!G506="","",'Student Record'!G506)</f>
        <v/>
      </c>
      <c r="H508" s="25" t="str">
        <f>IF('Student Record'!I506="","",'Student Record'!I506)</f>
        <v/>
      </c>
      <c r="I508" s="27" t="str">
        <f>IF('Student Record'!J506="","",'Student Record'!J506)</f>
        <v/>
      </c>
      <c r="J508" s="25" t="str">
        <f>IF('Student Record'!O506="","",'Student Record'!O506)</f>
        <v/>
      </c>
      <c r="K5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8" s="25" t="str">
        <f>IF(Table1[[#This Row],[नाम विद्यार्थी]]="","",IF(AND(Table1[[#This Row],[कक्षा]]&gt;8,Table1[[#This Row],[कक्षा]]&lt;11),50,""))</f>
        <v/>
      </c>
      <c r="M508" s="28" t="str">
        <f>IF(Table1[[#This Row],[नाम विद्यार्थी]]="","",IF(AND(Table1[[#This Row],[कक्षा]]&gt;=11,'School Fees'!$L$3="Yes"),100,""))</f>
        <v/>
      </c>
      <c r="N5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8" s="25" t="str">
        <f>IF(Table1[[#This Row],[नाम विद्यार्थी]]="","",IF(Table1[[#This Row],[कक्षा]]&gt;8,5,""))</f>
        <v/>
      </c>
      <c r="P5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8" s="21"/>
      <c r="R508" s="21"/>
      <c r="S508" s="28" t="str">
        <f>IF(SUM(Table1[[#This Row],[छात्र निधि]:[टी.सी.शुल्क]])=0,"",SUM(Table1[[#This Row],[छात्र निधि]:[टी.सी.शुल्क]]))</f>
        <v/>
      </c>
      <c r="T508" s="33"/>
      <c r="U508" s="33"/>
      <c r="V508" s="22"/>
    </row>
    <row r="509" spans="2:22" ht="15">
      <c r="B509" s="25" t="str">
        <f>IF(C509="","",ROWS($A$4:A509))</f>
        <v/>
      </c>
      <c r="C509" s="25" t="str">
        <f>IF('Student Record'!A507="","",'Student Record'!A507)</f>
        <v/>
      </c>
      <c r="D509" s="25" t="str">
        <f>IF('Student Record'!B507="","",'Student Record'!B507)</f>
        <v/>
      </c>
      <c r="E509" s="25" t="str">
        <f>IF('Student Record'!C507="","",'Student Record'!C507)</f>
        <v/>
      </c>
      <c r="F509" s="26" t="str">
        <f>IF('Student Record'!E507="","",'Student Record'!E507)</f>
        <v/>
      </c>
      <c r="G509" s="26" t="str">
        <f>IF('Student Record'!G507="","",'Student Record'!G507)</f>
        <v/>
      </c>
      <c r="H509" s="25" t="str">
        <f>IF('Student Record'!I507="","",'Student Record'!I507)</f>
        <v/>
      </c>
      <c r="I509" s="27" t="str">
        <f>IF('Student Record'!J507="","",'Student Record'!J507)</f>
        <v/>
      </c>
      <c r="J509" s="25" t="str">
        <f>IF('Student Record'!O507="","",'Student Record'!O507)</f>
        <v/>
      </c>
      <c r="K5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09" s="25" t="str">
        <f>IF(Table1[[#This Row],[नाम विद्यार्थी]]="","",IF(AND(Table1[[#This Row],[कक्षा]]&gt;8,Table1[[#This Row],[कक्षा]]&lt;11),50,""))</f>
        <v/>
      </c>
      <c r="M509" s="28" t="str">
        <f>IF(Table1[[#This Row],[नाम विद्यार्थी]]="","",IF(AND(Table1[[#This Row],[कक्षा]]&gt;=11,'School Fees'!$L$3="Yes"),100,""))</f>
        <v/>
      </c>
      <c r="N5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09" s="25" t="str">
        <f>IF(Table1[[#This Row],[नाम विद्यार्थी]]="","",IF(Table1[[#This Row],[कक्षा]]&gt;8,5,""))</f>
        <v/>
      </c>
      <c r="P5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09" s="21"/>
      <c r="R509" s="21"/>
      <c r="S509" s="28" t="str">
        <f>IF(SUM(Table1[[#This Row],[छात्र निधि]:[टी.सी.शुल्क]])=0,"",SUM(Table1[[#This Row],[छात्र निधि]:[टी.सी.शुल्क]]))</f>
        <v/>
      </c>
      <c r="T509" s="33"/>
      <c r="U509" s="33"/>
      <c r="V509" s="22"/>
    </row>
    <row r="510" spans="2:22" ht="15">
      <c r="B510" s="25" t="str">
        <f>IF(C510="","",ROWS($A$4:A510))</f>
        <v/>
      </c>
      <c r="C510" s="25" t="str">
        <f>IF('Student Record'!A508="","",'Student Record'!A508)</f>
        <v/>
      </c>
      <c r="D510" s="25" t="str">
        <f>IF('Student Record'!B508="","",'Student Record'!B508)</f>
        <v/>
      </c>
      <c r="E510" s="25" t="str">
        <f>IF('Student Record'!C508="","",'Student Record'!C508)</f>
        <v/>
      </c>
      <c r="F510" s="26" t="str">
        <f>IF('Student Record'!E508="","",'Student Record'!E508)</f>
        <v/>
      </c>
      <c r="G510" s="26" t="str">
        <f>IF('Student Record'!G508="","",'Student Record'!G508)</f>
        <v/>
      </c>
      <c r="H510" s="25" t="str">
        <f>IF('Student Record'!I508="","",'Student Record'!I508)</f>
        <v/>
      </c>
      <c r="I510" s="27" t="str">
        <f>IF('Student Record'!J508="","",'Student Record'!J508)</f>
        <v/>
      </c>
      <c r="J510" s="25" t="str">
        <f>IF('Student Record'!O508="","",'Student Record'!O508)</f>
        <v/>
      </c>
      <c r="K5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0" s="25" t="str">
        <f>IF(Table1[[#This Row],[नाम विद्यार्थी]]="","",IF(AND(Table1[[#This Row],[कक्षा]]&gt;8,Table1[[#This Row],[कक्षा]]&lt;11),50,""))</f>
        <v/>
      </c>
      <c r="M510" s="28" t="str">
        <f>IF(Table1[[#This Row],[नाम विद्यार्थी]]="","",IF(AND(Table1[[#This Row],[कक्षा]]&gt;=11,'School Fees'!$L$3="Yes"),100,""))</f>
        <v/>
      </c>
      <c r="N5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0" s="25" t="str">
        <f>IF(Table1[[#This Row],[नाम विद्यार्थी]]="","",IF(Table1[[#This Row],[कक्षा]]&gt;8,5,""))</f>
        <v/>
      </c>
      <c r="P5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0" s="21"/>
      <c r="R510" s="21"/>
      <c r="S510" s="28" t="str">
        <f>IF(SUM(Table1[[#This Row],[छात्र निधि]:[टी.सी.शुल्क]])=0,"",SUM(Table1[[#This Row],[छात्र निधि]:[टी.सी.शुल्क]]))</f>
        <v/>
      </c>
      <c r="T510" s="33"/>
      <c r="U510" s="33"/>
      <c r="V510" s="22"/>
    </row>
    <row r="511" spans="2:22" ht="15">
      <c r="B511" s="25" t="str">
        <f>IF(C511="","",ROWS($A$4:A511))</f>
        <v/>
      </c>
      <c r="C511" s="25" t="str">
        <f>IF('Student Record'!A509="","",'Student Record'!A509)</f>
        <v/>
      </c>
      <c r="D511" s="25" t="str">
        <f>IF('Student Record'!B509="","",'Student Record'!B509)</f>
        <v/>
      </c>
      <c r="E511" s="25" t="str">
        <f>IF('Student Record'!C509="","",'Student Record'!C509)</f>
        <v/>
      </c>
      <c r="F511" s="26" t="str">
        <f>IF('Student Record'!E509="","",'Student Record'!E509)</f>
        <v/>
      </c>
      <c r="G511" s="26" t="str">
        <f>IF('Student Record'!G509="","",'Student Record'!G509)</f>
        <v/>
      </c>
      <c r="H511" s="25" t="str">
        <f>IF('Student Record'!I509="","",'Student Record'!I509)</f>
        <v/>
      </c>
      <c r="I511" s="27" t="str">
        <f>IF('Student Record'!J509="","",'Student Record'!J509)</f>
        <v/>
      </c>
      <c r="J511" s="25" t="str">
        <f>IF('Student Record'!O509="","",'Student Record'!O509)</f>
        <v/>
      </c>
      <c r="K5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1" s="25" t="str">
        <f>IF(Table1[[#This Row],[नाम विद्यार्थी]]="","",IF(AND(Table1[[#This Row],[कक्षा]]&gt;8,Table1[[#This Row],[कक्षा]]&lt;11),50,""))</f>
        <v/>
      </c>
      <c r="M511" s="28" t="str">
        <f>IF(Table1[[#This Row],[नाम विद्यार्थी]]="","",IF(AND(Table1[[#This Row],[कक्षा]]&gt;=11,'School Fees'!$L$3="Yes"),100,""))</f>
        <v/>
      </c>
      <c r="N5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1" s="25" t="str">
        <f>IF(Table1[[#This Row],[नाम विद्यार्थी]]="","",IF(Table1[[#This Row],[कक्षा]]&gt;8,5,""))</f>
        <v/>
      </c>
      <c r="P5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1" s="21"/>
      <c r="R511" s="21"/>
      <c r="S511" s="28" t="str">
        <f>IF(SUM(Table1[[#This Row],[छात्र निधि]:[टी.सी.शुल्क]])=0,"",SUM(Table1[[#This Row],[छात्र निधि]:[टी.सी.शुल्क]]))</f>
        <v/>
      </c>
      <c r="T511" s="33"/>
      <c r="U511" s="33"/>
      <c r="V511" s="22"/>
    </row>
    <row r="512" spans="2:22" ht="15">
      <c r="B512" s="25" t="str">
        <f>IF(C512="","",ROWS($A$4:A512))</f>
        <v/>
      </c>
      <c r="C512" s="25" t="str">
        <f>IF('Student Record'!A510="","",'Student Record'!A510)</f>
        <v/>
      </c>
      <c r="D512" s="25" t="str">
        <f>IF('Student Record'!B510="","",'Student Record'!B510)</f>
        <v/>
      </c>
      <c r="E512" s="25" t="str">
        <f>IF('Student Record'!C510="","",'Student Record'!C510)</f>
        <v/>
      </c>
      <c r="F512" s="26" t="str">
        <f>IF('Student Record'!E510="","",'Student Record'!E510)</f>
        <v/>
      </c>
      <c r="G512" s="26" t="str">
        <f>IF('Student Record'!G510="","",'Student Record'!G510)</f>
        <v/>
      </c>
      <c r="H512" s="25" t="str">
        <f>IF('Student Record'!I510="","",'Student Record'!I510)</f>
        <v/>
      </c>
      <c r="I512" s="27" t="str">
        <f>IF('Student Record'!J510="","",'Student Record'!J510)</f>
        <v/>
      </c>
      <c r="J512" s="25" t="str">
        <f>IF('Student Record'!O510="","",'Student Record'!O510)</f>
        <v/>
      </c>
      <c r="K5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2" s="25" t="str">
        <f>IF(Table1[[#This Row],[नाम विद्यार्थी]]="","",IF(AND(Table1[[#This Row],[कक्षा]]&gt;8,Table1[[#This Row],[कक्षा]]&lt;11),50,""))</f>
        <v/>
      </c>
      <c r="M512" s="28" t="str">
        <f>IF(Table1[[#This Row],[नाम विद्यार्थी]]="","",IF(AND(Table1[[#This Row],[कक्षा]]&gt;=11,'School Fees'!$L$3="Yes"),100,""))</f>
        <v/>
      </c>
      <c r="N5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2" s="25" t="str">
        <f>IF(Table1[[#This Row],[नाम विद्यार्थी]]="","",IF(Table1[[#This Row],[कक्षा]]&gt;8,5,""))</f>
        <v/>
      </c>
      <c r="P5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2" s="21"/>
      <c r="R512" s="21"/>
      <c r="S512" s="28" t="str">
        <f>IF(SUM(Table1[[#This Row],[छात्र निधि]:[टी.सी.शुल्क]])=0,"",SUM(Table1[[#This Row],[छात्र निधि]:[टी.सी.शुल्क]]))</f>
        <v/>
      </c>
      <c r="T512" s="33"/>
      <c r="U512" s="33"/>
      <c r="V512" s="22"/>
    </row>
    <row r="513" spans="2:22" ht="15">
      <c r="B513" s="25" t="str">
        <f>IF(C513="","",ROWS($A$4:A513))</f>
        <v/>
      </c>
      <c r="C513" s="25" t="str">
        <f>IF('Student Record'!A511="","",'Student Record'!A511)</f>
        <v/>
      </c>
      <c r="D513" s="25" t="str">
        <f>IF('Student Record'!B511="","",'Student Record'!B511)</f>
        <v/>
      </c>
      <c r="E513" s="25" t="str">
        <f>IF('Student Record'!C511="","",'Student Record'!C511)</f>
        <v/>
      </c>
      <c r="F513" s="26" t="str">
        <f>IF('Student Record'!E511="","",'Student Record'!E511)</f>
        <v/>
      </c>
      <c r="G513" s="26" t="str">
        <f>IF('Student Record'!G511="","",'Student Record'!G511)</f>
        <v/>
      </c>
      <c r="H513" s="25" t="str">
        <f>IF('Student Record'!I511="","",'Student Record'!I511)</f>
        <v/>
      </c>
      <c r="I513" s="27" t="str">
        <f>IF('Student Record'!J511="","",'Student Record'!J511)</f>
        <v/>
      </c>
      <c r="J513" s="25" t="str">
        <f>IF('Student Record'!O511="","",'Student Record'!O511)</f>
        <v/>
      </c>
      <c r="K5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3" s="25" t="str">
        <f>IF(Table1[[#This Row],[नाम विद्यार्थी]]="","",IF(AND(Table1[[#This Row],[कक्षा]]&gt;8,Table1[[#This Row],[कक्षा]]&lt;11),50,""))</f>
        <v/>
      </c>
      <c r="M513" s="28" t="str">
        <f>IF(Table1[[#This Row],[नाम विद्यार्थी]]="","",IF(AND(Table1[[#This Row],[कक्षा]]&gt;=11,'School Fees'!$L$3="Yes"),100,""))</f>
        <v/>
      </c>
      <c r="N5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3" s="25" t="str">
        <f>IF(Table1[[#This Row],[नाम विद्यार्थी]]="","",IF(Table1[[#This Row],[कक्षा]]&gt;8,5,""))</f>
        <v/>
      </c>
      <c r="P5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3" s="21"/>
      <c r="R513" s="21"/>
      <c r="S513" s="28" t="str">
        <f>IF(SUM(Table1[[#This Row],[छात्र निधि]:[टी.सी.शुल्क]])=0,"",SUM(Table1[[#This Row],[छात्र निधि]:[टी.सी.शुल्क]]))</f>
        <v/>
      </c>
      <c r="T513" s="33"/>
      <c r="U513" s="33"/>
      <c r="V513" s="22"/>
    </row>
    <row r="514" spans="2:22" ht="15">
      <c r="B514" s="25" t="str">
        <f>IF(C514="","",ROWS($A$4:A514))</f>
        <v/>
      </c>
      <c r="C514" s="25" t="str">
        <f>IF('Student Record'!A512="","",'Student Record'!A512)</f>
        <v/>
      </c>
      <c r="D514" s="25" t="str">
        <f>IF('Student Record'!B512="","",'Student Record'!B512)</f>
        <v/>
      </c>
      <c r="E514" s="25" t="str">
        <f>IF('Student Record'!C512="","",'Student Record'!C512)</f>
        <v/>
      </c>
      <c r="F514" s="26" t="str">
        <f>IF('Student Record'!E512="","",'Student Record'!E512)</f>
        <v/>
      </c>
      <c r="G514" s="26" t="str">
        <f>IF('Student Record'!G512="","",'Student Record'!G512)</f>
        <v/>
      </c>
      <c r="H514" s="25" t="str">
        <f>IF('Student Record'!I512="","",'Student Record'!I512)</f>
        <v/>
      </c>
      <c r="I514" s="27" t="str">
        <f>IF('Student Record'!J512="","",'Student Record'!J512)</f>
        <v/>
      </c>
      <c r="J514" s="25" t="str">
        <f>IF('Student Record'!O512="","",'Student Record'!O512)</f>
        <v/>
      </c>
      <c r="K5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4" s="25" t="str">
        <f>IF(Table1[[#This Row],[नाम विद्यार्थी]]="","",IF(AND(Table1[[#This Row],[कक्षा]]&gt;8,Table1[[#This Row],[कक्षा]]&lt;11),50,""))</f>
        <v/>
      </c>
      <c r="M514" s="28" t="str">
        <f>IF(Table1[[#This Row],[नाम विद्यार्थी]]="","",IF(AND(Table1[[#This Row],[कक्षा]]&gt;=11,'School Fees'!$L$3="Yes"),100,""))</f>
        <v/>
      </c>
      <c r="N5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4" s="25" t="str">
        <f>IF(Table1[[#This Row],[नाम विद्यार्थी]]="","",IF(Table1[[#This Row],[कक्षा]]&gt;8,5,""))</f>
        <v/>
      </c>
      <c r="P5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4" s="21"/>
      <c r="R514" s="21"/>
      <c r="S514" s="28" t="str">
        <f>IF(SUM(Table1[[#This Row],[छात्र निधि]:[टी.सी.शुल्क]])=0,"",SUM(Table1[[#This Row],[छात्र निधि]:[टी.सी.शुल्क]]))</f>
        <v/>
      </c>
      <c r="T514" s="33"/>
      <c r="U514" s="33"/>
      <c r="V514" s="22"/>
    </row>
    <row r="515" spans="2:22" ht="15">
      <c r="B515" s="25" t="str">
        <f>IF(C515="","",ROWS($A$4:A515))</f>
        <v/>
      </c>
      <c r="C515" s="25" t="str">
        <f>IF('Student Record'!A513="","",'Student Record'!A513)</f>
        <v/>
      </c>
      <c r="D515" s="25" t="str">
        <f>IF('Student Record'!B513="","",'Student Record'!B513)</f>
        <v/>
      </c>
      <c r="E515" s="25" t="str">
        <f>IF('Student Record'!C513="","",'Student Record'!C513)</f>
        <v/>
      </c>
      <c r="F515" s="26" t="str">
        <f>IF('Student Record'!E513="","",'Student Record'!E513)</f>
        <v/>
      </c>
      <c r="G515" s="26" t="str">
        <f>IF('Student Record'!G513="","",'Student Record'!G513)</f>
        <v/>
      </c>
      <c r="H515" s="25" t="str">
        <f>IF('Student Record'!I513="","",'Student Record'!I513)</f>
        <v/>
      </c>
      <c r="I515" s="27" t="str">
        <f>IF('Student Record'!J513="","",'Student Record'!J513)</f>
        <v/>
      </c>
      <c r="J515" s="25" t="str">
        <f>IF('Student Record'!O513="","",'Student Record'!O513)</f>
        <v/>
      </c>
      <c r="K5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5" s="25" t="str">
        <f>IF(Table1[[#This Row],[नाम विद्यार्थी]]="","",IF(AND(Table1[[#This Row],[कक्षा]]&gt;8,Table1[[#This Row],[कक्षा]]&lt;11),50,""))</f>
        <v/>
      </c>
      <c r="M515" s="28" t="str">
        <f>IF(Table1[[#This Row],[नाम विद्यार्थी]]="","",IF(AND(Table1[[#This Row],[कक्षा]]&gt;=11,'School Fees'!$L$3="Yes"),100,""))</f>
        <v/>
      </c>
      <c r="N5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5" s="25" t="str">
        <f>IF(Table1[[#This Row],[नाम विद्यार्थी]]="","",IF(Table1[[#This Row],[कक्षा]]&gt;8,5,""))</f>
        <v/>
      </c>
      <c r="P5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5" s="21"/>
      <c r="R515" s="21"/>
      <c r="S515" s="28" t="str">
        <f>IF(SUM(Table1[[#This Row],[छात्र निधि]:[टी.सी.शुल्क]])=0,"",SUM(Table1[[#This Row],[छात्र निधि]:[टी.सी.शुल्क]]))</f>
        <v/>
      </c>
      <c r="T515" s="33"/>
      <c r="U515" s="33"/>
      <c r="V515" s="22"/>
    </row>
    <row r="516" spans="2:22" ht="15">
      <c r="B516" s="25" t="str">
        <f>IF(C516="","",ROWS($A$4:A516))</f>
        <v/>
      </c>
      <c r="C516" s="25" t="str">
        <f>IF('Student Record'!A514="","",'Student Record'!A514)</f>
        <v/>
      </c>
      <c r="D516" s="25" t="str">
        <f>IF('Student Record'!B514="","",'Student Record'!B514)</f>
        <v/>
      </c>
      <c r="E516" s="25" t="str">
        <f>IF('Student Record'!C514="","",'Student Record'!C514)</f>
        <v/>
      </c>
      <c r="F516" s="26" t="str">
        <f>IF('Student Record'!E514="","",'Student Record'!E514)</f>
        <v/>
      </c>
      <c r="G516" s="26" t="str">
        <f>IF('Student Record'!G514="","",'Student Record'!G514)</f>
        <v/>
      </c>
      <c r="H516" s="25" t="str">
        <f>IF('Student Record'!I514="","",'Student Record'!I514)</f>
        <v/>
      </c>
      <c r="I516" s="27" t="str">
        <f>IF('Student Record'!J514="","",'Student Record'!J514)</f>
        <v/>
      </c>
      <c r="J516" s="25" t="str">
        <f>IF('Student Record'!O514="","",'Student Record'!O514)</f>
        <v/>
      </c>
      <c r="K5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6" s="25" t="str">
        <f>IF(Table1[[#This Row],[नाम विद्यार्थी]]="","",IF(AND(Table1[[#This Row],[कक्षा]]&gt;8,Table1[[#This Row],[कक्षा]]&lt;11),50,""))</f>
        <v/>
      </c>
      <c r="M516" s="28" t="str">
        <f>IF(Table1[[#This Row],[नाम विद्यार्थी]]="","",IF(AND(Table1[[#This Row],[कक्षा]]&gt;=11,'School Fees'!$L$3="Yes"),100,""))</f>
        <v/>
      </c>
      <c r="N5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6" s="25" t="str">
        <f>IF(Table1[[#This Row],[नाम विद्यार्थी]]="","",IF(Table1[[#This Row],[कक्षा]]&gt;8,5,""))</f>
        <v/>
      </c>
      <c r="P5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6" s="21"/>
      <c r="R516" s="21"/>
      <c r="S516" s="28" t="str">
        <f>IF(SUM(Table1[[#This Row],[छात्र निधि]:[टी.सी.शुल्क]])=0,"",SUM(Table1[[#This Row],[छात्र निधि]:[टी.सी.शुल्क]]))</f>
        <v/>
      </c>
      <c r="T516" s="33"/>
      <c r="U516" s="33"/>
      <c r="V516" s="22"/>
    </row>
    <row r="517" spans="2:22" ht="15">
      <c r="B517" s="25" t="str">
        <f>IF(C517="","",ROWS($A$4:A517))</f>
        <v/>
      </c>
      <c r="C517" s="25" t="str">
        <f>IF('Student Record'!A515="","",'Student Record'!A515)</f>
        <v/>
      </c>
      <c r="D517" s="25" t="str">
        <f>IF('Student Record'!B515="","",'Student Record'!B515)</f>
        <v/>
      </c>
      <c r="E517" s="25" t="str">
        <f>IF('Student Record'!C515="","",'Student Record'!C515)</f>
        <v/>
      </c>
      <c r="F517" s="26" t="str">
        <f>IF('Student Record'!E515="","",'Student Record'!E515)</f>
        <v/>
      </c>
      <c r="G517" s="26" t="str">
        <f>IF('Student Record'!G515="","",'Student Record'!G515)</f>
        <v/>
      </c>
      <c r="H517" s="25" t="str">
        <f>IF('Student Record'!I515="","",'Student Record'!I515)</f>
        <v/>
      </c>
      <c r="I517" s="27" t="str">
        <f>IF('Student Record'!J515="","",'Student Record'!J515)</f>
        <v/>
      </c>
      <c r="J517" s="25" t="str">
        <f>IF('Student Record'!O515="","",'Student Record'!O515)</f>
        <v/>
      </c>
      <c r="K5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7" s="25" t="str">
        <f>IF(Table1[[#This Row],[नाम विद्यार्थी]]="","",IF(AND(Table1[[#This Row],[कक्षा]]&gt;8,Table1[[#This Row],[कक्षा]]&lt;11),50,""))</f>
        <v/>
      </c>
      <c r="M517" s="28" t="str">
        <f>IF(Table1[[#This Row],[नाम विद्यार्थी]]="","",IF(AND(Table1[[#This Row],[कक्षा]]&gt;=11,'School Fees'!$L$3="Yes"),100,""))</f>
        <v/>
      </c>
      <c r="N5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7" s="25" t="str">
        <f>IF(Table1[[#This Row],[नाम विद्यार्थी]]="","",IF(Table1[[#This Row],[कक्षा]]&gt;8,5,""))</f>
        <v/>
      </c>
      <c r="P5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7" s="21"/>
      <c r="R517" s="21"/>
      <c r="S517" s="28" t="str">
        <f>IF(SUM(Table1[[#This Row],[छात्र निधि]:[टी.सी.शुल्क]])=0,"",SUM(Table1[[#This Row],[छात्र निधि]:[टी.सी.शुल्क]]))</f>
        <v/>
      </c>
      <c r="T517" s="33"/>
      <c r="U517" s="33"/>
      <c r="V517" s="22"/>
    </row>
    <row r="518" spans="2:22" ht="15">
      <c r="B518" s="25" t="str">
        <f>IF(C518="","",ROWS($A$4:A518))</f>
        <v/>
      </c>
      <c r="C518" s="25" t="str">
        <f>IF('Student Record'!A516="","",'Student Record'!A516)</f>
        <v/>
      </c>
      <c r="D518" s="25" t="str">
        <f>IF('Student Record'!B516="","",'Student Record'!B516)</f>
        <v/>
      </c>
      <c r="E518" s="25" t="str">
        <f>IF('Student Record'!C516="","",'Student Record'!C516)</f>
        <v/>
      </c>
      <c r="F518" s="26" t="str">
        <f>IF('Student Record'!E516="","",'Student Record'!E516)</f>
        <v/>
      </c>
      <c r="G518" s="26" t="str">
        <f>IF('Student Record'!G516="","",'Student Record'!G516)</f>
        <v/>
      </c>
      <c r="H518" s="25" t="str">
        <f>IF('Student Record'!I516="","",'Student Record'!I516)</f>
        <v/>
      </c>
      <c r="I518" s="27" t="str">
        <f>IF('Student Record'!J516="","",'Student Record'!J516)</f>
        <v/>
      </c>
      <c r="J518" s="25" t="str">
        <f>IF('Student Record'!O516="","",'Student Record'!O516)</f>
        <v/>
      </c>
      <c r="K5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8" s="25" t="str">
        <f>IF(Table1[[#This Row],[नाम विद्यार्थी]]="","",IF(AND(Table1[[#This Row],[कक्षा]]&gt;8,Table1[[#This Row],[कक्षा]]&lt;11),50,""))</f>
        <v/>
      </c>
      <c r="M518" s="28" t="str">
        <f>IF(Table1[[#This Row],[नाम विद्यार्थी]]="","",IF(AND(Table1[[#This Row],[कक्षा]]&gt;=11,'School Fees'!$L$3="Yes"),100,""))</f>
        <v/>
      </c>
      <c r="N5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8" s="25" t="str">
        <f>IF(Table1[[#This Row],[नाम विद्यार्थी]]="","",IF(Table1[[#This Row],[कक्षा]]&gt;8,5,""))</f>
        <v/>
      </c>
      <c r="P5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8" s="21"/>
      <c r="R518" s="21"/>
      <c r="S518" s="28" t="str">
        <f>IF(SUM(Table1[[#This Row],[छात्र निधि]:[टी.सी.शुल्क]])=0,"",SUM(Table1[[#This Row],[छात्र निधि]:[टी.सी.शुल्क]]))</f>
        <v/>
      </c>
      <c r="T518" s="33"/>
      <c r="U518" s="33"/>
      <c r="V518" s="22"/>
    </row>
    <row r="519" spans="2:22" ht="15">
      <c r="B519" s="25" t="str">
        <f>IF(C519="","",ROWS($A$4:A519))</f>
        <v/>
      </c>
      <c r="C519" s="25" t="str">
        <f>IF('Student Record'!A517="","",'Student Record'!A517)</f>
        <v/>
      </c>
      <c r="D519" s="25" t="str">
        <f>IF('Student Record'!B517="","",'Student Record'!B517)</f>
        <v/>
      </c>
      <c r="E519" s="25" t="str">
        <f>IF('Student Record'!C517="","",'Student Record'!C517)</f>
        <v/>
      </c>
      <c r="F519" s="26" t="str">
        <f>IF('Student Record'!E517="","",'Student Record'!E517)</f>
        <v/>
      </c>
      <c r="G519" s="26" t="str">
        <f>IF('Student Record'!G517="","",'Student Record'!G517)</f>
        <v/>
      </c>
      <c r="H519" s="25" t="str">
        <f>IF('Student Record'!I517="","",'Student Record'!I517)</f>
        <v/>
      </c>
      <c r="I519" s="27" t="str">
        <f>IF('Student Record'!J517="","",'Student Record'!J517)</f>
        <v/>
      </c>
      <c r="J519" s="25" t="str">
        <f>IF('Student Record'!O517="","",'Student Record'!O517)</f>
        <v/>
      </c>
      <c r="K5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19" s="25" t="str">
        <f>IF(Table1[[#This Row],[नाम विद्यार्थी]]="","",IF(AND(Table1[[#This Row],[कक्षा]]&gt;8,Table1[[#This Row],[कक्षा]]&lt;11),50,""))</f>
        <v/>
      </c>
      <c r="M519" s="28" t="str">
        <f>IF(Table1[[#This Row],[नाम विद्यार्थी]]="","",IF(AND(Table1[[#This Row],[कक्षा]]&gt;=11,'School Fees'!$L$3="Yes"),100,""))</f>
        <v/>
      </c>
      <c r="N5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19" s="25" t="str">
        <f>IF(Table1[[#This Row],[नाम विद्यार्थी]]="","",IF(Table1[[#This Row],[कक्षा]]&gt;8,5,""))</f>
        <v/>
      </c>
      <c r="P5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19" s="21"/>
      <c r="R519" s="21"/>
      <c r="S519" s="28" t="str">
        <f>IF(SUM(Table1[[#This Row],[छात्र निधि]:[टी.सी.शुल्क]])=0,"",SUM(Table1[[#This Row],[छात्र निधि]:[टी.सी.शुल्क]]))</f>
        <v/>
      </c>
      <c r="T519" s="33"/>
      <c r="U519" s="33"/>
      <c r="V519" s="22"/>
    </row>
    <row r="520" spans="2:22" ht="15">
      <c r="B520" s="25" t="str">
        <f>IF(C520="","",ROWS($A$4:A520))</f>
        <v/>
      </c>
      <c r="C520" s="25" t="str">
        <f>IF('Student Record'!A518="","",'Student Record'!A518)</f>
        <v/>
      </c>
      <c r="D520" s="25" t="str">
        <f>IF('Student Record'!B518="","",'Student Record'!B518)</f>
        <v/>
      </c>
      <c r="E520" s="25" t="str">
        <f>IF('Student Record'!C518="","",'Student Record'!C518)</f>
        <v/>
      </c>
      <c r="F520" s="26" t="str">
        <f>IF('Student Record'!E518="","",'Student Record'!E518)</f>
        <v/>
      </c>
      <c r="G520" s="26" t="str">
        <f>IF('Student Record'!G518="","",'Student Record'!G518)</f>
        <v/>
      </c>
      <c r="H520" s="25" t="str">
        <f>IF('Student Record'!I518="","",'Student Record'!I518)</f>
        <v/>
      </c>
      <c r="I520" s="27" t="str">
        <f>IF('Student Record'!J518="","",'Student Record'!J518)</f>
        <v/>
      </c>
      <c r="J520" s="25" t="str">
        <f>IF('Student Record'!O518="","",'Student Record'!O518)</f>
        <v/>
      </c>
      <c r="K5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0" s="25" t="str">
        <f>IF(Table1[[#This Row],[नाम विद्यार्थी]]="","",IF(AND(Table1[[#This Row],[कक्षा]]&gt;8,Table1[[#This Row],[कक्षा]]&lt;11),50,""))</f>
        <v/>
      </c>
      <c r="M520" s="28" t="str">
        <f>IF(Table1[[#This Row],[नाम विद्यार्थी]]="","",IF(AND(Table1[[#This Row],[कक्षा]]&gt;=11,'School Fees'!$L$3="Yes"),100,""))</f>
        <v/>
      </c>
      <c r="N5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0" s="25" t="str">
        <f>IF(Table1[[#This Row],[नाम विद्यार्थी]]="","",IF(Table1[[#This Row],[कक्षा]]&gt;8,5,""))</f>
        <v/>
      </c>
      <c r="P5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0" s="21"/>
      <c r="R520" s="21"/>
      <c r="S520" s="28" t="str">
        <f>IF(SUM(Table1[[#This Row],[छात्र निधि]:[टी.सी.शुल्क]])=0,"",SUM(Table1[[#This Row],[छात्र निधि]:[टी.सी.शुल्क]]))</f>
        <v/>
      </c>
      <c r="T520" s="33"/>
      <c r="U520" s="33"/>
      <c r="V520" s="22"/>
    </row>
    <row r="521" spans="2:22" ht="15">
      <c r="B521" s="25" t="str">
        <f>IF(C521="","",ROWS($A$4:A521))</f>
        <v/>
      </c>
      <c r="C521" s="25" t="str">
        <f>IF('Student Record'!A519="","",'Student Record'!A519)</f>
        <v/>
      </c>
      <c r="D521" s="25" t="str">
        <f>IF('Student Record'!B519="","",'Student Record'!B519)</f>
        <v/>
      </c>
      <c r="E521" s="25" t="str">
        <f>IF('Student Record'!C519="","",'Student Record'!C519)</f>
        <v/>
      </c>
      <c r="F521" s="26" t="str">
        <f>IF('Student Record'!E519="","",'Student Record'!E519)</f>
        <v/>
      </c>
      <c r="G521" s="26" t="str">
        <f>IF('Student Record'!G519="","",'Student Record'!G519)</f>
        <v/>
      </c>
      <c r="H521" s="25" t="str">
        <f>IF('Student Record'!I519="","",'Student Record'!I519)</f>
        <v/>
      </c>
      <c r="I521" s="27" t="str">
        <f>IF('Student Record'!J519="","",'Student Record'!J519)</f>
        <v/>
      </c>
      <c r="J521" s="25" t="str">
        <f>IF('Student Record'!O519="","",'Student Record'!O519)</f>
        <v/>
      </c>
      <c r="K5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1" s="25" t="str">
        <f>IF(Table1[[#This Row],[नाम विद्यार्थी]]="","",IF(AND(Table1[[#This Row],[कक्षा]]&gt;8,Table1[[#This Row],[कक्षा]]&lt;11),50,""))</f>
        <v/>
      </c>
      <c r="M521" s="28" t="str">
        <f>IF(Table1[[#This Row],[नाम विद्यार्थी]]="","",IF(AND(Table1[[#This Row],[कक्षा]]&gt;=11,'School Fees'!$L$3="Yes"),100,""))</f>
        <v/>
      </c>
      <c r="N5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1" s="25" t="str">
        <f>IF(Table1[[#This Row],[नाम विद्यार्थी]]="","",IF(Table1[[#This Row],[कक्षा]]&gt;8,5,""))</f>
        <v/>
      </c>
      <c r="P5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1" s="21"/>
      <c r="R521" s="21"/>
      <c r="S521" s="28" t="str">
        <f>IF(SUM(Table1[[#This Row],[छात्र निधि]:[टी.सी.शुल्क]])=0,"",SUM(Table1[[#This Row],[छात्र निधि]:[टी.सी.शुल्क]]))</f>
        <v/>
      </c>
      <c r="T521" s="33"/>
      <c r="U521" s="33"/>
      <c r="V521" s="22"/>
    </row>
    <row r="522" spans="2:22" ht="15">
      <c r="B522" s="25" t="str">
        <f>IF(C522="","",ROWS($A$4:A522))</f>
        <v/>
      </c>
      <c r="C522" s="25" t="str">
        <f>IF('Student Record'!A520="","",'Student Record'!A520)</f>
        <v/>
      </c>
      <c r="D522" s="25" t="str">
        <f>IF('Student Record'!B520="","",'Student Record'!B520)</f>
        <v/>
      </c>
      <c r="E522" s="25" t="str">
        <f>IF('Student Record'!C520="","",'Student Record'!C520)</f>
        <v/>
      </c>
      <c r="F522" s="26" t="str">
        <f>IF('Student Record'!E520="","",'Student Record'!E520)</f>
        <v/>
      </c>
      <c r="G522" s="26" t="str">
        <f>IF('Student Record'!G520="","",'Student Record'!G520)</f>
        <v/>
      </c>
      <c r="H522" s="25" t="str">
        <f>IF('Student Record'!I520="","",'Student Record'!I520)</f>
        <v/>
      </c>
      <c r="I522" s="27" t="str">
        <f>IF('Student Record'!J520="","",'Student Record'!J520)</f>
        <v/>
      </c>
      <c r="J522" s="25" t="str">
        <f>IF('Student Record'!O520="","",'Student Record'!O520)</f>
        <v/>
      </c>
      <c r="K5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2" s="25" t="str">
        <f>IF(Table1[[#This Row],[नाम विद्यार्थी]]="","",IF(AND(Table1[[#This Row],[कक्षा]]&gt;8,Table1[[#This Row],[कक्षा]]&lt;11),50,""))</f>
        <v/>
      </c>
      <c r="M522" s="28" t="str">
        <f>IF(Table1[[#This Row],[नाम विद्यार्थी]]="","",IF(AND(Table1[[#This Row],[कक्षा]]&gt;=11,'School Fees'!$L$3="Yes"),100,""))</f>
        <v/>
      </c>
      <c r="N5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2" s="25" t="str">
        <f>IF(Table1[[#This Row],[नाम विद्यार्थी]]="","",IF(Table1[[#This Row],[कक्षा]]&gt;8,5,""))</f>
        <v/>
      </c>
      <c r="P5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2" s="21"/>
      <c r="R522" s="21"/>
      <c r="S522" s="28" t="str">
        <f>IF(SUM(Table1[[#This Row],[छात्र निधि]:[टी.सी.शुल्क]])=0,"",SUM(Table1[[#This Row],[छात्र निधि]:[टी.सी.शुल्क]]))</f>
        <v/>
      </c>
      <c r="T522" s="33"/>
      <c r="U522" s="33"/>
      <c r="V522" s="22"/>
    </row>
    <row r="523" spans="2:22" ht="15">
      <c r="B523" s="25" t="str">
        <f>IF(C523="","",ROWS($A$4:A523))</f>
        <v/>
      </c>
      <c r="C523" s="25" t="str">
        <f>IF('Student Record'!A521="","",'Student Record'!A521)</f>
        <v/>
      </c>
      <c r="D523" s="25" t="str">
        <f>IF('Student Record'!B521="","",'Student Record'!B521)</f>
        <v/>
      </c>
      <c r="E523" s="25" t="str">
        <f>IF('Student Record'!C521="","",'Student Record'!C521)</f>
        <v/>
      </c>
      <c r="F523" s="26" t="str">
        <f>IF('Student Record'!E521="","",'Student Record'!E521)</f>
        <v/>
      </c>
      <c r="G523" s="26" t="str">
        <f>IF('Student Record'!G521="","",'Student Record'!G521)</f>
        <v/>
      </c>
      <c r="H523" s="25" t="str">
        <f>IF('Student Record'!I521="","",'Student Record'!I521)</f>
        <v/>
      </c>
      <c r="I523" s="27" t="str">
        <f>IF('Student Record'!J521="","",'Student Record'!J521)</f>
        <v/>
      </c>
      <c r="J523" s="25" t="str">
        <f>IF('Student Record'!O521="","",'Student Record'!O521)</f>
        <v/>
      </c>
      <c r="K5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3" s="25" t="str">
        <f>IF(Table1[[#This Row],[नाम विद्यार्थी]]="","",IF(AND(Table1[[#This Row],[कक्षा]]&gt;8,Table1[[#This Row],[कक्षा]]&lt;11),50,""))</f>
        <v/>
      </c>
      <c r="M523" s="28" t="str">
        <f>IF(Table1[[#This Row],[नाम विद्यार्थी]]="","",IF(AND(Table1[[#This Row],[कक्षा]]&gt;=11,'School Fees'!$L$3="Yes"),100,""))</f>
        <v/>
      </c>
      <c r="N5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3" s="25" t="str">
        <f>IF(Table1[[#This Row],[नाम विद्यार्थी]]="","",IF(Table1[[#This Row],[कक्षा]]&gt;8,5,""))</f>
        <v/>
      </c>
      <c r="P5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3" s="21"/>
      <c r="R523" s="21"/>
      <c r="S523" s="28" t="str">
        <f>IF(SUM(Table1[[#This Row],[छात्र निधि]:[टी.सी.शुल्क]])=0,"",SUM(Table1[[#This Row],[छात्र निधि]:[टी.सी.शुल्क]]))</f>
        <v/>
      </c>
      <c r="T523" s="33"/>
      <c r="U523" s="33"/>
      <c r="V523" s="22"/>
    </row>
    <row r="524" spans="2:22" ht="15">
      <c r="B524" s="25" t="str">
        <f>IF(C524="","",ROWS($A$4:A524))</f>
        <v/>
      </c>
      <c r="C524" s="25" t="str">
        <f>IF('Student Record'!A522="","",'Student Record'!A522)</f>
        <v/>
      </c>
      <c r="D524" s="25" t="str">
        <f>IF('Student Record'!B522="","",'Student Record'!B522)</f>
        <v/>
      </c>
      <c r="E524" s="25" t="str">
        <f>IF('Student Record'!C522="","",'Student Record'!C522)</f>
        <v/>
      </c>
      <c r="F524" s="26" t="str">
        <f>IF('Student Record'!E522="","",'Student Record'!E522)</f>
        <v/>
      </c>
      <c r="G524" s="26" t="str">
        <f>IF('Student Record'!G522="","",'Student Record'!G522)</f>
        <v/>
      </c>
      <c r="H524" s="25" t="str">
        <f>IF('Student Record'!I522="","",'Student Record'!I522)</f>
        <v/>
      </c>
      <c r="I524" s="27" t="str">
        <f>IF('Student Record'!J522="","",'Student Record'!J522)</f>
        <v/>
      </c>
      <c r="J524" s="25" t="str">
        <f>IF('Student Record'!O522="","",'Student Record'!O522)</f>
        <v/>
      </c>
      <c r="K5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4" s="25" t="str">
        <f>IF(Table1[[#This Row],[नाम विद्यार्थी]]="","",IF(AND(Table1[[#This Row],[कक्षा]]&gt;8,Table1[[#This Row],[कक्षा]]&lt;11),50,""))</f>
        <v/>
      </c>
      <c r="M524" s="28" t="str">
        <f>IF(Table1[[#This Row],[नाम विद्यार्थी]]="","",IF(AND(Table1[[#This Row],[कक्षा]]&gt;=11,'School Fees'!$L$3="Yes"),100,""))</f>
        <v/>
      </c>
      <c r="N5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4" s="25" t="str">
        <f>IF(Table1[[#This Row],[नाम विद्यार्थी]]="","",IF(Table1[[#This Row],[कक्षा]]&gt;8,5,""))</f>
        <v/>
      </c>
      <c r="P5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4" s="21"/>
      <c r="R524" s="21"/>
      <c r="S524" s="28" t="str">
        <f>IF(SUM(Table1[[#This Row],[छात्र निधि]:[टी.सी.शुल्क]])=0,"",SUM(Table1[[#This Row],[छात्र निधि]:[टी.सी.शुल्क]]))</f>
        <v/>
      </c>
      <c r="T524" s="33"/>
      <c r="U524" s="33"/>
      <c r="V524" s="22"/>
    </row>
    <row r="525" spans="2:22" ht="15">
      <c r="B525" s="25" t="str">
        <f>IF(C525="","",ROWS($A$4:A525))</f>
        <v/>
      </c>
      <c r="C525" s="25" t="str">
        <f>IF('Student Record'!A523="","",'Student Record'!A523)</f>
        <v/>
      </c>
      <c r="D525" s="25" t="str">
        <f>IF('Student Record'!B523="","",'Student Record'!B523)</f>
        <v/>
      </c>
      <c r="E525" s="25" t="str">
        <f>IF('Student Record'!C523="","",'Student Record'!C523)</f>
        <v/>
      </c>
      <c r="F525" s="26" t="str">
        <f>IF('Student Record'!E523="","",'Student Record'!E523)</f>
        <v/>
      </c>
      <c r="G525" s="26" t="str">
        <f>IF('Student Record'!G523="","",'Student Record'!G523)</f>
        <v/>
      </c>
      <c r="H525" s="25" t="str">
        <f>IF('Student Record'!I523="","",'Student Record'!I523)</f>
        <v/>
      </c>
      <c r="I525" s="27" t="str">
        <f>IF('Student Record'!J523="","",'Student Record'!J523)</f>
        <v/>
      </c>
      <c r="J525" s="25" t="str">
        <f>IF('Student Record'!O523="","",'Student Record'!O523)</f>
        <v/>
      </c>
      <c r="K5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5" s="25" t="str">
        <f>IF(Table1[[#This Row],[नाम विद्यार्थी]]="","",IF(AND(Table1[[#This Row],[कक्षा]]&gt;8,Table1[[#This Row],[कक्षा]]&lt;11),50,""))</f>
        <v/>
      </c>
      <c r="M525" s="28" t="str">
        <f>IF(Table1[[#This Row],[नाम विद्यार्थी]]="","",IF(AND(Table1[[#This Row],[कक्षा]]&gt;=11,'School Fees'!$L$3="Yes"),100,""))</f>
        <v/>
      </c>
      <c r="N5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5" s="25" t="str">
        <f>IF(Table1[[#This Row],[नाम विद्यार्थी]]="","",IF(Table1[[#This Row],[कक्षा]]&gt;8,5,""))</f>
        <v/>
      </c>
      <c r="P5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5" s="21"/>
      <c r="R525" s="21"/>
      <c r="S525" s="28" t="str">
        <f>IF(SUM(Table1[[#This Row],[छात्र निधि]:[टी.सी.शुल्क]])=0,"",SUM(Table1[[#This Row],[छात्र निधि]:[टी.सी.शुल्क]]))</f>
        <v/>
      </c>
      <c r="T525" s="33"/>
      <c r="U525" s="33"/>
      <c r="V525" s="22"/>
    </row>
    <row r="526" spans="2:22" ht="15">
      <c r="B526" s="25" t="str">
        <f>IF(C526="","",ROWS($A$4:A526))</f>
        <v/>
      </c>
      <c r="C526" s="25" t="str">
        <f>IF('Student Record'!A524="","",'Student Record'!A524)</f>
        <v/>
      </c>
      <c r="D526" s="25" t="str">
        <f>IF('Student Record'!B524="","",'Student Record'!B524)</f>
        <v/>
      </c>
      <c r="E526" s="25" t="str">
        <f>IF('Student Record'!C524="","",'Student Record'!C524)</f>
        <v/>
      </c>
      <c r="F526" s="26" t="str">
        <f>IF('Student Record'!E524="","",'Student Record'!E524)</f>
        <v/>
      </c>
      <c r="G526" s="26" t="str">
        <f>IF('Student Record'!G524="","",'Student Record'!G524)</f>
        <v/>
      </c>
      <c r="H526" s="25" t="str">
        <f>IF('Student Record'!I524="","",'Student Record'!I524)</f>
        <v/>
      </c>
      <c r="I526" s="27" t="str">
        <f>IF('Student Record'!J524="","",'Student Record'!J524)</f>
        <v/>
      </c>
      <c r="J526" s="25" t="str">
        <f>IF('Student Record'!O524="","",'Student Record'!O524)</f>
        <v/>
      </c>
      <c r="K5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6" s="25" t="str">
        <f>IF(Table1[[#This Row],[नाम विद्यार्थी]]="","",IF(AND(Table1[[#This Row],[कक्षा]]&gt;8,Table1[[#This Row],[कक्षा]]&lt;11),50,""))</f>
        <v/>
      </c>
      <c r="M526" s="28" t="str">
        <f>IF(Table1[[#This Row],[नाम विद्यार्थी]]="","",IF(AND(Table1[[#This Row],[कक्षा]]&gt;=11,'School Fees'!$L$3="Yes"),100,""))</f>
        <v/>
      </c>
      <c r="N5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6" s="25" t="str">
        <f>IF(Table1[[#This Row],[नाम विद्यार्थी]]="","",IF(Table1[[#This Row],[कक्षा]]&gt;8,5,""))</f>
        <v/>
      </c>
      <c r="P5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6" s="21"/>
      <c r="R526" s="21"/>
      <c r="S526" s="28" t="str">
        <f>IF(SUM(Table1[[#This Row],[छात्र निधि]:[टी.सी.शुल्क]])=0,"",SUM(Table1[[#This Row],[छात्र निधि]:[टी.सी.शुल्क]]))</f>
        <v/>
      </c>
      <c r="T526" s="33"/>
      <c r="U526" s="33"/>
      <c r="V526" s="22"/>
    </row>
    <row r="527" spans="2:22" ht="15">
      <c r="B527" s="25" t="str">
        <f>IF(C527="","",ROWS($A$4:A527))</f>
        <v/>
      </c>
      <c r="C527" s="25" t="str">
        <f>IF('Student Record'!A525="","",'Student Record'!A525)</f>
        <v/>
      </c>
      <c r="D527" s="25" t="str">
        <f>IF('Student Record'!B525="","",'Student Record'!B525)</f>
        <v/>
      </c>
      <c r="E527" s="25" t="str">
        <f>IF('Student Record'!C525="","",'Student Record'!C525)</f>
        <v/>
      </c>
      <c r="F527" s="26" t="str">
        <f>IF('Student Record'!E525="","",'Student Record'!E525)</f>
        <v/>
      </c>
      <c r="G527" s="26" t="str">
        <f>IF('Student Record'!G525="","",'Student Record'!G525)</f>
        <v/>
      </c>
      <c r="H527" s="25" t="str">
        <f>IF('Student Record'!I525="","",'Student Record'!I525)</f>
        <v/>
      </c>
      <c r="I527" s="27" t="str">
        <f>IF('Student Record'!J525="","",'Student Record'!J525)</f>
        <v/>
      </c>
      <c r="J527" s="25" t="str">
        <f>IF('Student Record'!O525="","",'Student Record'!O525)</f>
        <v/>
      </c>
      <c r="K5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7" s="25" t="str">
        <f>IF(Table1[[#This Row],[नाम विद्यार्थी]]="","",IF(AND(Table1[[#This Row],[कक्षा]]&gt;8,Table1[[#This Row],[कक्षा]]&lt;11),50,""))</f>
        <v/>
      </c>
      <c r="M527" s="28" t="str">
        <f>IF(Table1[[#This Row],[नाम विद्यार्थी]]="","",IF(AND(Table1[[#This Row],[कक्षा]]&gt;=11,'School Fees'!$L$3="Yes"),100,""))</f>
        <v/>
      </c>
      <c r="N5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7" s="25" t="str">
        <f>IF(Table1[[#This Row],[नाम विद्यार्थी]]="","",IF(Table1[[#This Row],[कक्षा]]&gt;8,5,""))</f>
        <v/>
      </c>
      <c r="P5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7" s="21"/>
      <c r="R527" s="21"/>
      <c r="S527" s="28" t="str">
        <f>IF(SUM(Table1[[#This Row],[छात्र निधि]:[टी.सी.शुल्क]])=0,"",SUM(Table1[[#This Row],[छात्र निधि]:[टी.सी.शुल्क]]))</f>
        <v/>
      </c>
      <c r="T527" s="33"/>
      <c r="U527" s="33"/>
      <c r="V527" s="22"/>
    </row>
    <row r="528" spans="2:22" ht="15">
      <c r="B528" s="25" t="str">
        <f>IF(C528="","",ROWS($A$4:A528))</f>
        <v/>
      </c>
      <c r="C528" s="25" t="str">
        <f>IF('Student Record'!A526="","",'Student Record'!A526)</f>
        <v/>
      </c>
      <c r="D528" s="25" t="str">
        <f>IF('Student Record'!B526="","",'Student Record'!B526)</f>
        <v/>
      </c>
      <c r="E528" s="25" t="str">
        <f>IF('Student Record'!C526="","",'Student Record'!C526)</f>
        <v/>
      </c>
      <c r="F528" s="26" t="str">
        <f>IF('Student Record'!E526="","",'Student Record'!E526)</f>
        <v/>
      </c>
      <c r="G528" s="26" t="str">
        <f>IF('Student Record'!G526="","",'Student Record'!G526)</f>
        <v/>
      </c>
      <c r="H528" s="25" t="str">
        <f>IF('Student Record'!I526="","",'Student Record'!I526)</f>
        <v/>
      </c>
      <c r="I528" s="27" t="str">
        <f>IF('Student Record'!J526="","",'Student Record'!J526)</f>
        <v/>
      </c>
      <c r="J528" s="25" t="str">
        <f>IF('Student Record'!O526="","",'Student Record'!O526)</f>
        <v/>
      </c>
      <c r="K5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8" s="25" t="str">
        <f>IF(Table1[[#This Row],[नाम विद्यार्थी]]="","",IF(AND(Table1[[#This Row],[कक्षा]]&gt;8,Table1[[#This Row],[कक्षा]]&lt;11),50,""))</f>
        <v/>
      </c>
      <c r="M528" s="28" t="str">
        <f>IF(Table1[[#This Row],[नाम विद्यार्थी]]="","",IF(AND(Table1[[#This Row],[कक्षा]]&gt;=11,'School Fees'!$L$3="Yes"),100,""))</f>
        <v/>
      </c>
      <c r="N5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8" s="25" t="str">
        <f>IF(Table1[[#This Row],[नाम विद्यार्थी]]="","",IF(Table1[[#This Row],[कक्षा]]&gt;8,5,""))</f>
        <v/>
      </c>
      <c r="P5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8" s="21"/>
      <c r="R528" s="21"/>
      <c r="S528" s="28" t="str">
        <f>IF(SUM(Table1[[#This Row],[छात्र निधि]:[टी.सी.शुल्क]])=0,"",SUM(Table1[[#This Row],[छात्र निधि]:[टी.सी.शुल्क]]))</f>
        <v/>
      </c>
      <c r="T528" s="33"/>
      <c r="U528" s="33"/>
      <c r="V528" s="22"/>
    </row>
    <row r="529" spans="2:22" ht="15">
      <c r="B529" s="25" t="str">
        <f>IF(C529="","",ROWS($A$4:A529))</f>
        <v/>
      </c>
      <c r="C529" s="25" t="str">
        <f>IF('Student Record'!A527="","",'Student Record'!A527)</f>
        <v/>
      </c>
      <c r="D529" s="25" t="str">
        <f>IF('Student Record'!B527="","",'Student Record'!B527)</f>
        <v/>
      </c>
      <c r="E529" s="25" t="str">
        <f>IF('Student Record'!C527="","",'Student Record'!C527)</f>
        <v/>
      </c>
      <c r="F529" s="26" t="str">
        <f>IF('Student Record'!E527="","",'Student Record'!E527)</f>
        <v/>
      </c>
      <c r="G529" s="26" t="str">
        <f>IF('Student Record'!G527="","",'Student Record'!G527)</f>
        <v/>
      </c>
      <c r="H529" s="25" t="str">
        <f>IF('Student Record'!I527="","",'Student Record'!I527)</f>
        <v/>
      </c>
      <c r="I529" s="27" t="str">
        <f>IF('Student Record'!J527="","",'Student Record'!J527)</f>
        <v/>
      </c>
      <c r="J529" s="25" t="str">
        <f>IF('Student Record'!O527="","",'Student Record'!O527)</f>
        <v/>
      </c>
      <c r="K5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29" s="25" t="str">
        <f>IF(Table1[[#This Row],[नाम विद्यार्थी]]="","",IF(AND(Table1[[#This Row],[कक्षा]]&gt;8,Table1[[#This Row],[कक्षा]]&lt;11),50,""))</f>
        <v/>
      </c>
      <c r="M529" s="28" t="str">
        <f>IF(Table1[[#This Row],[नाम विद्यार्थी]]="","",IF(AND(Table1[[#This Row],[कक्षा]]&gt;=11,'School Fees'!$L$3="Yes"),100,""))</f>
        <v/>
      </c>
      <c r="N5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29" s="25" t="str">
        <f>IF(Table1[[#This Row],[नाम विद्यार्थी]]="","",IF(Table1[[#This Row],[कक्षा]]&gt;8,5,""))</f>
        <v/>
      </c>
      <c r="P5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29" s="21"/>
      <c r="R529" s="21"/>
      <c r="S529" s="28" t="str">
        <f>IF(SUM(Table1[[#This Row],[छात्र निधि]:[टी.सी.शुल्क]])=0,"",SUM(Table1[[#This Row],[छात्र निधि]:[टी.सी.शुल्क]]))</f>
        <v/>
      </c>
      <c r="T529" s="33"/>
      <c r="U529" s="33"/>
      <c r="V529" s="22"/>
    </row>
    <row r="530" spans="2:22" ht="15">
      <c r="B530" s="25" t="str">
        <f>IF(C530="","",ROWS($A$4:A530))</f>
        <v/>
      </c>
      <c r="C530" s="25" t="str">
        <f>IF('Student Record'!A528="","",'Student Record'!A528)</f>
        <v/>
      </c>
      <c r="D530" s="25" t="str">
        <f>IF('Student Record'!B528="","",'Student Record'!B528)</f>
        <v/>
      </c>
      <c r="E530" s="25" t="str">
        <f>IF('Student Record'!C528="","",'Student Record'!C528)</f>
        <v/>
      </c>
      <c r="F530" s="26" t="str">
        <f>IF('Student Record'!E528="","",'Student Record'!E528)</f>
        <v/>
      </c>
      <c r="G530" s="26" t="str">
        <f>IF('Student Record'!G528="","",'Student Record'!G528)</f>
        <v/>
      </c>
      <c r="H530" s="25" t="str">
        <f>IF('Student Record'!I528="","",'Student Record'!I528)</f>
        <v/>
      </c>
      <c r="I530" s="27" t="str">
        <f>IF('Student Record'!J528="","",'Student Record'!J528)</f>
        <v/>
      </c>
      <c r="J530" s="25" t="str">
        <f>IF('Student Record'!O528="","",'Student Record'!O528)</f>
        <v/>
      </c>
      <c r="K5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0" s="25" t="str">
        <f>IF(Table1[[#This Row],[नाम विद्यार्थी]]="","",IF(AND(Table1[[#This Row],[कक्षा]]&gt;8,Table1[[#This Row],[कक्षा]]&lt;11),50,""))</f>
        <v/>
      </c>
      <c r="M530" s="28" t="str">
        <f>IF(Table1[[#This Row],[नाम विद्यार्थी]]="","",IF(AND(Table1[[#This Row],[कक्षा]]&gt;=11,'School Fees'!$L$3="Yes"),100,""))</f>
        <v/>
      </c>
      <c r="N5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0" s="25" t="str">
        <f>IF(Table1[[#This Row],[नाम विद्यार्थी]]="","",IF(Table1[[#This Row],[कक्षा]]&gt;8,5,""))</f>
        <v/>
      </c>
      <c r="P5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0" s="21"/>
      <c r="R530" s="21"/>
      <c r="S530" s="28" t="str">
        <f>IF(SUM(Table1[[#This Row],[छात्र निधि]:[टी.सी.शुल्क]])=0,"",SUM(Table1[[#This Row],[छात्र निधि]:[टी.सी.शुल्क]]))</f>
        <v/>
      </c>
      <c r="T530" s="33"/>
      <c r="U530" s="33"/>
      <c r="V530" s="22"/>
    </row>
    <row r="531" spans="2:22" ht="15">
      <c r="B531" s="25" t="str">
        <f>IF(C531="","",ROWS($A$4:A531))</f>
        <v/>
      </c>
      <c r="C531" s="25" t="str">
        <f>IF('Student Record'!A529="","",'Student Record'!A529)</f>
        <v/>
      </c>
      <c r="D531" s="25" t="str">
        <f>IF('Student Record'!B529="","",'Student Record'!B529)</f>
        <v/>
      </c>
      <c r="E531" s="25" t="str">
        <f>IF('Student Record'!C529="","",'Student Record'!C529)</f>
        <v/>
      </c>
      <c r="F531" s="26" t="str">
        <f>IF('Student Record'!E529="","",'Student Record'!E529)</f>
        <v/>
      </c>
      <c r="G531" s="26" t="str">
        <f>IF('Student Record'!G529="","",'Student Record'!G529)</f>
        <v/>
      </c>
      <c r="H531" s="25" t="str">
        <f>IF('Student Record'!I529="","",'Student Record'!I529)</f>
        <v/>
      </c>
      <c r="I531" s="27" t="str">
        <f>IF('Student Record'!J529="","",'Student Record'!J529)</f>
        <v/>
      </c>
      <c r="J531" s="25" t="str">
        <f>IF('Student Record'!O529="","",'Student Record'!O529)</f>
        <v/>
      </c>
      <c r="K5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1" s="25" t="str">
        <f>IF(Table1[[#This Row],[नाम विद्यार्थी]]="","",IF(AND(Table1[[#This Row],[कक्षा]]&gt;8,Table1[[#This Row],[कक्षा]]&lt;11),50,""))</f>
        <v/>
      </c>
      <c r="M531" s="28" t="str">
        <f>IF(Table1[[#This Row],[नाम विद्यार्थी]]="","",IF(AND(Table1[[#This Row],[कक्षा]]&gt;=11,'School Fees'!$L$3="Yes"),100,""))</f>
        <v/>
      </c>
      <c r="N5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1" s="25" t="str">
        <f>IF(Table1[[#This Row],[नाम विद्यार्थी]]="","",IF(Table1[[#This Row],[कक्षा]]&gt;8,5,""))</f>
        <v/>
      </c>
      <c r="P5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1" s="21"/>
      <c r="R531" s="21"/>
      <c r="S531" s="28" t="str">
        <f>IF(SUM(Table1[[#This Row],[छात्र निधि]:[टी.सी.शुल्क]])=0,"",SUM(Table1[[#This Row],[छात्र निधि]:[टी.सी.शुल्क]]))</f>
        <v/>
      </c>
      <c r="T531" s="33"/>
      <c r="U531" s="33"/>
      <c r="V531" s="22"/>
    </row>
    <row r="532" spans="2:22" ht="15">
      <c r="B532" s="25" t="str">
        <f>IF(C532="","",ROWS($A$4:A532))</f>
        <v/>
      </c>
      <c r="C532" s="25" t="str">
        <f>IF('Student Record'!A530="","",'Student Record'!A530)</f>
        <v/>
      </c>
      <c r="D532" s="25" t="str">
        <f>IF('Student Record'!B530="","",'Student Record'!B530)</f>
        <v/>
      </c>
      <c r="E532" s="25" t="str">
        <f>IF('Student Record'!C530="","",'Student Record'!C530)</f>
        <v/>
      </c>
      <c r="F532" s="26" t="str">
        <f>IF('Student Record'!E530="","",'Student Record'!E530)</f>
        <v/>
      </c>
      <c r="G532" s="26" t="str">
        <f>IF('Student Record'!G530="","",'Student Record'!G530)</f>
        <v/>
      </c>
      <c r="H532" s="25" t="str">
        <f>IF('Student Record'!I530="","",'Student Record'!I530)</f>
        <v/>
      </c>
      <c r="I532" s="27" t="str">
        <f>IF('Student Record'!J530="","",'Student Record'!J530)</f>
        <v/>
      </c>
      <c r="J532" s="25" t="str">
        <f>IF('Student Record'!O530="","",'Student Record'!O530)</f>
        <v/>
      </c>
      <c r="K5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2" s="25" t="str">
        <f>IF(Table1[[#This Row],[नाम विद्यार्थी]]="","",IF(AND(Table1[[#This Row],[कक्षा]]&gt;8,Table1[[#This Row],[कक्षा]]&lt;11),50,""))</f>
        <v/>
      </c>
      <c r="M532" s="28" t="str">
        <f>IF(Table1[[#This Row],[नाम विद्यार्थी]]="","",IF(AND(Table1[[#This Row],[कक्षा]]&gt;=11,'School Fees'!$L$3="Yes"),100,""))</f>
        <v/>
      </c>
      <c r="N5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2" s="25" t="str">
        <f>IF(Table1[[#This Row],[नाम विद्यार्थी]]="","",IF(Table1[[#This Row],[कक्षा]]&gt;8,5,""))</f>
        <v/>
      </c>
      <c r="P5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2" s="21"/>
      <c r="R532" s="21"/>
      <c r="S532" s="28" t="str">
        <f>IF(SUM(Table1[[#This Row],[छात्र निधि]:[टी.सी.शुल्क]])=0,"",SUM(Table1[[#This Row],[छात्र निधि]:[टी.सी.शुल्क]]))</f>
        <v/>
      </c>
      <c r="T532" s="33"/>
      <c r="U532" s="33"/>
      <c r="V532" s="22"/>
    </row>
    <row r="533" spans="2:22" ht="15">
      <c r="B533" s="25" t="str">
        <f>IF(C533="","",ROWS($A$4:A533))</f>
        <v/>
      </c>
      <c r="C533" s="25" t="str">
        <f>IF('Student Record'!A531="","",'Student Record'!A531)</f>
        <v/>
      </c>
      <c r="D533" s="25" t="str">
        <f>IF('Student Record'!B531="","",'Student Record'!B531)</f>
        <v/>
      </c>
      <c r="E533" s="25" t="str">
        <f>IF('Student Record'!C531="","",'Student Record'!C531)</f>
        <v/>
      </c>
      <c r="F533" s="26" t="str">
        <f>IF('Student Record'!E531="","",'Student Record'!E531)</f>
        <v/>
      </c>
      <c r="G533" s="26" t="str">
        <f>IF('Student Record'!G531="","",'Student Record'!G531)</f>
        <v/>
      </c>
      <c r="H533" s="25" t="str">
        <f>IF('Student Record'!I531="","",'Student Record'!I531)</f>
        <v/>
      </c>
      <c r="I533" s="27" t="str">
        <f>IF('Student Record'!J531="","",'Student Record'!J531)</f>
        <v/>
      </c>
      <c r="J533" s="25" t="str">
        <f>IF('Student Record'!O531="","",'Student Record'!O531)</f>
        <v/>
      </c>
      <c r="K5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3" s="25" t="str">
        <f>IF(Table1[[#This Row],[नाम विद्यार्थी]]="","",IF(AND(Table1[[#This Row],[कक्षा]]&gt;8,Table1[[#This Row],[कक्षा]]&lt;11),50,""))</f>
        <v/>
      </c>
      <c r="M533" s="28" t="str">
        <f>IF(Table1[[#This Row],[नाम विद्यार्थी]]="","",IF(AND(Table1[[#This Row],[कक्षा]]&gt;=11,'School Fees'!$L$3="Yes"),100,""))</f>
        <v/>
      </c>
      <c r="N5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3" s="25" t="str">
        <f>IF(Table1[[#This Row],[नाम विद्यार्थी]]="","",IF(Table1[[#This Row],[कक्षा]]&gt;8,5,""))</f>
        <v/>
      </c>
      <c r="P5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3" s="21"/>
      <c r="R533" s="21"/>
      <c r="S533" s="28" t="str">
        <f>IF(SUM(Table1[[#This Row],[छात्र निधि]:[टी.सी.शुल्क]])=0,"",SUM(Table1[[#This Row],[छात्र निधि]:[टी.सी.शुल्क]]))</f>
        <v/>
      </c>
      <c r="T533" s="33"/>
      <c r="U533" s="33"/>
      <c r="V533" s="22"/>
    </row>
    <row r="534" spans="2:22" ht="15">
      <c r="B534" s="25" t="str">
        <f>IF(C534="","",ROWS($A$4:A534))</f>
        <v/>
      </c>
      <c r="C534" s="25" t="str">
        <f>IF('Student Record'!A532="","",'Student Record'!A532)</f>
        <v/>
      </c>
      <c r="D534" s="25" t="str">
        <f>IF('Student Record'!B532="","",'Student Record'!B532)</f>
        <v/>
      </c>
      <c r="E534" s="25" t="str">
        <f>IF('Student Record'!C532="","",'Student Record'!C532)</f>
        <v/>
      </c>
      <c r="F534" s="26" t="str">
        <f>IF('Student Record'!E532="","",'Student Record'!E532)</f>
        <v/>
      </c>
      <c r="G534" s="26" t="str">
        <f>IF('Student Record'!G532="","",'Student Record'!G532)</f>
        <v/>
      </c>
      <c r="H534" s="25" t="str">
        <f>IF('Student Record'!I532="","",'Student Record'!I532)</f>
        <v/>
      </c>
      <c r="I534" s="27" t="str">
        <f>IF('Student Record'!J532="","",'Student Record'!J532)</f>
        <v/>
      </c>
      <c r="J534" s="25" t="str">
        <f>IF('Student Record'!O532="","",'Student Record'!O532)</f>
        <v/>
      </c>
      <c r="K5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4" s="25" t="str">
        <f>IF(Table1[[#This Row],[नाम विद्यार्थी]]="","",IF(AND(Table1[[#This Row],[कक्षा]]&gt;8,Table1[[#This Row],[कक्षा]]&lt;11),50,""))</f>
        <v/>
      </c>
      <c r="M534" s="28" t="str">
        <f>IF(Table1[[#This Row],[नाम विद्यार्थी]]="","",IF(AND(Table1[[#This Row],[कक्षा]]&gt;=11,'School Fees'!$L$3="Yes"),100,""))</f>
        <v/>
      </c>
      <c r="N5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4" s="25" t="str">
        <f>IF(Table1[[#This Row],[नाम विद्यार्थी]]="","",IF(Table1[[#This Row],[कक्षा]]&gt;8,5,""))</f>
        <v/>
      </c>
      <c r="P5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4" s="21"/>
      <c r="R534" s="21"/>
      <c r="S534" s="28" t="str">
        <f>IF(SUM(Table1[[#This Row],[छात्र निधि]:[टी.सी.शुल्क]])=0,"",SUM(Table1[[#This Row],[छात्र निधि]:[टी.सी.शुल्क]]))</f>
        <v/>
      </c>
      <c r="T534" s="33"/>
      <c r="U534" s="33"/>
      <c r="V534" s="22"/>
    </row>
    <row r="535" spans="2:22" ht="15">
      <c r="B535" s="25" t="str">
        <f>IF(C535="","",ROWS($A$4:A535))</f>
        <v/>
      </c>
      <c r="C535" s="25" t="str">
        <f>IF('Student Record'!A533="","",'Student Record'!A533)</f>
        <v/>
      </c>
      <c r="D535" s="25" t="str">
        <f>IF('Student Record'!B533="","",'Student Record'!B533)</f>
        <v/>
      </c>
      <c r="E535" s="25" t="str">
        <f>IF('Student Record'!C533="","",'Student Record'!C533)</f>
        <v/>
      </c>
      <c r="F535" s="26" t="str">
        <f>IF('Student Record'!E533="","",'Student Record'!E533)</f>
        <v/>
      </c>
      <c r="G535" s="26" t="str">
        <f>IF('Student Record'!G533="","",'Student Record'!G533)</f>
        <v/>
      </c>
      <c r="H535" s="25" t="str">
        <f>IF('Student Record'!I533="","",'Student Record'!I533)</f>
        <v/>
      </c>
      <c r="I535" s="27" t="str">
        <f>IF('Student Record'!J533="","",'Student Record'!J533)</f>
        <v/>
      </c>
      <c r="J535" s="25" t="str">
        <f>IF('Student Record'!O533="","",'Student Record'!O533)</f>
        <v/>
      </c>
      <c r="K5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5" s="25" t="str">
        <f>IF(Table1[[#This Row],[नाम विद्यार्थी]]="","",IF(AND(Table1[[#This Row],[कक्षा]]&gt;8,Table1[[#This Row],[कक्षा]]&lt;11),50,""))</f>
        <v/>
      </c>
      <c r="M535" s="28" t="str">
        <f>IF(Table1[[#This Row],[नाम विद्यार्थी]]="","",IF(AND(Table1[[#This Row],[कक्षा]]&gt;=11,'School Fees'!$L$3="Yes"),100,""))</f>
        <v/>
      </c>
      <c r="N5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5" s="25" t="str">
        <f>IF(Table1[[#This Row],[नाम विद्यार्थी]]="","",IF(Table1[[#This Row],[कक्षा]]&gt;8,5,""))</f>
        <v/>
      </c>
      <c r="P5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5" s="21"/>
      <c r="R535" s="21"/>
      <c r="S535" s="28" t="str">
        <f>IF(SUM(Table1[[#This Row],[छात्र निधि]:[टी.सी.शुल्क]])=0,"",SUM(Table1[[#This Row],[छात्र निधि]:[टी.सी.शुल्क]]))</f>
        <v/>
      </c>
      <c r="T535" s="33"/>
      <c r="U535" s="33"/>
      <c r="V535" s="22"/>
    </row>
    <row r="536" spans="2:22" ht="15">
      <c r="B536" s="25" t="str">
        <f>IF(C536="","",ROWS($A$4:A536))</f>
        <v/>
      </c>
      <c r="C536" s="25" t="str">
        <f>IF('Student Record'!A534="","",'Student Record'!A534)</f>
        <v/>
      </c>
      <c r="D536" s="25" t="str">
        <f>IF('Student Record'!B534="","",'Student Record'!B534)</f>
        <v/>
      </c>
      <c r="E536" s="25" t="str">
        <f>IF('Student Record'!C534="","",'Student Record'!C534)</f>
        <v/>
      </c>
      <c r="F536" s="26" t="str">
        <f>IF('Student Record'!E534="","",'Student Record'!E534)</f>
        <v/>
      </c>
      <c r="G536" s="26" t="str">
        <f>IF('Student Record'!G534="","",'Student Record'!G534)</f>
        <v/>
      </c>
      <c r="H536" s="25" t="str">
        <f>IF('Student Record'!I534="","",'Student Record'!I534)</f>
        <v/>
      </c>
      <c r="I536" s="27" t="str">
        <f>IF('Student Record'!J534="","",'Student Record'!J534)</f>
        <v/>
      </c>
      <c r="J536" s="25" t="str">
        <f>IF('Student Record'!O534="","",'Student Record'!O534)</f>
        <v/>
      </c>
      <c r="K5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6" s="25" t="str">
        <f>IF(Table1[[#This Row],[नाम विद्यार्थी]]="","",IF(AND(Table1[[#This Row],[कक्षा]]&gt;8,Table1[[#This Row],[कक्षा]]&lt;11),50,""))</f>
        <v/>
      </c>
      <c r="M536" s="28" t="str">
        <f>IF(Table1[[#This Row],[नाम विद्यार्थी]]="","",IF(AND(Table1[[#This Row],[कक्षा]]&gt;=11,'School Fees'!$L$3="Yes"),100,""))</f>
        <v/>
      </c>
      <c r="N5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6" s="25" t="str">
        <f>IF(Table1[[#This Row],[नाम विद्यार्थी]]="","",IF(Table1[[#This Row],[कक्षा]]&gt;8,5,""))</f>
        <v/>
      </c>
      <c r="P5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6" s="21"/>
      <c r="R536" s="21"/>
      <c r="S536" s="28" t="str">
        <f>IF(SUM(Table1[[#This Row],[छात्र निधि]:[टी.सी.शुल्क]])=0,"",SUM(Table1[[#This Row],[छात्र निधि]:[टी.सी.शुल्क]]))</f>
        <v/>
      </c>
      <c r="T536" s="33"/>
      <c r="U536" s="33"/>
      <c r="V536" s="22"/>
    </row>
    <row r="537" spans="2:22" ht="15">
      <c r="B537" s="25" t="str">
        <f>IF(C537="","",ROWS($A$4:A537))</f>
        <v/>
      </c>
      <c r="C537" s="25" t="str">
        <f>IF('Student Record'!A535="","",'Student Record'!A535)</f>
        <v/>
      </c>
      <c r="D537" s="25" t="str">
        <f>IF('Student Record'!B535="","",'Student Record'!B535)</f>
        <v/>
      </c>
      <c r="E537" s="25" t="str">
        <f>IF('Student Record'!C535="","",'Student Record'!C535)</f>
        <v/>
      </c>
      <c r="F537" s="26" t="str">
        <f>IF('Student Record'!E535="","",'Student Record'!E535)</f>
        <v/>
      </c>
      <c r="G537" s="26" t="str">
        <f>IF('Student Record'!G535="","",'Student Record'!G535)</f>
        <v/>
      </c>
      <c r="H537" s="25" t="str">
        <f>IF('Student Record'!I535="","",'Student Record'!I535)</f>
        <v/>
      </c>
      <c r="I537" s="27" t="str">
        <f>IF('Student Record'!J535="","",'Student Record'!J535)</f>
        <v/>
      </c>
      <c r="J537" s="25" t="str">
        <f>IF('Student Record'!O535="","",'Student Record'!O535)</f>
        <v/>
      </c>
      <c r="K5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7" s="25" t="str">
        <f>IF(Table1[[#This Row],[नाम विद्यार्थी]]="","",IF(AND(Table1[[#This Row],[कक्षा]]&gt;8,Table1[[#This Row],[कक्षा]]&lt;11),50,""))</f>
        <v/>
      </c>
      <c r="M537" s="28" t="str">
        <f>IF(Table1[[#This Row],[नाम विद्यार्थी]]="","",IF(AND(Table1[[#This Row],[कक्षा]]&gt;=11,'School Fees'!$L$3="Yes"),100,""))</f>
        <v/>
      </c>
      <c r="N5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7" s="25" t="str">
        <f>IF(Table1[[#This Row],[नाम विद्यार्थी]]="","",IF(Table1[[#This Row],[कक्षा]]&gt;8,5,""))</f>
        <v/>
      </c>
      <c r="P5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7" s="21"/>
      <c r="R537" s="21"/>
      <c r="S537" s="28" t="str">
        <f>IF(SUM(Table1[[#This Row],[छात्र निधि]:[टी.सी.शुल्क]])=0,"",SUM(Table1[[#This Row],[छात्र निधि]:[टी.सी.शुल्क]]))</f>
        <v/>
      </c>
      <c r="T537" s="33"/>
      <c r="U537" s="33"/>
      <c r="V537" s="22"/>
    </row>
    <row r="538" spans="2:22" ht="15">
      <c r="B538" s="25" t="str">
        <f>IF(C538="","",ROWS($A$4:A538))</f>
        <v/>
      </c>
      <c r="C538" s="25" t="str">
        <f>IF('Student Record'!A536="","",'Student Record'!A536)</f>
        <v/>
      </c>
      <c r="D538" s="25" t="str">
        <f>IF('Student Record'!B536="","",'Student Record'!B536)</f>
        <v/>
      </c>
      <c r="E538" s="25" t="str">
        <f>IF('Student Record'!C536="","",'Student Record'!C536)</f>
        <v/>
      </c>
      <c r="F538" s="26" t="str">
        <f>IF('Student Record'!E536="","",'Student Record'!E536)</f>
        <v/>
      </c>
      <c r="G538" s="26" t="str">
        <f>IF('Student Record'!G536="","",'Student Record'!G536)</f>
        <v/>
      </c>
      <c r="H538" s="25" t="str">
        <f>IF('Student Record'!I536="","",'Student Record'!I536)</f>
        <v/>
      </c>
      <c r="I538" s="27" t="str">
        <f>IF('Student Record'!J536="","",'Student Record'!J536)</f>
        <v/>
      </c>
      <c r="J538" s="25" t="str">
        <f>IF('Student Record'!O536="","",'Student Record'!O536)</f>
        <v/>
      </c>
      <c r="K5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8" s="25" t="str">
        <f>IF(Table1[[#This Row],[नाम विद्यार्थी]]="","",IF(AND(Table1[[#This Row],[कक्षा]]&gt;8,Table1[[#This Row],[कक्षा]]&lt;11),50,""))</f>
        <v/>
      </c>
      <c r="M538" s="28" t="str">
        <f>IF(Table1[[#This Row],[नाम विद्यार्थी]]="","",IF(AND(Table1[[#This Row],[कक्षा]]&gt;=11,'School Fees'!$L$3="Yes"),100,""))</f>
        <v/>
      </c>
      <c r="N5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8" s="25" t="str">
        <f>IF(Table1[[#This Row],[नाम विद्यार्थी]]="","",IF(Table1[[#This Row],[कक्षा]]&gt;8,5,""))</f>
        <v/>
      </c>
      <c r="P5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8" s="21"/>
      <c r="R538" s="21"/>
      <c r="S538" s="28" t="str">
        <f>IF(SUM(Table1[[#This Row],[छात्र निधि]:[टी.सी.शुल्क]])=0,"",SUM(Table1[[#This Row],[छात्र निधि]:[टी.सी.शुल्क]]))</f>
        <v/>
      </c>
      <c r="T538" s="33"/>
      <c r="U538" s="33"/>
      <c r="V538" s="22"/>
    </row>
    <row r="539" spans="2:22" ht="15">
      <c r="B539" s="25" t="str">
        <f>IF(C539="","",ROWS($A$4:A539))</f>
        <v/>
      </c>
      <c r="C539" s="25" t="str">
        <f>IF('Student Record'!A537="","",'Student Record'!A537)</f>
        <v/>
      </c>
      <c r="D539" s="25" t="str">
        <f>IF('Student Record'!B537="","",'Student Record'!B537)</f>
        <v/>
      </c>
      <c r="E539" s="25" t="str">
        <f>IF('Student Record'!C537="","",'Student Record'!C537)</f>
        <v/>
      </c>
      <c r="F539" s="26" t="str">
        <f>IF('Student Record'!E537="","",'Student Record'!E537)</f>
        <v/>
      </c>
      <c r="G539" s="26" t="str">
        <f>IF('Student Record'!G537="","",'Student Record'!G537)</f>
        <v/>
      </c>
      <c r="H539" s="25" t="str">
        <f>IF('Student Record'!I537="","",'Student Record'!I537)</f>
        <v/>
      </c>
      <c r="I539" s="27" t="str">
        <f>IF('Student Record'!J537="","",'Student Record'!J537)</f>
        <v/>
      </c>
      <c r="J539" s="25" t="str">
        <f>IF('Student Record'!O537="","",'Student Record'!O537)</f>
        <v/>
      </c>
      <c r="K5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39" s="25" t="str">
        <f>IF(Table1[[#This Row],[नाम विद्यार्थी]]="","",IF(AND(Table1[[#This Row],[कक्षा]]&gt;8,Table1[[#This Row],[कक्षा]]&lt;11),50,""))</f>
        <v/>
      </c>
      <c r="M539" s="28" t="str">
        <f>IF(Table1[[#This Row],[नाम विद्यार्थी]]="","",IF(AND(Table1[[#This Row],[कक्षा]]&gt;=11,'School Fees'!$L$3="Yes"),100,""))</f>
        <v/>
      </c>
      <c r="N5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39" s="25" t="str">
        <f>IF(Table1[[#This Row],[नाम विद्यार्थी]]="","",IF(Table1[[#This Row],[कक्षा]]&gt;8,5,""))</f>
        <v/>
      </c>
      <c r="P5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39" s="21"/>
      <c r="R539" s="21"/>
      <c r="S539" s="28" t="str">
        <f>IF(SUM(Table1[[#This Row],[छात्र निधि]:[टी.सी.शुल्क]])=0,"",SUM(Table1[[#This Row],[छात्र निधि]:[टी.सी.शुल्क]]))</f>
        <v/>
      </c>
      <c r="T539" s="33"/>
      <c r="U539" s="33"/>
      <c r="V539" s="22"/>
    </row>
    <row r="540" spans="2:22" ht="15">
      <c r="B540" s="25" t="str">
        <f>IF(C540="","",ROWS($A$4:A540))</f>
        <v/>
      </c>
      <c r="C540" s="25" t="str">
        <f>IF('Student Record'!A538="","",'Student Record'!A538)</f>
        <v/>
      </c>
      <c r="D540" s="25" t="str">
        <f>IF('Student Record'!B538="","",'Student Record'!B538)</f>
        <v/>
      </c>
      <c r="E540" s="25" t="str">
        <f>IF('Student Record'!C538="","",'Student Record'!C538)</f>
        <v/>
      </c>
      <c r="F540" s="26" t="str">
        <f>IF('Student Record'!E538="","",'Student Record'!E538)</f>
        <v/>
      </c>
      <c r="G540" s="26" t="str">
        <f>IF('Student Record'!G538="","",'Student Record'!G538)</f>
        <v/>
      </c>
      <c r="H540" s="25" t="str">
        <f>IF('Student Record'!I538="","",'Student Record'!I538)</f>
        <v/>
      </c>
      <c r="I540" s="27" t="str">
        <f>IF('Student Record'!J538="","",'Student Record'!J538)</f>
        <v/>
      </c>
      <c r="J540" s="25" t="str">
        <f>IF('Student Record'!O538="","",'Student Record'!O538)</f>
        <v/>
      </c>
      <c r="K5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0" s="25" t="str">
        <f>IF(Table1[[#This Row],[नाम विद्यार्थी]]="","",IF(AND(Table1[[#This Row],[कक्षा]]&gt;8,Table1[[#This Row],[कक्षा]]&lt;11),50,""))</f>
        <v/>
      </c>
      <c r="M540" s="28" t="str">
        <f>IF(Table1[[#This Row],[नाम विद्यार्थी]]="","",IF(AND(Table1[[#This Row],[कक्षा]]&gt;=11,'School Fees'!$L$3="Yes"),100,""))</f>
        <v/>
      </c>
      <c r="N5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0" s="25" t="str">
        <f>IF(Table1[[#This Row],[नाम विद्यार्थी]]="","",IF(Table1[[#This Row],[कक्षा]]&gt;8,5,""))</f>
        <v/>
      </c>
      <c r="P5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0" s="21"/>
      <c r="R540" s="21"/>
      <c r="S540" s="28" t="str">
        <f>IF(SUM(Table1[[#This Row],[छात्र निधि]:[टी.सी.शुल्क]])=0,"",SUM(Table1[[#This Row],[छात्र निधि]:[टी.सी.शुल्क]]))</f>
        <v/>
      </c>
      <c r="T540" s="33"/>
      <c r="U540" s="33"/>
      <c r="V540" s="22"/>
    </row>
    <row r="541" spans="2:22" ht="15">
      <c r="B541" s="25" t="str">
        <f>IF(C541="","",ROWS($A$4:A541))</f>
        <v/>
      </c>
      <c r="C541" s="25" t="str">
        <f>IF('Student Record'!A539="","",'Student Record'!A539)</f>
        <v/>
      </c>
      <c r="D541" s="25" t="str">
        <f>IF('Student Record'!B539="","",'Student Record'!B539)</f>
        <v/>
      </c>
      <c r="E541" s="25" t="str">
        <f>IF('Student Record'!C539="","",'Student Record'!C539)</f>
        <v/>
      </c>
      <c r="F541" s="26" t="str">
        <f>IF('Student Record'!E539="","",'Student Record'!E539)</f>
        <v/>
      </c>
      <c r="G541" s="26" t="str">
        <f>IF('Student Record'!G539="","",'Student Record'!G539)</f>
        <v/>
      </c>
      <c r="H541" s="25" t="str">
        <f>IF('Student Record'!I539="","",'Student Record'!I539)</f>
        <v/>
      </c>
      <c r="I541" s="27" t="str">
        <f>IF('Student Record'!J539="","",'Student Record'!J539)</f>
        <v/>
      </c>
      <c r="J541" s="25" t="str">
        <f>IF('Student Record'!O539="","",'Student Record'!O539)</f>
        <v/>
      </c>
      <c r="K5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1" s="25" t="str">
        <f>IF(Table1[[#This Row],[नाम विद्यार्थी]]="","",IF(AND(Table1[[#This Row],[कक्षा]]&gt;8,Table1[[#This Row],[कक्षा]]&lt;11),50,""))</f>
        <v/>
      </c>
      <c r="M541" s="28" t="str">
        <f>IF(Table1[[#This Row],[नाम विद्यार्थी]]="","",IF(AND(Table1[[#This Row],[कक्षा]]&gt;=11,'School Fees'!$L$3="Yes"),100,""))</f>
        <v/>
      </c>
      <c r="N5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1" s="25" t="str">
        <f>IF(Table1[[#This Row],[नाम विद्यार्थी]]="","",IF(Table1[[#This Row],[कक्षा]]&gt;8,5,""))</f>
        <v/>
      </c>
      <c r="P5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1" s="21"/>
      <c r="R541" s="21"/>
      <c r="S541" s="28" t="str">
        <f>IF(SUM(Table1[[#This Row],[छात्र निधि]:[टी.सी.शुल्क]])=0,"",SUM(Table1[[#This Row],[छात्र निधि]:[टी.सी.शुल्क]]))</f>
        <v/>
      </c>
      <c r="T541" s="33"/>
      <c r="U541" s="33"/>
      <c r="V541" s="22"/>
    </row>
    <row r="542" spans="2:22" ht="15">
      <c r="B542" s="25" t="str">
        <f>IF(C542="","",ROWS($A$4:A542))</f>
        <v/>
      </c>
      <c r="C542" s="25" t="str">
        <f>IF('Student Record'!A540="","",'Student Record'!A540)</f>
        <v/>
      </c>
      <c r="D542" s="25" t="str">
        <f>IF('Student Record'!B540="","",'Student Record'!B540)</f>
        <v/>
      </c>
      <c r="E542" s="25" t="str">
        <f>IF('Student Record'!C540="","",'Student Record'!C540)</f>
        <v/>
      </c>
      <c r="F542" s="26" t="str">
        <f>IF('Student Record'!E540="","",'Student Record'!E540)</f>
        <v/>
      </c>
      <c r="G542" s="26" t="str">
        <f>IF('Student Record'!G540="","",'Student Record'!G540)</f>
        <v/>
      </c>
      <c r="H542" s="25" t="str">
        <f>IF('Student Record'!I540="","",'Student Record'!I540)</f>
        <v/>
      </c>
      <c r="I542" s="27" t="str">
        <f>IF('Student Record'!J540="","",'Student Record'!J540)</f>
        <v/>
      </c>
      <c r="J542" s="25" t="str">
        <f>IF('Student Record'!O540="","",'Student Record'!O540)</f>
        <v/>
      </c>
      <c r="K5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2" s="25" t="str">
        <f>IF(Table1[[#This Row],[नाम विद्यार्थी]]="","",IF(AND(Table1[[#This Row],[कक्षा]]&gt;8,Table1[[#This Row],[कक्षा]]&lt;11),50,""))</f>
        <v/>
      </c>
      <c r="M542" s="28" t="str">
        <f>IF(Table1[[#This Row],[नाम विद्यार्थी]]="","",IF(AND(Table1[[#This Row],[कक्षा]]&gt;=11,'School Fees'!$L$3="Yes"),100,""))</f>
        <v/>
      </c>
      <c r="N5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2" s="25" t="str">
        <f>IF(Table1[[#This Row],[नाम विद्यार्थी]]="","",IF(Table1[[#This Row],[कक्षा]]&gt;8,5,""))</f>
        <v/>
      </c>
      <c r="P5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2" s="21"/>
      <c r="R542" s="21"/>
      <c r="S542" s="28" t="str">
        <f>IF(SUM(Table1[[#This Row],[छात्र निधि]:[टी.सी.शुल्क]])=0,"",SUM(Table1[[#This Row],[छात्र निधि]:[टी.सी.शुल्क]]))</f>
        <v/>
      </c>
      <c r="T542" s="33"/>
      <c r="U542" s="33"/>
      <c r="V542" s="22"/>
    </row>
    <row r="543" spans="2:22" ht="15">
      <c r="B543" s="25" t="str">
        <f>IF(C543="","",ROWS($A$4:A543))</f>
        <v/>
      </c>
      <c r="C543" s="25" t="str">
        <f>IF('Student Record'!A541="","",'Student Record'!A541)</f>
        <v/>
      </c>
      <c r="D543" s="25" t="str">
        <f>IF('Student Record'!B541="","",'Student Record'!B541)</f>
        <v/>
      </c>
      <c r="E543" s="25" t="str">
        <f>IF('Student Record'!C541="","",'Student Record'!C541)</f>
        <v/>
      </c>
      <c r="F543" s="26" t="str">
        <f>IF('Student Record'!E541="","",'Student Record'!E541)</f>
        <v/>
      </c>
      <c r="G543" s="26" t="str">
        <f>IF('Student Record'!G541="","",'Student Record'!G541)</f>
        <v/>
      </c>
      <c r="H543" s="25" t="str">
        <f>IF('Student Record'!I541="","",'Student Record'!I541)</f>
        <v/>
      </c>
      <c r="I543" s="27" t="str">
        <f>IF('Student Record'!J541="","",'Student Record'!J541)</f>
        <v/>
      </c>
      <c r="J543" s="25" t="str">
        <f>IF('Student Record'!O541="","",'Student Record'!O541)</f>
        <v/>
      </c>
      <c r="K5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3" s="25" t="str">
        <f>IF(Table1[[#This Row],[नाम विद्यार्थी]]="","",IF(AND(Table1[[#This Row],[कक्षा]]&gt;8,Table1[[#This Row],[कक्षा]]&lt;11),50,""))</f>
        <v/>
      </c>
      <c r="M543" s="28" t="str">
        <f>IF(Table1[[#This Row],[नाम विद्यार्थी]]="","",IF(AND(Table1[[#This Row],[कक्षा]]&gt;=11,'School Fees'!$L$3="Yes"),100,""))</f>
        <v/>
      </c>
      <c r="N5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3" s="25" t="str">
        <f>IF(Table1[[#This Row],[नाम विद्यार्थी]]="","",IF(Table1[[#This Row],[कक्षा]]&gt;8,5,""))</f>
        <v/>
      </c>
      <c r="P5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3" s="21"/>
      <c r="R543" s="21"/>
      <c r="S543" s="28" t="str">
        <f>IF(SUM(Table1[[#This Row],[छात्र निधि]:[टी.सी.शुल्क]])=0,"",SUM(Table1[[#This Row],[छात्र निधि]:[टी.सी.शुल्क]]))</f>
        <v/>
      </c>
      <c r="T543" s="33"/>
      <c r="U543" s="33"/>
      <c r="V543" s="22"/>
    </row>
    <row r="544" spans="2:22" ht="15">
      <c r="B544" s="25" t="str">
        <f>IF(C544="","",ROWS($A$4:A544))</f>
        <v/>
      </c>
      <c r="C544" s="25" t="str">
        <f>IF('Student Record'!A542="","",'Student Record'!A542)</f>
        <v/>
      </c>
      <c r="D544" s="25" t="str">
        <f>IF('Student Record'!B542="","",'Student Record'!B542)</f>
        <v/>
      </c>
      <c r="E544" s="25" t="str">
        <f>IF('Student Record'!C542="","",'Student Record'!C542)</f>
        <v/>
      </c>
      <c r="F544" s="26" t="str">
        <f>IF('Student Record'!E542="","",'Student Record'!E542)</f>
        <v/>
      </c>
      <c r="G544" s="26" t="str">
        <f>IF('Student Record'!G542="","",'Student Record'!G542)</f>
        <v/>
      </c>
      <c r="H544" s="25" t="str">
        <f>IF('Student Record'!I542="","",'Student Record'!I542)</f>
        <v/>
      </c>
      <c r="I544" s="27" t="str">
        <f>IF('Student Record'!J542="","",'Student Record'!J542)</f>
        <v/>
      </c>
      <c r="J544" s="25" t="str">
        <f>IF('Student Record'!O542="","",'Student Record'!O542)</f>
        <v/>
      </c>
      <c r="K5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4" s="25" t="str">
        <f>IF(Table1[[#This Row],[नाम विद्यार्थी]]="","",IF(AND(Table1[[#This Row],[कक्षा]]&gt;8,Table1[[#This Row],[कक्षा]]&lt;11),50,""))</f>
        <v/>
      </c>
      <c r="M544" s="28" t="str">
        <f>IF(Table1[[#This Row],[नाम विद्यार्थी]]="","",IF(AND(Table1[[#This Row],[कक्षा]]&gt;=11,'School Fees'!$L$3="Yes"),100,""))</f>
        <v/>
      </c>
      <c r="N5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4" s="25" t="str">
        <f>IF(Table1[[#This Row],[नाम विद्यार्थी]]="","",IF(Table1[[#This Row],[कक्षा]]&gt;8,5,""))</f>
        <v/>
      </c>
      <c r="P5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4" s="21"/>
      <c r="R544" s="21"/>
      <c r="S544" s="28" t="str">
        <f>IF(SUM(Table1[[#This Row],[छात्र निधि]:[टी.सी.शुल्क]])=0,"",SUM(Table1[[#This Row],[छात्र निधि]:[टी.सी.शुल्क]]))</f>
        <v/>
      </c>
      <c r="T544" s="33"/>
      <c r="U544" s="33"/>
      <c r="V544" s="22"/>
    </row>
    <row r="545" spans="2:22" ht="15">
      <c r="B545" s="25" t="str">
        <f>IF(C545="","",ROWS($A$4:A545))</f>
        <v/>
      </c>
      <c r="C545" s="25" t="str">
        <f>IF('Student Record'!A543="","",'Student Record'!A543)</f>
        <v/>
      </c>
      <c r="D545" s="25" t="str">
        <f>IF('Student Record'!B543="","",'Student Record'!B543)</f>
        <v/>
      </c>
      <c r="E545" s="25" t="str">
        <f>IF('Student Record'!C543="","",'Student Record'!C543)</f>
        <v/>
      </c>
      <c r="F545" s="26" t="str">
        <f>IF('Student Record'!E543="","",'Student Record'!E543)</f>
        <v/>
      </c>
      <c r="G545" s="26" t="str">
        <f>IF('Student Record'!G543="","",'Student Record'!G543)</f>
        <v/>
      </c>
      <c r="H545" s="25" t="str">
        <f>IF('Student Record'!I543="","",'Student Record'!I543)</f>
        <v/>
      </c>
      <c r="I545" s="27" t="str">
        <f>IF('Student Record'!J543="","",'Student Record'!J543)</f>
        <v/>
      </c>
      <c r="J545" s="25" t="str">
        <f>IF('Student Record'!O543="","",'Student Record'!O543)</f>
        <v/>
      </c>
      <c r="K5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5" s="25" t="str">
        <f>IF(Table1[[#This Row],[नाम विद्यार्थी]]="","",IF(AND(Table1[[#This Row],[कक्षा]]&gt;8,Table1[[#This Row],[कक्षा]]&lt;11),50,""))</f>
        <v/>
      </c>
      <c r="M545" s="28" t="str">
        <f>IF(Table1[[#This Row],[नाम विद्यार्थी]]="","",IF(AND(Table1[[#This Row],[कक्षा]]&gt;=11,'School Fees'!$L$3="Yes"),100,""))</f>
        <v/>
      </c>
      <c r="N5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5" s="25" t="str">
        <f>IF(Table1[[#This Row],[नाम विद्यार्थी]]="","",IF(Table1[[#This Row],[कक्षा]]&gt;8,5,""))</f>
        <v/>
      </c>
      <c r="P5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5" s="21"/>
      <c r="R545" s="21"/>
      <c r="S545" s="28" t="str">
        <f>IF(SUM(Table1[[#This Row],[छात्र निधि]:[टी.सी.शुल्क]])=0,"",SUM(Table1[[#This Row],[छात्र निधि]:[टी.सी.शुल्क]]))</f>
        <v/>
      </c>
      <c r="T545" s="33"/>
      <c r="U545" s="33"/>
      <c r="V545" s="22"/>
    </row>
    <row r="546" spans="2:22" ht="15">
      <c r="B546" s="25" t="str">
        <f>IF(C546="","",ROWS($A$4:A546))</f>
        <v/>
      </c>
      <c r="C546" s="25" t="str">
        <f>IF('Student Record'!A544="","",'Student Record'!A544)</f>
        <v/>
      </c>
      <c r="D546" s="25" t="str">
        <f>IF('Student Record'!B544="","",'Student Record'!B544)</f>
        <v/>
      </c>
      <c r="E546" s="25" t="str">
        <f>IF('Student Record'!C544="","",'Student Record'!C544)</f>
        <v/>
      </c>
      <c r="F546" s="26" t="str">
        <f>IF('Student Record'!E544="","",'Student Record'!E544)</f>
        <v/>
      </c>
      <c r="G546" s="26" t="str">
        <f>IF('Student Record'!G544="","",'Student Record'!G544)</f>
        <v/>
      </c>
      <c r="H546" s="25" t="str">
        <f>IF('Student Record'!I544="","",'Student Record'!I544)</f>
        <v/>
      </c>
      <c r="I546" s="27" t="str">
        <f>IF('Student Record'!J544="","",'Student Record'!J544)</f>
        <v/>
      </c>
      <c r="J546" s="25" t="str">
        <f>IF('Student Record'!O544="","",'Student Record'!O544)</f>
        <v/>
      </c>
      <c r="K5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6" s="25" t="str">
        <f>IF(Table1[[#This Row],[नाम विद्यार्थी]]="","",IF(AND(Table1[[#This Row],[कक्षा]]&gt;8,Table1[[#This Row],[कक्षा]]&lt;11),50,""))</f>
        <v/>
      </c>
      <c r="M546" s="28" t="str">
        <f>IF(Table1[[#This Row],[नाम विद्यार्थी]]="","",IF(AND(Table1[[#This Row],[कक्षा]]&gt;=11,'School Fees'!$L$3="Yes"),100,""))</f>
        <v/>
      </c>
      <c r="N5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6" s="25" t="str">
        <f>IF(Table1[[#This Row],[नाम विद्यार्थी]]="","",IF(Table1[[#This Row],[कक्षा]]&gt;8,5,""))</f>
        <v/>
      </c>
      <c r="P5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6" s="21"/>
      <c r="R546" s="21"/>
      <c r="S546" s="28" t="str">
        <f>IF(SUM(Table1[[#This Row],[छात्र निधि]:[टी.सी.शुल्क]])=0,"",SUM(Table1[[#This Row],[छात्र निधि]:[टी.सी.शुल्क]]))</f>
        <v/>
      </c>
      <c r="T546" s="33"/>
      <c r="U546" s="33"/>
      <c r="V546" s="22"/>
    </row>
    <row r="547" spans="2:22" ht="15">
      <c r="B547" s="25" t="str">
        <f>IF(C547="","",ROWS($A$4:A547))</f>
        <v/>
      </c>
      <c r="C547" s="25" t="str">
        <f>IF('Student Record'!A545="","",'Student Record'!A545)</f>
        <v/>
      </c>
      <c r="D547" s="25" t="str">
        <f>IF('Student Record'!B545="","",'Student Record'!B545)</f>
        <v/>
      </c>
      <c r="E547" s="25" t="str">
        <f>IF('Student Record'!C545="","",'Student Record'!C545)</f>
        <v/>
      </c>
      <c r="F547" s="26" t="str">
        <f>IF('Student Record'!E545="","",'Student Record'!E545)</f>
        <v/>
      </c>
      <c r="G547" s="26" t="str">
        <f>IF('Student Record'!G545="","",'Student Record'!G545)</f>
        <v/>
      </c>
      <c r="H547" s="25" t="str">
        <f>IF('Student Record'!I545="","",'Student Record'!I545)</f>
        <v/>
      </c>
      <c r="I547" s="27" t="str">
        <f>IF('Student Record'!J545="","",'Student Record'!J545)</f>
        <v/>
      </c>
      <c r="J547" s="25" t="str">
        <f>IF('Student Record'!O545="","",'Student Record'!O545)</f>
        <v/>
      </c>
      <c r="K5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7" s="25" t="str">
        <f>IF(Table1[[#This Row],[नाम विद्यार्थी]]="","",IF(AND(Table1[[#This Row],[कक्षा]]&gt;8,Table1[[#This Row],[कक्षा]]&lt;11),50,""))</f>
        <v/>
      </c>
      <c r="M547" s="28" t="str">
        <f>IF(Table1[[#This Row],[नाम विद्यार्थी]]="","",IF(AND(Table1[[#This Row],[कक्षा]]&gt;=11,'School Fees'!$L$3="Yes"),100,""))</f>
        <v/>
      </c>
      <c r="N5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7" s="25" t="str">
        <f>IF(Table1[[#This Row],[नाम विद्यार्थी]]="","",IF(Table1[[#This Row],[कक्षा]]&gt;8,5,""))</f>
        <v/>
      </c>
      <c r="P5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7" s="21"/>
      <c r="R547" s="21"/>
      <c r="S547" s="28" t="str">
        <f>IF(SUM(Table1[[#This Row],[छात्र निधि]:[टी.सी.शुल्क]])=0,"",SUM(Table1[[#This Row],[छात्र निधि]:[टी.सी.शुल्क]]))</f>
        <v/>
      </c>
      <c r="T547" s="33"/>
      <c r="U547" s="33"/>
      <c r="V547" s="22"/>
    </row>
    <row r="548" spans="2:22" ht="15">
      <c r="B548" s="25" t="str">
        <f>IF(C548="","",ROWS($A$4:A548))</f>
        <v/>
      </c>
      <c r="C548" s="25" t="str">
        <f>IF('Student Record'!A546="","",'Student Record'!A546)</f>
        <v/>
      </c>
      <c r="D548" s="25" t="str">
        <f>IF('Student Record'!B546="","",'Student Record'!B546)</f>
        <v/>
      </c>
      <c r="E548" s="25" t="str">
        <f>IF('Student Record'!C546="","",'Student Record'!C546)</f>
        <v/>
      </c>
      <c r="F548" s="26" t="str">
        <f>IF('Student Record'!E546="","",'Student Record'!E546)</f>
        <v/>
      </c>
      <c r="G548" s="26" t="str">
        <f>IF('Student Record'!G546="","",'Student Record'!G546)</f>
        <v/>
      </c>
      <c r="H548" s="25" t="str">
        <f>IF('Student Record'!I546="","",'Student Record'!I546)</f>
        <v/>
      </c>
      <c r="I548" s="27" t="str">
        <f>IF('Student Record'!J546="","",'Student Record'!J546)</f>
        <v/>
      </c>
      <c r="J548" s="25" t="str">
        <f>IF('Student Record'!O546="","",'Student Record'!O546)</f>
        <v/>
      </c>
      <c r="K5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8" s="25" t="str">
        <f>IF(Table1[[#This Row],[नाम विद्यार्थी]]="","",IF(AND(Table1[[#This Row],[कक्षा]]&gt;8,Table1[[#This Row],[कक्षा]]&lt;11),50,""))</f>
        <v/>
      </c>
      <c r="M548" s="28" t="str">
        <f>IF(Table1[[#This Row],[नाम विद्यार्थी]]="","",IF(AND(Table1[[#This Row],[कक्षा]]&gt;=11,'School Fees'!$L$3="Yes"),100,""))</f>
        <v/>
      </c>
      <c r="N5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8" s="25" t="str">
        <f>IF(Table1[[#This Row],[नाम विद्यार्थी]]="","",IF(Table1[[#This Row],[कक्षा]]&gt;8,5,""))</f>
        <v/>
      </c>
      <c r="P5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8" s="21"/>
      <c r="R548" s="21"/>
      <c r="S548" s="28" t="str">
        <f>IF(SUM(Table1[[#This Row],[छात्र निधि]:[टी.सी.शुल्क]])=0,"",SUM(Table1[[#This Row],[छात्र निधि]:[टी.सी.शुल्क]]))</f>
        <v/>
      </c>
      <c r="T548" s="33"/>
      <c r="U548" s="33"/>
      <c r="V548" s="22"/>
    </row>
    <row r="549" spans="2:22" ht="15">
      <c r="B549" s="25" t="str">
        <f>IF(C549="","",ROWS($A$4:A549))</f>
        <v/>
      </c>
      <c r="C549" s="25" t="str">
        <f>IF('Student Record'!A547="","",'Student Record'!A547)</f>
        <v/>
      </c>
      <c r="D549" s="25" t="str">
        <f>IF('Student Record'!B547="","",'Student Record'!B547)</f>
        <v/>
      </c>
      <c r="E549" s="25" t="str">
        <f>IF('Student Record'!C547="","",'Student Record'!C547)</f>
        <v/>
      </c>
      <c r="F549" s="26" t="str">
        <f>IF('Student Record'!E547="","",'Student Record'!E547)</f>
        <v/>
      </c>
      <c r="G549" s="26" t="str">
        <f>IF('Student Record'!G547="","",'Student Record'!G547)</f>
        <v/>
      </c>
      <c r="H549" s="25" t="str">
        <f>IF('Student Record'!I547="","",'Student Record'!I547)</f>
        <v/>
      </c>
      <c r="I549" s="27" t="str">
        <f>IF('Student Record'!J547="","",'Student Record'!J547)</f>
        <v/>
      </c>
      <c r="J549" s="25" t="str">
        <f>IF('Student Record'!O547="","",'Student Record'!O547)</f>
        <v/>
      </c>
      <c r="K5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49" s="25" t="str">
        <f>IF(Table1[[#This Row],[नाम विद्यार्थी]]="","",IF(AND(Table1[[#This Row],[कक्षा]]&gt;8,Table1[[#This Row],[कक्षा]]&lt;11),50,""))</f>
        <v/>
      </c>
      <c r="M549" s="28" t="str">
        <f>IF(Table1[[#This Row],[नाम विद्यार्थी]]="","",IF(AND(Table1[[#This Row],[कक्षा]]&gt;=11,'School Fees'!$L$3="Yes"),100,""))</f>
        <v/>
      </c>
      <c r="N5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49" s="25" t="str">
        <f>IF(Table1[[#This Row],[नाम विद्यार्थी]]="","",IF(Table1[[#This Row],[कक्षा]]&gt;8,5,""))</f>
        <v/>
      </c>
      <c r="P5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49" s="21"/>
      <c r="R549" s="21"/>
      <c r="S549" s="28" t="str">
        <f>IF(SUM(Table1[[#This Row],[छात्र निधि]:[टी.सी.शुल्क]])=0,"",SUM(Table1[[#This Row],[छात्र निधि]:[टी.सी.शुल्क]]))</f>
        <v/>
      </c>
      <c r="T549" s="33"/>
      <c r="U549" s="33"/>
      <c r="V549" s="22"/>
    </row>
    <row r="550" spans="2:22" ht="15">
      <c r="B550" s="25" t="str">
        <f>IF(C550="","",ROWS($A$4:A550))</f>
        <v/>
      </c>
      <c r="C550" s="25" t="str">
        <f>IF('Student Record'!A548="","",'Student Record'!A548)</f>
        <v/>
      </c>
      <c r="D550" s="25" t="str">
        <f>IF('Student Record'!B548="","",'Student Record'!B548)</f>
        <v/>
      </c>
      <c r="E550" s="25" t="str">
        <f>IF('Student Record'!C548="","",'Student Record'!C548)</f>
        <v/>
      </c>
      <c r="F550" s="26" t="str">
        <f>IF('Student Record'!E548="","",'Student Record'!E548)</f>
        <v/>
      </c>
      <c r="G550" s="26" t="str">
        <f>IF('Student Record'!G548="","",'Student Record'!G548)</f>
        <v/>
      </c>
      <c r="H550" s="25" t="str">
        <f>IF('Student Record'!I548="","",'Student Record'!I548)</f>
        <v/>
      </c>
      <c r="I550" s="27" t="str">
        <f>IF('Student Record'!J548="","",'Student Record'!J548)</f>
        <v/>
      </c>
      <c r="J550" s="25" t="str">
        <f>IF('Student Record'!O548="","",'Student Record'!O548)</f>
        <v/>
      </c>
      <c r="K5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0" s="25" t="str">
        <f>IF(Table1[[#This Row],[नाम विद्यार्थी]]="","",IF(AND(Table1[[#This Row],[कक्षा]]&gt;8,Table1[[#This Row],[कक्षा]]&lt;11),50,""))</f>
        <v/>
      </c>
      <c r="M550" s="28" t="str">
        <f>IF(Table1[[#This Row],[नाम विद्यार्थी]]="","",IF(AND(Table1[[#This Row],[कक्षा]]&gt;=11,'School Fees'!$L$3="Yes"),100,""))</f>
        <v/>
      </c>
      <c r="N5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0" s="25" t="str">
        <f>IF(Table1[[#This Row],[नाम विद्यार्थी]]="","",IF(Table1[[#This Row],[कक्षा]]&gt;8,5,""))</f>
        <v/>
      </c>
      <c r="P5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0" s="21"/>
      <c r="R550" s="21"/>
      <c r="S550" s="28" t="str">
        <f>IF(SUM(Table1[[#This Row],[छात्र निधि]:[टी.सी.शुल्क]])=0,"",SUM(Table1[[#This Row],[छात्र निधि]:[टी.सी.शुल्क]]))</f>
        <v/>
      </c>
      <c r="T550" s="33"/>
      <c r="U550" s="33"/>
      <c r="V550" s="22"/>
    </row>
    <row r="551" spans="2:22" ht="15">
      <c r="B551" s="25" t="str">
        <f>IF(C551="","",ROWS($A$4:A551))</f>
        <v/>
      </c>
      <c r="C551" s="25" t="str">
        <f>IF('Student Record'!A549="","",'Student Record'!A549)</f>
        <v/>
      </c>
      <c r="D551" s="25" t="str">
        <f>IF('Student Record'!B549="","",'Student Record'!B549)</f>
        <v/>
      </c>
      <c r="E551" s="25" t="str">
        <f>IF('Student Record'!C549="","",'Student Record'!C549)</f>
        <v/>
      </c>
      <c r="F551" s="26" t="str">
        <f>IF('Student Record'!E549="","",'Student Record'!E549)</f>
        <v/>
      </c>
      <c r="G551" s="26" t="str">
        <f>IF('Student Record'!G549="","",'Student Record'!G549)</f>
        <v/>
      </c>
      <c r="H551" s="25" t="str">
        <f>IF('Student Record'!I549="","",'Student Record'!I549)</f>
        <v/>
      </c>
      <c r="I551" s="27" t="str">
        <f>IF('Student Record'!J549="","",'Student Record'!J549)</f>
        <v/>
      </c>
      <c r="J551" s="25" t="str">
        <f>IF('Student Record'!O549="","",'Student Record'!O549)</f>
        <v/>
      </c>
      <c r="K5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1" s="25" t="str">
        <f>IF(Table1[[#This Row],[नाम विद्यार्थी]]="","",IF(AND(Table1[[#This Row],[कक्षा]]&gt;8,Table1[[#This Row],[कक्षा]]&lt;11),50,""))</f>
        <v/>
      </c>
      <c r="M551" s="28" t="str">
        <f>IF(Table1[[#This Row],[नाम विद्यार्थी]]="","",IF(AND(Table1[[#This Row],[कक्षा]]&gt;=11,'School Fees'!$L$3="Yes"),100,""))</f>
        <v/>
      </c>
      <c r="N5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1" s="25" t="str">
        <f>IF(Table1[[#This Row],[नाम विद्यार्थी]]="","",IF(Table1[[#This Row],[कक्षा]]&gt;8,5,""))</f>
        <v/>
      </c>
      <c r="P5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1" s="21"/>
      <c r="R551" s="21"/>
      <c r="S551" s="28" t="str">
        <f>IF(SUM(Table1[[#This Row],[छात्र निधि]:[टी.सी.शुल्क]])=0,"",SUM(Table1[[#This Row],[छात्र निधि]:[टी.सी.शुल्क]]))</f>
        <v/>
      </c>
      <c r="T551" s="33"/>
      <c r="U551" s="33"/>
      <c r="V551" s="22"/>
    </row>
    <row r="552" spans="2:22" ht="15">
      <c r="B552" s="25" t="str">
        <f>IF(C552="","",ROWS($A$4:A552))</f>
        <v/>
      </c>
      <c r="C552" s="25" t="str">
        <f>IF('Student Record'!A550="","",'Student Record'!A550)</f>
        <v/>
      </c>
      <c r="D552" s="25" t="str">
        <f>IF('Student Record'!B550="","",'Student Record'!B550)</f>
        <v/>
      </c>
      <c r="E552" s="25" t="str">
        <f>IF('Student Record'!C550="","",'Student Record'!C550)</f>
        <v/>
      </c>
      <c r="F552" s="26" t="str">
        <f>IF('Student Record'!E550="","",'Student Record'!E550)</f>
        <v/>
      </c>
      <c r="G552" s="26" t="str">
        <f>IF('Student Record'!G550="","",'Student Record'!G550)</f>
        <v/>
      </c>
      <c r="H552" s="25" t="str">
        <f>IF('Student Record'!I550="","",'Student Record'!I550)</f>
        <v/>
      </c>
      <c r="I552" s="27" t="str">
        <f>IF('Student Record'!J550="","",'Student Record'!J550)</f>
        <v/>
      </c>
      <c r="J552" s="25" t="str">
        <f>IF('Student Record'!O550="","",'Student Record'!O550)</f>
        <v/>
      </c>
      <c r="K5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2" s="25" t="str">
        <f>IF(Table1[[#This Row],[नाम विद्यार्थी]]="","",IF(AND(Table1[[#This Row],[कक्षा]]&gt;8,Table1[[#This Row],[कक्षा]]&lt;11),50,""))</f>
        <v/>
      </c>
      <c r="M552" s="28" t="str">
        <f>IF(Table1[[#This Row],[नाम विद्यार्थी]]="","",IF(AND(Table1[[#This Row],[कक्षा]]&gt;=11,'School Fees'!$L$3="Yes"),100,""))</f>
        <v/>
      </c>
      <c r="N5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2" s="25" t="str">
        <f>IF(Table1[[#This Row],[नाम विद्यार्थी]]="","",IF(Table1[[#This Row],[कक्षा]]&gt;8,5,""))</f>
        <v/>
      </c>
      <c r="P5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2" s="21"/>
      <c r="R552" s="21"/>
      <c r="S552" s="28" t="str">
        <f>IF(SUM(Table1[[#This Row],[छात्र निधि]:[टी.सी.शुल्क]])=0,"",SUM(Table1[[#This Row],[छात्र निधि]:[टी.सी.शुल्क]]))</f>
        <v/>
      </c>
      <c r="T552" s="33"/>
      <c r="U552" s="33"/>
      <c r="V552" s="22"/>
    </row>
    <row r="553" spans="2:22" ht="15">
      <c r="B553" s="25" t="str">
        <f>IF(C553="","",ROWS($A$4:A553))</f>
        <v/>
      </c>
      <c r="C553" s="25" t="str">
        <f>IF('Student Record'!A551="","",'Student Record'!A551)</f>
        <v/>
      </c>
      <c r="D553" s="25" t="str">
        <f>IF('Student Record'!B551="","",'Student Record'!B551)</f>
        <v/>
      </c>
      <c r="E553" s="25" t="str">
        <f>IF('Student Record'!C551="","",'Student Record'!C551)</f>
        <v/>
      </c>
      <c r="F553" s="26" t="str">
        <f>IF('Student Record'!E551="","",'Student Record'!E551)</f>
        <v/>
      </c>
      <c r="G553" s="26" t="str">
        <f>IF('Student Record'!G551="","",'Student Record'!G551)</f>
        <v/>
      </c>
      <c r="H553" s="25" t="str">
        <f>IF('Student Record'!I551="","",'Student Record'!I551)</f>
        <v/>
      </c>
      <c r="I553" s="27" t="str">
        <f>IF('Student Record'!J551="","",'Student Record'!J551)</f>
        <v/>
      </c>
      <c r="J553" s="25" t="str">
        <f>IF('Student Record'!O551="","",'Student Record'!O551)</f>
        <v/>
      </c>
      <c r="K5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3" s="25" t="str">
        <f>IF(Table1[[#This Row],[नाम विद्यार्थी]]="","",IF(AND(Table1[[#This Row],[कक्षा]]&gt;8,Table1[[#This Row],[कक्षा]]&lt;11),50,""))</f>
        <v/>
      </c>
      <c r="M553" s="28" t="str">
        <f>IF(Table1[[#This Row],[नाम विद्यार्थी]]="","",IF(AND(Table1[[#This Row],[कक्षा]]&gt;=11,'School Fees'!$L$3="Yes"),100,""))</f>
        <v/>
      </c>
      <c r="N5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3" s="25" t="str">
        <f>IF(Table1[[#This Row],[नाम विद्यार्थी]]="","",IF(Table1[[#This Row],[कक्षा]]&gt;8,5,""))</f>
        <v/>
      </c>
      <c r="P5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3" s="21"/>
      <c r="R553" s="21"/>
      <c r="S553" s="28" t="str">
        <f>IF(SUM(Table1[[#This Row],[छात्र निधि]:[टी.सी.शुल्क]])=0,"",SUM(Table1[[#This Row],[छात्र निधि]:[टी.सी.शुल्क]]))</f>
        <v/>
      </c>
      <c r="T553" s="33"/>
      <c r="U553" s="33"/>
      <c r="V553" s="22"/>
    </row>
    <row r="554" spans="2:22" ht="15">
      <c r="B554" s="25" t="str">
        <f>IF(C554="","",ROWS($A$4:A554))</f>
        <v/>
      </c>
      <c r="C554" s="25" t="str">
        <f>IF('Student Record'!A552="","",'Student Record'!A552)</f>
        <v/>
      </c>
      <c r="D554" s="25" t="str">
        <f>IF('Student Record'!B552="","",'Student Record'!B552)</f>
        <v/>
      </c>
      <c r="E554" s="25" t="str">
        <f>IF('Student Record'!C552="","",'Student Record'!C552)</f>
        <v/>
      </c>
      <c r="F554" s="26" t="str">
        <f>IF('Student Record'!E552="","",'Student Record'!E552)</f>
        <v/>
      </c>
      <c r="G554" s="26" t="str">
        <f>IF('Student Record'!G552="","",'Student Record'!G552)</f>
        <v/>
      </c>
      <c r="H554" s="25" t="str">
        <f>IF('Student Record'!I552="","",'Student Record'!I552)</f>
        <v/>
      </c>
      <c r="I554" s="27" t="str">
        <f>IF('Student Record'!J552="","",'Student Record'!J552)</f>
        <v/>
      </c>
      <c r="J554" s="25" t="str">
        <f>IF('Student Record'!O552="","",'Student Record'!O552)</f>
        <v/>
      </c>
      <c r="K5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4" s="25" t="str">
        <f>IF(Table1[[#This Row],[नाम विद्यार्थी]]="","",IF(AND(Table1[[#This Row],[कक्षा]]&gt;8,Table1[[#This Row],[कक्षा]]&lt;11),50,""))</f>
        <v/>
      </c>
      <c r="M554" s="28" t="str">
        <f>IF(Table1[[#This Row],[नाम विद्यार्थी]]="","",IF(AND(Table1[[#This Row],[कक्षा]]&gt;=11,'School Fees'!$L$3="Yes"),100,""))</f>
        <v/>
      </c>
      <c r="N5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4" s="25" t="str">
        <f>IF(Table1[[#This Row],[नाम विद्यार्थी]]="","",IF(Table1[[#This Row],[कक्षा]]&gt;8,5,""))</f>
        <v/>
      </c>
      <c r="P5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4" s="21"/>
      <c r="R554" s="21"/>
      <c r="S554" s="28" t="str">
        <f>IF(SUM(Table1[[#This Row],[छात्र निधि]:[टी.सी.शुल्क]])=0,"",SUM(Table1[[#This Row],[छात्र निधि]:[टी.सी.शुल्क]]))</f>
        <v/>
      </c>
      <c r="T554" s="33"/>
      <c r="U554" s="33"/>
      <c r="V554" s="22"/>
    </row>
    <row r="555" spans="2:22" ht="15">
      <c r="B555" s="25" t="str">
        <f>IF(C555="","",ROWS($A$4:A555))</f>
        <v/>
      </c>
      <c r="C555" s="25" t="str">
        <f>IF('Student Record'!A553="","",'Student Record'!A553)</f>
        <v/>
      </c>
      <c r="D555" s="25" t="str">
        <f>IF('Student Record'!B553="","",'Student Record'!B553)</f>
        <v/>
      </c>
      <c r="E555" s="25" t="str">
        <f>IF('Student Record'!C553="","",'Student Record'!C553)</f>
        <v/>
      </c>
      <c r="F555" s="26" t="str">
        <f>IF('Student Record'!E553="","",'Student Record'!E553)</f>
        <v/>
      </c>
      <c r="G555" s="26" t="str">
        <f>IF('Student Record'!G553="","",'Student Record'!G553)</f>
        <v/>
      </c>
      <c r="H555" s="25" t="str">
        <f>IF('Student Record'!I553="","",'Student Record'!I553)</f>
        <v/>
      </c>
      <c r="I555" s="27" t="str">
        <f>IF('Student Record'!J553="","",'Student Record'!J553)</f>
        <v/>
      </c>
      <c r="J555" s="25" t="str">
        <f>IF('Student Record'!O553="","",'Student Record'!O553)</f>
        <v/>
      </c>
      <c r="K5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5" s="25" t="str">
        <f>IF(Table1[[#This Row],[नाम विद्यार्थी]]="","",IF(AND(Table1[[#This Row],[कक्षा]]&gt;8,Table1[[#This Row],[कक्षा]]&lt;11),50,""))</f>
        <v/>
      </c>
      <c r="M555" s="28" t="str">
        <f>IF(Table1[[#This Row],[नाम विद्यार्थी]]="","",IF(AND(Table1[[#This Row],[कक्षा]]&gt;=11,'School Fees'!$L$3="Yes"),100,""))</f>
        <v/>
      </c>
      <c r="N5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5" s="25" t="str">
        <f>IF(Table1[[#This Row],[नाम विद्यार्थी]]="","",IF(Table1[[#This Row],[कक्षा]]&gt;8,5,""))</f>
        <v/>
      </c>
      <c r="P5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5" s="21"/>
      <c r="R555" s="21"/>
      <c r="S555" s="28" t="str">
        <f>IF(SUM(Table1[[#This Row],[छात्र निधि]:[टी.सी.शुल्क]])=0,"",SUM(Table1[[#This Row],[छात्र निधि]:[टी.सी.शुल्क]]))</f>
        <v/>
      </c>
      <c r="T555" s="33"/>
      <c r="U555" s="33"/>
      <c r="V555" s="22"/>
    </row>
    <row r="556" spans="2:22" ht="15">
      <c r="B556" s="25" t="str">
        <f>IF(C556="","",ROWS($A$4:A556))</f>
        <v/>
      </c>
      <c r="C556" s="25" t="str">
        <f>IF('Student Record'!A554="","",'Student Record'!A554)</f>
        <v/>
      </c>
      <c r="D556" s="25" t="str">
        <f>IF('Student Record'!B554="","",'Student Record'!B554)</f>
        <v/>
      </c>
      <c r="E556" s="25" t="str">
        <f>IF('Student Record'!C554="","",'Student Record'!C554)</f>
        <v/>
      </c>
      <c r="F556" s="26" t="str">
        <f>IF('Student Record'!E554="","",'Student Record'!E554)</f>
        <v/>
      </c>
      <c r="G556" s="26" t="str">
        <f>IF('Student Record'!G554="","",'Student Record'!G554)</f>
        <v/>
      </c>
      <c r="H556" s="25" t="str">
        <f>IF('Student Record'!I554="","",'Student Record'!I554)</f>
        <v/>
      </c>
      <c r="I556" s="27" t="str">
        <f>IF('Student Record'!J554="","",'Student Record'!J554)</f>
        <v/>
      </c>
      <c r="J556" s="25" t="str">
        <f>IF('Student Record'!O554="","",'Student Record'!O554)</f>
        <v/>
      </c>
      <c r="K5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6" s="25" t="str">
        <f>IF(Table1[[#This Row],[नाम विद्यार्थी]]="","",IF(AND(Table1[[#This Row],[कक्षा]]&gt;8,Table1[[#This Row],[कक्षा]]&lt;11),50,""))</f>
        <v/>
      </c>
      <c r="M556" s="28" t="str">
        <f>IF(Table1[[#This Row],[नाम विद्यार्थी]]="","",IF(AND(Table1[[#This Row],[कक्षा]]&gt;=11,'School Fees'!$L$3="Yes"),100,""))</f>
        <v/>
      </c>
      <c r="N5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6" s="25" t="str">
        <f>IF(Table1[[#This Row],[नाम विद्यार्थी]]="","",IF(Table1[[#This Row],[कक्षा]]&gt;8,5,""))</f>
        <v/>
      </c>
      <c r="P5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6" s="21"/>
      <c r="R556" s="21"/>
      <c r="S556" s="28" t="str">
        <f>IF(SUM(Table1[[#This Row],[छात्र निधि]:[टी.सी.शुल्क]])=0,"",SUM(Table1[[#This Row],[छात्र निधि]:[टी.सी.शुल्क]]))</f>
        <v/>
      </c>
      <c r="T556" s="33"/>
      <c r="U556" s="33"/>
      <c r="V556" s="22"/>
    </row>
    <row r="557" spans="2:22" ht="15">
      <c r="B557" s="25" t="str">
        <f>IF(C557="","",ROWS($A$4:A557))</f>
        <v/>
      </c>
      <c r="C557" s="25" t="str">
        <f>IF('Student Record'!A555="","",'Student Record'!A555)</f>
        <v/>
      </c>
      <c r="D557" s="25" t="str">
        <f>IF('Student Record'!B555="","",'Student Record'!B555)</f>
        <v/>
      </c>
      <c r="E557" s="25" t="str">
        <f>IF('Student Record'!C555="","",'Student Record'!C555)</f>
        <v/>
      </c>
      <c r="F557" s="26" t="str">
        <f>IF('Student Record'!E555="","",'Student Record'!E555)</f>
        <v/>
      </c>
      <c r="G557" s="26" t="str">
        <f>IF('Student Record'!G555="","",'Student Record'!G555)</f>
        <v/>
      </c>
      <c r="H557" s="25" t="str">
        <f>IF('Student Record'!I555="","",'Student Record'!I555)</f>
        <v/>
      </c>
      <c r="I557" s="27" t="str">
        <f>IF('Student Record'!J555="","",'Student Record'!J555)</f>
        <v/>
      </c>
      <c r="J557" s="25" t="str">
        <f>IF('Student Record'!O555="","",'Student Record'!O555)</f>
        <v/>
      </c>
      <c r="K5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7" s="25" t="str">
        <f>IF(Table1[[#This Row],[नाम विद्यार्थी]]="","",IF(AND(Table1[[#This Row],[कक्षा]]&gt;8,Table1[[#This Row],[कक्षा]]&lt;11),50,""))</f>
        <v/>
      </c>
      <c r="M557" s="28" t="str">
        <f>IF(Table1[[#This Row],[नाम विद्यार्थी]]="","",IF(AND(Table1[[#This Row],[कक्षा]]&gt;=11,'School Fees'!$L$3="Yes"),100,""))</f>
        <v/>
      </c>
      <c r="N5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7" s="25" t="str">
        <f>IF(Table1[[#This Row],[नाम विद्यार्थी]]="","",IF(Table1[[#This Row],[कक्षा]]&gt;8,5,""))</f>
        <v/>
      </c>
      <c r="P5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7" s="21"/>
      <c r="R557" s="21"/>
      <c r="S557" s="28" t="str">
        <f>IF(SUM(Table1[[#This Row],[छात्र निधि]:[टी.सी.शुल्क]])=0,"",SUM(Table1[[#This Row],[छात्र निधि]:[टी.सी.शुल्क]]))</f>
        <v/>
      </c>
      <c r="T557" s="33"/>
      <c r="U557" s="33"/>
      <c r="V557" s="22"/>
    </row>
    <row r="558" spans="2:22" ht="15">
      <c r="B558" s="25" t="str">
        <f>IF(C558="","",ROWS($A$4:A558))</f>
        <v/>
      </c>
      <c r="C558" s="25" t="str">
        <f>IF('Student Record'!A556="","",'Student Record'!A556)</f>
        <v/>
      </c>
      <c r="D558" s="25" t="str">
        <f>IF('Student Record'!B556="","",'Student Record'!B556)</f>
        <v/>
      </c>
      <c r="E558" s="25" t="str">
        <f>IF('Student Record'!C556="","",'Student Record'!C556)</f>
        <v/>
      </c>
      <c r="F558" s="26" t="str">
        <f>IF('Student Record'!E556="","",'Student Record'!E556)</f>
        <v/>
      </c>
      <c r="G558" s="26" t="str">
        <f>IF('Student Record'!G556="","",'Student Record'!G556)</f>
        <v/>
      </c>
      <c r="H558" s="25" t="str">
        <f>IF('Student Record'!I556="","",'Student Record'!I556)</f>
        <v/>
      </c>
      <c r="I558" s="27" t="str">
        <f>IF('Student Record'!J556="","",'Student Record'!J556)</f>
        <v/>
      </c>
      <c r="J558" s="25" t="str">
        <f>IF('Student Record'!O556="","",'Student Record'!O556)</f>
        <v/>
      </c>
      <c r="K5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8" s="25" t="str">
        <f>IF(Table1[[#This Row],[नाम विद्यार्थी]]="","",IF(AND(Table1[[#This Row],[कक्षा]]&gt;8,Table1[[#This Row],[कक्षा]]&lt;11),50,""))</f>
        <v/>
      </c>
      <c r="M558" s="28" t="str">
        <f>IF(Table1[[#This Row],[नाम विद्यार्थी]]="","",IF(AND(Table1[[#This Row],[कक्षा]]&gt;=11,'School Fees'!$L$3="Yes"),100,""))</f>
        <v/>
      </c>
      <c r="N5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8" s="25" t="str">
        <f>IF(Table1[[#This Row],[नाम विद्यार्थी]]="","",IF(Table1[[#This Row],[कक्षा]]&gt;8,5,""))</f>
        <v/>
      </c>
      <c r="P5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8" s="21"/>
      <c r="R558" s="21"/>
      <c r="S558" s="28" t="str">
        <f>IF(SUM(Table1[[#This Row],[छात्र निधि]:[टी.सी.शुल्क]])=0,"",SUM(Table1[[#This Row],[छात्र निधि]:[टी.सी.शुल्क]]))</f>
        <v/>
      </c>
      <c r="T558" s="33"/>
      <c r="U558" s="33"/>
      <c r="V558" s="22"/>
    </row>
    <row r="559" spans="2:22" ht="15">
      <c r="B559" s="25" t="str">
        <f>IF(C559="","",ROWS($A$4:A559))</f>
        <v/>
      </c>
      <c r="C559" s="25" t="str">
        <f>IF('Student Record'!A557="","",'Student Record'!A557)</f>
        <v/>
      </c>
      <c r="D559" s="25" t="str">
        <f>IF('Student Record'!B557="","",'Student Record'!B557)</f>
        <v/>
      </c>
      <c r="E559" s="25" t="str">
        <f>IF('Student Record'!C557="","",'Student Record'!C557)</f>
        <v/>
      </c>
      <c r="F559" s="26" t="str">
        <f>IF('Student Record'!E557="","",'Student Record'!E557)</f>
        <v/>
      </c>
      <c r="G559" s="26" t="str">
        <f>IF('Student Record'!G557="","",'Student Record'!G557)</f>
        <v/>
      </c>
      <c r="H559" s="25" t="str">
        <f>IF('Student Record'!I557="","",'Student Record'!I557)</f>
        <v/>
      </c>
      <c r="I559" s="27" t="str">
        <f>IF('Student Record'!J557="","",'Student Record'!J557)</f>
        <v/>
      </c>
      <c r="J559" s="25" t="str">
        <f>IF('Student Record'!O557="","",'Student Record'!O557)</f>
        <v/>
      </c>
      <c r="K5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59" s="25" t="str">
        <f>IF(Table1[[#This Row],[नाम विद्यार्थी]]="","",IF(AND(Table1[[#This Row],[कक्षा]]&gt;8,Table1[[#This Row],[कक्षा]]&lt;11),50,""))</f>
        <v/>
      </c>
      <c r="M559" s="28" t="str">
        <f>IF(Table1[[#This Row],[नाम विद्यार्थी]]="","",IF(AND(Table1[[#This Row],[कक्षा]]&gt;=11,'School Fees'!$L$3="Yes"),100,""))</f>
        <v/>
      </c>
      <c r="N5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59" s="25" t="str">
        <f>IF(Table1[[#This Row],[नाम विद्यार्थी]]="","",IF(Table1[[#This Row],[कक्षा]]&gt;8,5,""))</f>
        <v/>
      </c>
      <c r="P5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59" s="21"/>
      <c r="R559" s="21"/>
      <c r="S559" s="28" t="str">
        <f>IF(SUM(Table1[[#This Row],[छात्र निधि]:[टी.सी.शुल्क]])=0,"",SUM(Table1[[#This Row],[छात्र निधि]:[टी.सी.शुल्क]]))</f>
        <v/>
      </c>
      <c r="T559" s="33"/>
      <c r="U559" s="33"/>
      <c r="V559" s="22"/>
    </row>
    <row r="560" spans="2:22" ht="15">
      <c r="B560" s="25" t="str">
        <f>IF(C560="","",ROWS($A$4:A560))</f>
        <v/>
      </c>
      <c r="C560" s="25" t="str">
        <f>IF('Student Record'!A558="","",'Student Record'!A558)</f>
        <v/>
      </c>
      <c r="D560" s="25" t="str">
        <f>IF('Student Record'!B558="","",'Student Record'!B558)</f>
        <v/>
      </c>
      <c r="E560" s="25" t="str">
        <f>IF('Student Record'!C558="","",'Student Record'!C558)</f>
        <v/>
      </c>
      <c r="F560" s="26" t="str">
        <f>IF('Student Record'!E558="","",'Student Record'!E558)</f>
        <v/>
      </c>
      <c r="G560" s="26" t="str">
        <f>IF('Student Record'!G558="","",'Student Record'!G558)</f>
        <v/>
      </c>
      <c r="H560" s="25" t="str">
        <f>IF('Student Record'!I558="","",'Student Record'!I558)</f>
        <v/>
      </c>
      <c r="I560" s="27" t="str">
        <f>IF('Student Record'!J558="","",'Student Record'!J558)</f>
        <v/>
      </c>
      <c r="J560" s="25" t="str">
        <f>IF('Student Record'!O558="","",'Student Record'!O558)</f>
        <v/>
      </c>
      <c r="K5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0" s="25" t="str">
        <f>IF(Table1[[#This Row],[नाम विद्यार्थी]]="","",IF(AND(Table1[[#This Row],[कक्षा]]&gt;8,Table1[[#This Row],[कक्षा]]&lt;11),50,""))</f>
        <v/>
      </c>
      <c r="M560" s="28" t="str">
        <f>IF(Table1[[#This Row],[नाम विद्यार्थी]]="","",IF(AND(Table1[[#This Row],[कक्षा]]&gt;=11,'School Fees'!$L$3="Yes"),100,""))</f>
        <v/>
      </c>
      <c r="N5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0" s="25" t="str">
        <f>IF(Table1[[#This Row],[नाम विद्यार्थी]]="","",IF(Table1[[#This Row],[कक्षा]]&gt;8,5,""))</f>
        <v/>
      </c>
      <c r="P5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0" s="21"/>
      <c r="R560" s="21"/>
      <c r="S560" s="28" t="str">
        <f>IF(SUM(Table1[[#This Row],[छात्र निधि]:[टी.सी.शुल्क]])=0,"",SUM(Table1[[#This Row],[छात्र निधि]:[टी.सी.शुल्क]]))</f>
        <v/>
      </c>
      <c r="T560" s="33"/>
      <c r="U560" s="33"/>
      <c r="V560" s="22"/>
    </row>
    <row r="561" spans="2:22" ht="15">
      <c r="B561" s="25" t="str">
        <f>IF(C561="","",ROWS($A$4:A561))</f>
        <v/>
      </c>
      <c r="C561" s="25" t="str">
        <f>IF('Student Record'!A559="","",'Student Record'!A559)</f>
        <v/>
      </c>
      <c r="D561" s="25" t="str">
        <f>IF('Student Record'!B559="","",'Student Record'!B559)</f>
        <v/>
      </c>
      <c r="E561" s="25" t="str">
        <f>IF('Student Record'!C559="","",'Student Record'!C559)</f>
        <v/>
      </c>
      <c r="F561" s="26" t="str">
        <f>IF('Student Record'!E559="","",'Student Record'!E559)</f>
        <v/>
      </c>
      <c r="G561" s="26" t="str">
        <f>IF('Student Record'!G559="","",'Student Record'!G559)</f>
        <v/>
      </c>
      <c r="H561" s="25" t="str">
        <f>IF('Student Record'!I559="","",'Student Record'!I559)</f>
        <v/>
      </c>
      <c r="I561" s="27" t="str">
        <f>IF('Student Record'!J559="","",'Student Record'!J559)</f>
        <v/>
      </c>
      <c r="J561" s="25" t="str">
        <f>IF('Student Record'!O559="","",'Student Record'!O559)</f>
        <v/>
      </c>
      <c r="K5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1" s="25" t="str">
        <f>IF(Table1[[#This Row],[नाम विद्यार्थी]]="","",IF(AND(Table1[[#This Row],[कक्षा]]&gt;8,Table1[[#This Row],[कक्षा]]&lt;11),50,""))</f>
        <v/>
      </c>
      <c r="M561" s="28" t="str">
        <f>IF(Table1[[#This Row],[नाम विद्यार्थी]]="","",IF(AND(Table1[[#This Row],[कक्षा]]&gt;=11,'School Fees'!$L$3="Yes"),100,""))</f>
        <v/>
      </c>
      <c r="N5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1" s="25" t="str">
        <f>IF(Table1[[#This Row],[नाम विद्यार्थी]]="","",IF(Table1[[#This Row],[कक्षा]]&gt;8,5,""))</f>
        <v/>
      </c>
      <c r="P5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1" s="21"/>
      <c r="R561" s="21"/>
      <c r="S561" s="28" t="str">
        <f>IF(SUM(Table1[[#This Row],[छात्र निधि]:[टी.सी.शुल्क]])=0,"",SUM(Table1[[#This Row],[छात्र निधि]:[टी.सी.शुल्क]]))</f>
        <v/>
      </c>
      <c r="T561" s="33"/>
      <c r="U561" s="33"/>
      <c r="V561" s="22"/>
    </row>
    <row r="562" spans="2:22" ht="15">
      <c r="B562" s="25" t="str">
        <f>IF(C562="","",ROWS($A$4:A562))</f>
        <v/>
      </c>
      <c r="C562" s="25" t="str">
        <f>IF('Student Record'!A560="","",'Student Record'!A560)</f>
        <v/>
      </c>
      <c r="D562" s="25" t="str">
        <f>IF('Student Record'!B560="","",'Student Record'!B560)</f>
        <v/>
      </c>
      <c r="E562" s="25" t="str">
        <f>IF('Student Record'!C560="","",'Student Record'!C560)</f>
        <v/>
      </c>
      <c r="F562" s="26" t="str">
        <f>IF('Student Record'!E560="","",'Student Record'!E560)</f>
        <v/>
      </c>
      <c r="G562" s="26" t="str">
        <f>IF('Student Record'!G560="","",'Student Record'!G560)</f>
        <v/>
      </c>
      <c r="H562" s="25" t="str">
        <f>IF('Student Record'!I560="","",'Student Record'!I560)</f>
        <v/>
      </c>
      <c r="I562" s="27" t="str">
        <f>IF('Student Record'!J560="","",'Student Record'!J560)</f>
        <v/>
      </c>
      <c r="J562" s="25" t="str">
        <f>IF('Student Record'!O560="","",'Student Record'!O560)</f>
        <v/>
      </c>
      <c r="K5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2" s="25" t="str">
        <f>IF(Table1[[#This Row],[नाम विद्यार्थी]]="","",IF(AND(Table1[[#This Row],[कक्षा]]&gt;8,Table1[[#This Row],[कक्षा]]&lt;11),50,""))</f>
        <v/>
      </c>
      <c r="M562" s="28" t="str">
        <f>IF(Table1[[#This Row],[नाम विद्यार्थी]]="","",IF(AND(Table1[[#This Row],[कक्षा]]&gt;=11,'School Fees'!$L$3="Yes"),100,""))</f>
        <v/>
      </c>
      <c r="N5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2" s="25" t="str">
        <f>IF(Table1[[#This Row],[नाम विद्यार्थी]]="","",IF(Table1[[#This Row],[कक्षा]]&gt;8,5,""))</f>
        <v/>
      </c>
      <c r="P5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2" s="21"/>
      <c r="R562" s="21"/>
      <c r="S562" s="28" t="str">
        <f>IF(SUM(Table1[[#This Row],[छात्र निधि]:[टी.सी.शुल्क]])=0,"",SUM(Table1[[#This Row],[छात्र निधि]:[टी.सी.शुल्क]]))</f>
        <v/>
      </c>
      <c r="T562" s="33"/>
      <c r="U562" s="33"/>
      <c r="V562" s="22"/>
    </row>
    <row r="563" spans="2:22" ht="15">
      <c r="B563" s="25" t="str">
        <f>IF(C563="","",ROWS($A$4:A563))</f>
        <v/>
      </c>
      <c r="C563" s="25" t="str">
        <f>IF('Student Record'!A561="","",'Student Record'!A561)</f>
        <v/>
      </c>
      <c r="D563" s="25" t="str">
        <f>IF('Student Record'!B561="","",'Student Record'!B561)</f>
        <v/>
      </c>
      <c r="E563" s="25" t="str">
        <f>IF('Student Record'!C561="","",'Student Record'!C561)</f>
        <v/>
      </c>
      <c r="F563" s="26" t="str">
        <f>IF('Student Record'!E561="","",'Student Record'!E561)</f>
        <v/>
      </c>
      <c r="G563" s="26" t="str">
        <f>IF('Student Record'!G561="","",'Student Record'!G561)</f>
        <v/>
      </c>
      <c r="H563" s="25" t="str">
        <f>IF('Student Record'!I561="","",'Student Record'!I561)</f>
        <v/>
      </c>
      <c r="I563" s="27" t="str">
        <f>IF('Student Record'!J561="","",'Student Record'!J561)</f>
        <v/>
      </c>
      <c r="J563" s="25" t="str">
        <f>IF('Student Record'!O561="","",'Student Record'!O561)</f>
        <v/>
      </c>
      <c r="K5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3" s="25" t="str">
        <f>IF(Table1[[#This Row],[नाम विद्यार्थी]]="","",IF(AND(Table1[[#This Row],[कक्षा]]&gt;8,Table1[[#This Row],[कक्षा]]&lt;11),50,""))</f>
        <v/>
      </c>
      <c r="M563" s="28" t="str">
        <f>IF(Table1[[#This Row],[नाम विद्यार्थी]]="","",IF(AND(Table1[[#This Row],[कक्षा]]&gt;=11,'School Fees'!$L$3="Yes"),100,""))</f>
        <v/>
      </c>
      <c r="N5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3" s="25" t="str">
        <f>IF(Table1[[#This Row],[नाम विद्यार्थी]]="","",IF(Table1[[#This Row],[कक्षा]]&gt;8,5,""))</f>
        <v/>
      </c>
      <c r="P5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3" s="21"/>
      <c r="R563" s="21"/>
      <c r="S563" s="28" t="str">
        <f>IF(SUM(Table1[[#This Row],[छात्र निधि]:[टी.सी.शुल्क]])=0,"",SUM(Table1[[#This Row],[छात्र निधि]:[टी.सी.शुल्क]]))</f>
        <v/>
      </c>
      <c r="T563" s="33"/>
      <c r="U563" s="33"/>
      <c r="V563" s="22"/>
    </row>
    <row r="564" spans="2:22" ht="15">
      <c r="B564" s="25" t="str">
        <f>IF(C564="","",ROWS($A$4:A564))</f>
        <v/>
      </c>
      <c r="C564" s="25" t="str">
        <f>IF('Student Record'!A562="","",'Student Record'!A562)</f>
        <v/>
      </c>
      <c r="D564" s="25" t="str">
        <f>IF('Student Record'!B562="","",'Student Record'!B562)</f>
        <v/>
      </c>
      <c r="E564" s="25" t="str">
        <f>IF('Student Record'!C562="","",'Student Record'!C562)</f>
        <v/>
      </c>
      <c r="F564" s="26" t="str">
        <f>IF('Student Record'!E562="","",'Student Record'!E562)</f>
        <v/>
      </c>
      <c r="G564" s="26" t="str">
        <f>IF('Student Record'!G562="","",'Student Record'!G562)</f>
        <v/>
      </c>
      <c r="H564" s="25" t="str">
        <f>IF('Student Record'!I562="","",'Student Record'!I562)</f>
        <v/>
      </c>
      <c r="I564" s="27" t="str">
        <f>IF('Student Record'!J562="","",'Student Record'!J562)</f>
        <v/>
      </c>
      <c r="J564" s="25" t="str">
        <f>IF('Student Record'!O562="","",'Student Record'!O562)</f>
        <v/>
      </c>
      <c r="K5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4" s="25" t="str">
        <f>IF(Table1[[#This Row],[नाम विद्यार्थी]]="","",IF(AND(Table1[[#This Row],[कक्षा]]&gt;8,Table1[[#This Row],[कक्षा]]&lt;11),50,""))</f>
        <v/>
      </c>
      <c r="M564" s="28" t="str">
        <f>IF(Table1[[#This Row],[नाम विद्यार्थी]]="","",IF(AND(Table1[[#This Row],[कक्षा]]&gt;=11,'School Fees'!$L$3="Yes"),100,""))</f>
        <v/>
      </c>
      <c r="N5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4" s="25" t="str">
        <f>IF(Table1[[#This Row],[नाम विद्यार्थी]]="","",IF(Table1[[#This Row],[कक्षा]]&gt;8,5,""))</f>
        <v/>
      </c>
      <c r="P5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4" s="21"/>
      <c r="R564" s="21"/>
      <c r="S564" s="28" t="str">
        <f>IF(SUM(Table1[[#This Row],[छात्र निधि]:[टी.सी.शुल्क]])=0,"",SUM(Table1[[#This Row],[छात्र निधि]:[टी.सी.शुल्क]]))</f>
        <v/>
      </c>
      <c r="T564" s="33"/>
      <c r="U564" s="33"/>
      <c r="V564" s="22"/>
    </row>
    <row r="565" spans="2:22" ht="15">
      <c r="B565" s="25" t="str">
        <f>IF(C565="","",ROWS($A$4:A565))</f>
        <v/>
      </c>
      <c r="C565" s="25" t="str">
        <f>IF('Student Record'!A563="","",'Student Record'!A563)</f>
        <v/>
      </c>
      <c r="D565" s="25" t="str">
        <f>IF('Student Record'!B563="","",'Student Record'!B563)</f>
        <v/>
      </c>
      <c r="E565" s="25" t="str">
        <f>IF('Student Record'!C563="","",'Student Record'!C563)</f>
        <v/>
      </c>
      <c r="F565" s="26" t="str">
        <f>IF('Student Record'!E563="","",'Student Record'!E563)</f>
        <v/>
      </c>
      <c r="G565" s="26" t="str">
        <f>IF('Student Record'!G563="","",'Student Record'!G563)</f>
        <v/>
      </c>
      <c r="H565" s="25" t="str">
        <f>IF('Student Record'!I563="","",'Student Record'!I563)</f>
        <v/>
      </c>
      <c r="I565" s="27" t="str">
        <f>IF('Student Record'!J563="","",'Student Record'!J563)</f>
        <v/>
      </c>
      <c r="J565" s="25" t="str">
        <f>IF('Student Record'!O563="","",'Student Record'!O563)</f>
        <v/>
      </c>
      <c r="K5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5" s="25" t="str">
        <f>IF(Table1[[#This Row],[नाम विद्यार्थी]]="","",IF(AND(Table1[[#This Row],[कक्षा]]&gt;8,Table1[[#This Row],[कक्षा]]&lt;11),50,""))</f>
        <v/>
      </c>
      <c r="M565" s="28" t="str">
        <f>IF(Table1[[#This Row],[नाम विद्यार्थी]]="","",IF(AND(Table1[[#This Row],[कक्षा]]&gt;=11,'School Fees'!$L$3="Yes"),100,""))</f>
        <v/>
      </c>
      <c r="N5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5" s="25" t="str">
        <f>IF(Table1[[#This Row],[नाम विद्यार्थी]]="","",IF(Table1[[#This Row],[कक्षा]]&gt;8,5,""))</f>
        <v/>
      </c>
      <c r="P5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5" s="21"/>
      <c r="R565" s="21"/>
      <c r="S565" s="28" t="str">
        <f>IF(SUM(Table1[[#This Row],[छात्र निधि]:[टी.सी.शुल्क]])=0,"",SUM(Table1[[#This Row],[छात्र निधि]:[टी.सी.शुल्क]]))</f>
        <v/>
      </c>
      <c r="T565" s="33"/>
      <c r="U565" s="33"/>
      <c r="V565" s="22"/>
    </row>
    <row r="566" spans="2:22" ht="15">
      <c r="B566" s="25" t="str">
        <f>IF(C566="","",ROWS($A$4:A566))</f>
        <v/>
      </c>
      <c r="C566" s="25" t="str">
        <f>IF('Student Record'!A564="","",'Student Record'!A564)</f>
        <v/>
      </c>
      <c r="D566" s="25" t="str">
        <f>IF('Student Record'!B564="","",'Student Record'!B564)</f>
        <v/>
      </c>
      <c r="E566" s="25" t="str">
        <f>IF('Student Record'!C564="","",'Student Record'!C564)</f>
        <v/>
      </c>
      <c r="F566" s="26" t="str">
        <f>IF('Student Record'!E564="","",'Student Record'!E564)</f>
        <v/>
      </c>
      <c r="G566" s="26" t="str">
        <f>IF('Student Record'!G564="","",'Student Record'!G564)</f>
        <v/>
      </c>
      <c r="H566" s="25" t="str">
        <f>IF('Student Record'!I564="","",'Student Record'!I564)</f>
        <v/>
      </c>
      <c r="I566" s="27" t="str">
        <f>IF('Student Record'!J564="","",'Student Record'!J564)</f>
        <v/>
      </c>
      <c r="J566" s="25" t="str">
        <f>IF('Student Record'!O564="","",'Student Record'!O564)</f>
        <v/>
      </c>
      <c r="K5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6" s="25" t="str">
        <f>IF(Table1[[#This Row],[नाम विद्यार्थी]]="","",IF(AND(Table1[[#This Row],[कक्षा]]&gt;8,Table1[[#This Row],[कक्षा]]&lt;11),50,""))</f>
        <v/>
      </c>
      <c r="M566" s="28" t="str">
        <f>IF(Table1[[#This Row],[नाम विद्यार्थी]]="","",IF(AND(Table1[[#This Row],[कक्षा]]&gt;=11,'School Fees'!$L$3="Yes"),100,""))</f>
        <v/>
      </c>
      <c r="N5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6" s="25" t="str">
        <f>IF(Table1[[#This Row],[नाम विद्यार्थी]]="","",IF(Table1[[#This Row],[कक्षा]]&gt;8,5,""))</f>
        <v/>
      </c>
      <c r="P5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6" s="21"/>
      <c r="R566" s="21"/>
      <c r="S566" s="28" t="str">
        <f>IF(SUM(Table1[[#This Row],[छात्र निधि]:[टी.सी.शुल्क]])=0,"",SUM(Table1[[#This Row],[छात्र निधि]:[टी.सी.शुल्क]]))</f>
        <v/>
      </c>
      <c r="T566" s="33"/>
      <c r="U566" s="33"/>
      <c r="V566" s="22"/>
    </row>
    <row r="567" spans="2:22" ht="15">
      <c r="B567" s="25" t="str">
        <f>IF(C567="","",ROWS($A$4:A567))</f>
        <v/>
      </c>
      <c r="C567" s="25" t="str">
        <f>IF('Student Record'!A565="","",'Student Record'!A565)</f>
        <v/>
      </c>
      <c r="D567" s="25" t="str">
        <f>IF('Student Record'!B565="","",'Student Record'!B565)</f>
        <v/>
      </c>
      <c r="E567" s="25" t="str">
        <f>IF('Student Record'!C565="","",'Student Record'!C565)</f>
        <v/>
      </c>
      <c r="F567" s="26" t="str">
        <f>IF('Student Record'!E565="","",'Student Record'!E565)</f>
        <v/>
      </c>
      <c r="G567" s="26" t="str">
        <f>IF('Student Record'!G565="","",'Student Record'!G565)</f>
        <v/>
      </c>
      <c r="H567" s="25" t="str">
        <f>IF('Student Record'!I565="","",'Student Record'!I565)</f>
        <v/>
      </c>
      <c r="I567" s="27" t="str">
        <f>IF('Student Record'!J565="","",'Student Record'!J565)</f>
        <v/>
      </c>
      <c r="J567" s="25" t="str">
        <f>IF('Student Record'!O565="","",'Student Record'!O565)</f>
        <v/>
      </c>
      <c r="K5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7" s="25" t="str">
        <f>IF(Table1[[#This Row],[नाम विद्यार्थी]]="","",IF(AND(Table1[[#This Row],[कक्षा]]&gt;8,Table1[[#This Row],[कक्षा]]&lt;11),50,""))</f>
        <v/>
      </c>
      <c r="M567" s="28" t="str">
        <f>IF(Table1[[#This Row],[नाम विद्यार्थी]]="","",IF(AND(Table1[[#This Row],[कक्षा]]&gt;=11,'School Fees'!$L$3="Yes"),100,""))</f>
        <v/>
      </c>
      <c r="N5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7" s="25" t="str">
        <f>IF(Table1[[#This Row],[नाम विद्यार्थी]]="","",IF(Table1[[#This Row],[कक्षा]]&gt;8,5,""))</f>
        <v/>
      </c>
      <c r="P5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7" s="21"/>
      <c r="R567" s="21"/>
      <c r="S567" s="28" t="str">
        <f>IF(SUM(Table1[[#This Row],[छात्र निधि]:[टी.सी.शुल्क]])=0,"",SUM(Table1[[#This Row],[छात्र निधि]:[टी.सी.शुल्क]]))</f>
        <v/>
      </c>
      <c r="T567" s="33"/>
      <c r="U567" s="33"/>
      <c r="V567" s="22"/>
    </row>
    <row r="568" spans="2:22" ht="15">
      <c r="B568" s="25" t="str">
        <f>IF(C568="","",ROWS($A$4:A568))</f>
        <v/>
      </c>
      <c r="C568" s="25" t="str">
        <f>IF('Student Record'!A566="","",'Student Record'!A566)</f>
        <v/>
      </c>
      <c r="D568" s="25" t="str">
        <f>IF('Student Record'!B566="","",'Student Record'!B566)</f>
        <v/>
      </c>
      <c r="E568" s="25" t="str">
        <f>IF('Student Record'!C566="","",'Student Record'!C566)</f>
        <v/>
      </c>
      <c r="F568" s="26" t="str">
        <f>IF('Student Record'!E566="","",'Student Record'!E566)</f>
        <v/>
      </c>
      <c r="G568" s="26" t="str">
        <f>IF('Student Record'!G566="","",'Student Record'!G566)</f>
        <v/>
      </c>
      <c r="H568" s="25" t="str">
        <f>IF('Student Record'!I566="","",'Student Record'!I566)</f>
        <v/>
      </c>
      <c r="I568" s="27" t="str">
        <f>IF('Student Record'!J566="","",'Student Record'!J566)</f>
        <v/>
      </c>
      <c r="J568" s="25" t="str">
        <f>IF('Student Record'!O566="","",'Student Record'!O566)</f>
        <v/>
      </c>
      <c r="K5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8" s="25" t="str">
        <f>IF(Table1[[#This Row],[नाम विद्यार्थी]]="","",IF(AND(Table1[[#This Row],[कक्षा]]&gt;8,Table1[[#This Row],[कक्षा]]&lt;11),50,""))</f>
        <v/>
      </c>
      <c r="M568" s="28" t="str">
        <f>IF(Table1[[#This Row],[नाम विद्यार्थी]]="","",IF(AND(Table1[[#This Row],[कक्षा]]&gt;=11,'School Fees'!$L$3="Yes"),100,""))</f>
        <v/>
      </c>
      <c r="N5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8" s="25" t="str">
        <f>IF(Table1[[#This Row],[नाम विद्यार्थी]]="","",IF(Table1[[#This Row],[कक्षा]]&gt;8,5,""))</f>
        <v/>
      </c>
      <c r="P5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8" s="21"/>
      <c r="R568" s="21"/>
      <c r="S568" s="28" t="str">
        <f>IF(SUM(Table1[[#This Row],[छात्र निधि]:[टी.सी.शुल्क]])=0,"",SUM(Table1[[#This Row],[छात्र निधि]:[टी.सी.शुल्क]]))</f>
        <v/>
      </c>
      <c r="T568" s="33"/>
      <c r="U568" s="33"/>
      <c r="V568" s="22"/>
    </row>
    <row r="569" spans="2:22" ht="15">
      <c r="B569" s="25" t="str">
        <f>IF(C569="","",ROWS($A$4:A569))</f>
        <v/>
      </c>
      <c r="C569" s="25" t="str">
        <f>IF('Student Record'!A567="","",'Student Record'!A567)</f>
        <v/>
      </c>
      <c r="D569" s="25" t="str">
        <f>IF('Student Record'!B567="","",'Student Record'!B567)</f>
        <v/>
      </c>
      <c r="E569" s="25" t="str">
        <f>IF('Student Record'!C567="","",'Student Record'!C567)</f>
        <v/>
      </c>
      <c r="F569" s="26" t="str">
        <f>IF('Student Record'!E567="","",'Student Record'!E567)</f>
        <v/>
      </c>
      <c r="G569" s="26" t="str">
        <f>IF('Student Record'!G567="","",'Student Record'!G567)</f>
        <v/>
      </c>
      <c r="H569" s="25" t="str">
        <f>IF('Student Record'!I567="","",'Student Record'!I567)</f>
        <v/>
      </c>
      <c r="I569" s="27" t="str">
        <f>IF('Student Record'!J567="","",'Student Record'!J567)</f>
        <v/>
      </c>
      <c r="J569" s="25" t="str">
        <f>IF('Student Record'!O567="","",'Student Record'!O567)</f>
        <v/>
      </c>
      <c r="K5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69" s="25" t="str">
        <f>IF(Table1[[#This Row],[नाम विद्यार्थी]]="","",IF(AND(Table1[[#This Row],[कक्षा]]&gt;8,Table1[[#This Row],[कक्षा]]&lt;11),50,""))</f>
        <v/>
      </c>
      <c r="M569" s="28" t="str">
        <f>IF(Table1[[#This Row],[नाम विद्यार्थी]]="","",IF(AND(Table1[[#This Row],[कक्षा]]&gt;=11,'School Fees'!$L$3="Yes"),100,""))</f>
        <v/>
      </c>
      <c r="N5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69" s="25" t="str">
        <f>IF(Table1[[#This Row],[नाम विद्यार्थी]]="","",IF(Table1[[#This Row],[कक्षा]]&gt;8,5,""))</f>
        <v/>
      </c>
      <c r="P5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69" s="21"/>
      <c r="R569" s="21"/>
      <c r="S569" s="28" t="str">
        <f>IF(SUM(Table1[[#This Row],[छात्र निधि]:[टी.सी.शुल्क]])=0,"",SUM(Table1[[#This Row],[छात्र निधि]:[टी.सी.शुल्क]]))</f>
        <v/>
      </c>
      <c r="T569" s="33"/>
      <c r="U569" s="33"/>
      <c r="V569" s="22"/>
    </row>
    <row r="570" spans="2:22" ht="15">
      <c r="B570" s="25" t="str">
        <f>IF(C570="","",ROWS($A$4:A570))</f>
        <v/>
      </c>
      <c r="C570" s="25" t="str">
        <f>IF('Student Record'!A568="","",'Student Record'!A568)</f>
        <v/>
      </c>
      <c r="D570" s="25" t="str">
        <f>IF('Student Record'!B568="","",'Student Record'!B568)</f>
        <v/>
      </c>
      <c r="E570" s="25" t="str">
        <f>IF('Student Record'!C568="","",'Student Record'!C568)</f>
        <v/>
      </c>
      <c r="F570" s="26" t="str">
        <f>IF('Student Record'!E568="","",'Student Record'!E568)</f>
        <v/>
      </c>
      <c r="G570" s="26" t="str">
        <f>IF('Student Record'!G568="","",'Student Record'!G568)</f>
        <v/>
      </c>
      <c r="H570" s="25" t="str">
        <f>IF('Student Record'!I568="","",'Student Record'!I568)</f>
        <v/>
      </c>
      <c r="I570" s="27" t="str">
        <f>IF('Student Record'!J568="","",'Student Record'!J568)</f>
        <v/>
      </c>
      <c r="J570" s="25" t="str">
        <f>IF('Student Record'!O568="","",'Student Record'!O568)</f>
        <v/>
      </c>
      <c r="K5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0" s="25" t="str">
        <f>IF(Table1[[#This Row],[नाम विद्यार्थी]]="","",IF(AND(Table1[[#This Row],[कक्षा]]&gt;8,Table1[[#This Row],[कक्षा]]&lt;11),50,""))</f>
        <v/>
      </c>
      <c r="M570" s="28" t="str">
        <f>IF(Table1[[#This Row],[नाम विद्यार्थी]]="","",IF(AND(Table1[[#This Row],[कक्षा]]&gt;=11,'School Fees'!$L$3="Yes"),100,""))</f>
        <v/>
      </c>
      <c r="N5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0" s="25" t="str">
        <f>IF(Table1[[#This Row],[नाम विद्यार्थी]]="","",IF(Table1[[#This Row],[कक्षा]]&gt;8,5,""))</f>
        <v/>
      </c>
      <c r="P5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0" s="21"/>
      <c r="R570" s="21"/>
      <c r="S570" s="28" t="str">
        <f>IF(SUM(Table1[[#This Row],[छात्र निधि]:[टी.सी.शुल्क]])=0,"",SUM(Table1[[#This Row],[छात्र निधि]:[टी.सी.शुल्क]]))</f>
        <v/>
      </c>
      <c r="T570" s="33"/>
      <c r="U570" s="33"/>
      <c r="V570" s="22"/>
    </row>
    <row r="571" spans="2:22" ht="15">
      <c r="B571" s="25" t="str">
        <f>IF(C571="","",ROWS($A$4:A571))</f>
        <v/>
      </c>
      <c r="C571" s="25" t="str">
        <f>IF('Student Record'!A569="","",'Student Record'!A569)</f>
        <v/>
      </c>
      <c r="D571" s="25" t="str">
        <f>IF('Student Record'!B569="","",'Student Record'!B569)</f>
        <v/>
      </c>
      <c r="E571" s="25" t="str">
        <f>IF('Student Record'!C569="","",'Student Record'!C569)</f>
        <v/>
      </c>
      <c r="F571" s="26" t="str">
        <f>IF('Student Record'!E569="","",'Student Record'!E569)</f>
        <v/>
      </c>
      <c r="G571" s="26" t="str">
        <f>IF('Student Record'!G569="","",'Student Record'!G569)</f>
        <v/>
      </c>
      <c r="H571" s="25" t="str">
        <f>IF('Student Record'!I569="","",'Student Record'!I569)</f>
        <v/>
      </c>
      <c r="I571" s="27" t="str">
        <f>IF('Student Record'!J569="","",'Student Record'!J569)</f>
        <v/>
      </c>
      <c r="J571" s="25" t="str">
        <f>IF('Student Record'!O569="","",'Student Record'!O569)</f>
        <v/>
      </c>
      <c r="K5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1" s="25" t="str">
        <f>IF(Table1[[#This Row],[नाम विद्यार्थी]]="","",IF(AND(Table1[[#This Row],[कक्षा]]&gt;8,Table1[[#This Row],[कक्षा]]&lt;11),50,""))</f>
        <v/>
      </c>
      <c r="M571" s="28" t="str">
        <f>IF(Table1[[#This Row],[नाम विद्यार्थी]]="","",IF(AND(Table1[[#This Row],[कक्षा]]&gt;=11,'School Fees'!$L$3="Yes"),100,""))</f>
        <v/>
      </c>
      <c r="N5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1" s="25" t="str">
        <f>IF(Table1[[#This Row],[नाम विद्यार्थी]]="","",IF(Table1[[#This Row],[कक्षा]]&gt;8,5,""))</f>
        <v/>
      </c>
      <c r="P5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1" s="21"/>
      <c r="R571" s="21"/>
      <c r="S571" s="28" t="str">
        <f>IF(SUM(Table1[[#This Row],[छात्र निधि]:[टी.सी.शुल्क]])=0,"",SUM(Table1[[#This Row],[छात्र निधि]:[टी.सी.शुल्क]]))</f>
        <v/>
      </c>
      <c r="T571" s="33"/>
      <c r="U571" s="33"/>
      <c r="V571" s="22"/>
    </row>
    <row r="572" spans="2:22" ht="15">
      <c r="B572" s="25" t="str">
        <f>IF(C572="","",ROWS($A$4:A572))</f>
        <v/>
      </c>
      <c r="C572" s="25" t="str">
        <f>IF('Student Record'!A570="","",'Student Record'!A570)</f>
        <v/>
      </c>
      <c r="D572" s="25" t="str">
        <f>IF('Student Record'!B570="","",'Student Record'!B570)</f>
        <v/>
      </c>
      <c r="E572" s="25" t="str">
        <f>IF('Student Record'!C570="","",'Student Record'!C570)</f>
        <v/>
      </c>
      <c r="F572" s="26" t="str">
        <f>IF('Student Record'!E570="","",'Student Record'!E570)</f>
        <v/>
      </c>
      <c r="G572" s="26" t="str">
        <f>IF('Student Record'!G570="","",'Student Record'!G570)</f>
        <v/>
      </c>
      <c r="H572" s="25" t="str">
        <f>IF('Student Record'!I570="","",'Student Record'!I570)</f>
        <v/>
      </c>
      <c r="I572" s="27" t="str">
        <f>IF('Student Record'!J570="","",'Student Record'!J570)</f>
        <v/>
      </c>
      <c r="J572" s="25" t="str">
        <f>IF('Student Record'!O570="","",'Student Record'!O570)</f>
        <v/>
      </c>
      <c r="K5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2" s="25" t="str">
        <f>IF(Table1[[#This Row],[नाम विद्यार्थी]]="","",IF(AND(Table1[[#This Row],[कक्षा]]&gt;8,Table1[[#This Row],[कक्षा]]&lt;11),50,""))</f>
        <v/>
      </c>
      <c r="M572" s="28" t="str">
        <f>IF(Table1[[#This Row],[नाम विद्यार्थी]]="","",IF(AND(Table1[[#This Row],[कक्षा]]&gt;=11,'School Fees'!$L$3="Yes"),100,""))</f>
        <v/>
      </c>
      <c r="N5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2" s="25" t="str">
        <f>IF(Table1[[#This Row],[नाम विद्यार्थी]]="","",IF(Table1[[#This Row],[कक्षा]]&gt;8,5,""))</f>
        <v/>
      </c>
      <c r="P5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2" s="21"/>
      <c r="R572" s="21"/>
      <c r="S572" s="28" t="str">
        <f>IF(SUM(Table1[[#This Row],[छात्र निधि]:[टी.सी.शुल्क]])=0,"",SUM(Table1[[#This Row],[छात्र निधि]:[टी.सी.शुल्क]]))</f>
        <v/>
      </c>
      <c r="T572" s="33"/>
      <c r="U572" s="33"/>
      <c r="V572" s="22"/>
    </row>
    <row r="573" spans="2:22" ht="15">
      <c r="B573" s="25" t="str">
        <f>IF(C573="","",ROWS($A$4:A573))</f>
        <v/>
      </c>
      <c r="C573" s="25" t="str">
        <f>IF('Student Record'!A571="","",'Student Record'!A571)</f>
        <v/>
      </c>
      <c r="D573" s="25" t="str">
        <f>IF('Student Record'!B571="","",'Student Record'!B571)</f>
        <v/>
      </c>
      <c r="E573" s="25" t="str">
        <f>IF('Student Record'!C571="","",'Student Record'!C571)</f>
        <v/>
      </c>
      <c r="F573" s="26" t="str">
        <f>IF('Student Record'!E571="","",'Student Record'!E571)</f>
        <v/>
      </c>
      <c r="G573" s="26" t="str">
        <f>IF('Student Record'!G571="","",'Student Record'!G571)</f>
        <v/>
      </c>
      <c r="H573" s="25" t="str">
        <f>IF('Student Record'!I571="","",'Student Record'!I571)</f>
        <v/>
      </c>
      <c r="I573" s="27" t="str">
        <f>IF('Student Record'!J571="","",'Student Record'!J571)</f>
        <v/>
      </c>
      <c r="J573" s="25" t="str">
        <f>IF('Student Record'!O571="","",'Student Record'!O571)</f>
        <v/>
      </c>
      <c r="K5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3" s="25" t="str">
        <f>IF(Table1[[#This Row],[नाम विद्यार्थी]]="","",IF(AND(Table1[[#This Row],[कक्षा]]&gt;8,Table1[[#This Row],[कक्षा]]&lt;11),50,""))</f>
        <v/>
      </c>
      <c r="M573" s="28" t="str">
        <f>IF(Table1[[#This Row],[नाम विद्यार्थी]]="","",IF(AND(Table1[[#This Row],[कक्षा]]&gt;=11,'School Fees'!$L$3="Yes"),100,""))</f>
        <v/>
      </c>
      <c r="N5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3" s="25" t="str">
        <f>IF(Table1[[#This Row],[नाम विद्यार्थी]]="","",IF(Table1[[#This Row],[कक्षा]]&gt;8,5,""))</f>
        <v/>
      </c>
      <c r="P5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3" s="21"/>
      <c r="R573" s="21"/>
      <c r="S573" s="28" t="str">
        <f>IF(SUM(Table1[[#This Row],[छात्र निधि]:[टी.सी.शुल्क]])=0,"",SUM(Table1[[#This Row],[छात्र निधि]:[टी.सी.शुल्क]]))</f>
        <v/>
      </c>
      <c r="T573" s="33"/>
      <c r="U573" s="33"/>
      <c r="V573" s="22"/>
    </row>
    <row r="574" spans="2:22" ht="15">
      <c r="B574" s="25" t="str">
        <f>IF(C574="","",ROWS($A$4:A574))</f>
        <v/>
      </c>
      <c r="C574" s="25" t="str">
        <f>IF('Student Record'!A572="","",'Student Record'!A572)</f>
        <v/>
      </c>
      <c r="D574" s="25" t="str">
        <f>IF('Student Record'!B572="","",'Student Record'!B572)</f>
        <v/>
      </c>
      <c r="E574" s="25" t="str">
        <f>IF('Student Record'!C572="","",'Student Record'!C572)</f>
        <v/>
      </c>
      <c r="F574" s="26" t="str">
        <f>IF('Student Record'!E572="","",'Student Record'!E572)</f>
        <v/>
      </c>
      <c r="G574" s="26" t="str">
        <f>IF('Student Record'!G572="","",'Student Record'!G572)</f>
        <v/>
      </c>
      <c r="H574" s="25" t="str">
        <f>IF('Student Record'!I572="","",'Student Record'!I572)</f>
        <v/>
      </c>
      <c r="I574" s="27" t="str">
        <f>IF('Student Record'!J572="","",'Student Record'!J572)</f>
        <v/>
      </c>
      <c r="J574" s="25" t="str">
        <f>IF('Student Record'!O572="","",'Student Record'!O572)</f>
        <v/>
      </c>
      <c r="K5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4" s="25" t="str">
        <f>IF(Table1[[#This Row],[नाम विद्यार्थी]]="","",IF(AND(Table1[[#This Row],[कक्षा]]&gt;8,Table1[[#This Row],[कक्षा]]&lt;11),50,""))</f>
        <v/>
      </c>
      <c r="M574" s="28" t="str">
        <f>IF(Table1[[#This Row],[नाम विद्यार्थी]]="","",IF(AND(Table1[[#This Row],[कक्षा]]&gt;=11,'School Fees'!$L$3="Yes"),100,""))</f>
        <v/>
      </c>
      <c r="N5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4" s="25" t="str">
        <f>IF(Table1[[#This Row],[नाम विद्यार्थी]]="","",IF(Table1[[#This Row],[कक्षा]]&gt;8,5,""))</f>
        <v/>
      </c>
      <c r="P5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4" s="21"/>
      <c r="R574" s="21"/>
      <c r="S574" s="28" t="str">
        <f>IF(SUM(Table1[[#This Row],[छात्र निधि]:[टी.सी.शुल्क]])=0,"",SUM(Table1[[#This Row],[छात्र निधि]:[टी.सी.शुल्क]]))</f>
        <v/>
      </c>
      <c r="T574" s="33"/>
      <c r="U574" s="33"/>
      <c r="V574" s="22"/>
    </row>
    <row r="575" spans="2:22" ht="15">
      <c r="B575" s="25" t="str">
        <f>IF(C575="","",ROWS($A$4:A575))</f>
        <v/>
      </c>
      <c r="C575" s="25" t="str">
        <f>IF('Student Record'!A573="","",'Student Record'!A573)</f>
        <v/>
      </c>
      <c r="D575" s="25" t="str">
        <f>IF('Student Record'!B573="","",'Student Record'!B573)</f>
        <v/>
      </c>
      <c r="E575" s="25" t="str">
        <f>IF('Student Record'!C573="","",'Student Record'!C573)</f>
        <v/>
      </c>
      <c r="F575" s="26" t="str">
        <f>IF('Student Record'!E573="","",'Student Record'!E573)</f>
        <v/>
      </c>
      <c r="G575" s="26" t="str">
        <f>IF('Student Record'!G573="","",'Student Record'!G573)</f>
        <v/>
      </c>
      <c r="H575" s="25" t="str">
        <f>IF('Student Record'!I573="","",'Student Record'!I573)</f>
        <v/>
      </c>
      <c r="I575" s="27" t="str">
        <f>IF('Student Record'!J573="","",'Student Record'!J573)</f>
        <v/>
      </c>
      <c r="J575" s="25" t="str">
        <f>IF('Student Record'!O573="","",'Student Record'!O573)</f>
        <v/>
      </c>
      <c r="K5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5" s="25" t="str">
        <f>IF(Table1[[#This Row],[नाम विद्यार्थी]]="","",IF(AND(Table1[[#This Row],[कक्षा]]&gt;8,Table1[[#This Row],[कक्षा]]&lt;11),50,""))</f>
        <v/>
      </c>
      <c r="M575" s="28" t="str">
        <f>IF(Table1[[#This Row],[नाम विद्यार्थी]]="","",IF(AND(Table1[[#This Row],[कक्षा]]&gt;=11,'School Fees'!$L$3="Yes"),100,""))</f>
        <v/>
      </c>
      <c r="N5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5" s="25" t="str">
        <f>IF(Table1[[#This Row],[नाम विद्यार्थी]]="","",IF(Table1[[#This Row],[कक्षा]]&gt;8,5,""))</f>
        <v/>
      </c>
      <c r="P5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5" s="21"/>
      <c r="R575" s="21"/>
      <c r="S575" s="28" t="str">
        <f>IF(SUM(Table1[[#This Row],[छात्र निधि]:[टी.सी.शुल्क]])=0,"",SUM(Table1[[#This Row],[छात्र निधि]:[टी.सी.शुल्क]]))</f>
        <v/>
      </c>
      <c r="T575" s="33"/>
      <c r="U575" s="33"/>
      <c r="V575" s="22"/>
    </row>
    <row r="576" spans="2:22" ht="15">
      <c r="B576" s="25" t="str">
        <f>IF(C576="","",ROWS($A$4:A576))</f>
        <v/>
      </c>
      <c r="C576" s="25" t="str">
        <f>IF('Student Record'!A574="","",'Student Record'!A574)</f>
        <v/>
      </c>
      <c r="D576" s="25" t="str">
        <f>IF('Student Record'!B574="","",'Student Record'!B574)</f>
        <v/>
      </c>
      <c r="E576" s="25" t="str">
        <f>IF('Student Record'!C574="","",'Student Record'!C574)</f>
        <v/>
      </c>
      <c r="F576" s="26" t="str">
        <f>IF('Student Record'!E574="","",'Student Record'!E574)</f>
        <v/>
      </c>
      <c r="G576" s="26" t="str">
        <f>IF('Student Record'!G574="","",'Student Record'!G574)</f>
        <v/>
      </c>
      <c r="H576" s="25" t="str">
        <f>IF('Student Record'!I574="","",'Student Record'!I574)</f>
        <v/>
      </c>
      <c r="I576" s="27" t="str">
        <f>IF('Student Record'!J574="","",'Student Record'!J574)</f>
        <v/>
      </c>
      <c r="J576" s="25" t="str">
        <f>IF('Student Record'!O574="","",'Student Record'!O574)</f>
        <v/>
      </c>
      <c r="K5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6" s="25" t="str">
        <f>IF(Table1[[#This Row],[नाम विद्यार्थी]]="","",IF(AND(Table1[[#This Row],[कक्षा]]&gt;8,Table1[[#This Row],[कक्षा]]&lt;11),50,""))</f>
        <v/>
      </c>
      <c r="M576" s="28" t="str">
        <f>IF(Table1[[#This Row],[नाम विद्यार्थी]]="","",IF(AND(Table1[[#This Row],[कक्षा]]&gt;=11,'School Fees'!$L$3="Yes"),100,""))</f>
        <v/>
      </c>
      <c r="N5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6" s="25" t="str">
        <f>IF(Table1[[#This Row],[नाम विद्यार्थी]]="","",IF(Table1[[#This Row],[कक्षा]]&gt;8,5,""))</f>
        <v/>
      </c>
      <c r="P5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6" s="21"/>
      <c r="R576" s="21"/>
      <c r="S576" s="28" t="str">
        <f>IF(SUM(Table1[[#This Row],[छात्र निधि]:[टी.सी.शुल्क]])=0,"",SUM(Table1[[#This Row],[छात्र निधि]:[टी.सी.शुल्क]]))</f>
        <v/>
      </c>
      <c r="T576" s="33"/>
      <c r="U576" s="33"/>
      <c r="V576" s="22"/>
    </row>
    <row r="577" spans="2:22" ht="15">
      <c r="B577" s="25" t="str">
        <f>IF(C577="","",ROWS($A$4:A577))</f>
        <v/>
      </c>
      <c r="C577" s="25" t="str">
        <f>IF('Student Record'!A575="","",'Student Record'!A575)</f>
        <v/>
      </c>
      <c r="D577" s="25" t="str">
        <f>IF('Student Record'!B575="","",'Student Record'!B575)</f>
        <v/>
      </c>
      <c r="E577" s="25" t="str">
        <f>IF('Student Record'!C575="","",'Student Record'!C575)</f>
        <v/>
      </c>
      <c r="F577" s="26" t="str">
        <f>IF('Student Record'!E575="","",'Student Record'!E575)</f>
        <v/>
      </c>
      <c r="G577" s="26" t="str">
        <f>IF('Student Record'!G575="","",'Student Record'!G575)</f>
        <v/>
      </c>
      <c r="H577" s="25" t="str">
        <f>IF('Student Record'!I575="","",'Student Record'!I575)</f>
        <v/>
      </c>
      <c r="I577" s="27" t="str">
        <f>IF('Student Record'!J575="","",'Student Record'!J575)</f>
        <v/>
      </c>
      <c r="J577" s="25" t="str">
        <f>IF('Student Record'!O575="","",'Student Record'!O575)</f>
        <v/>
      </c>
      <c r="K5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7" s="25" t="str">
        <f>IF(Table1[[#This Row],[नाम विद्यार्थी]]="","",IF(AND(Table1[[#This Row],[कक्षा]]&gt;8,Table1[[#This Row],[कक्षा]]&lt;11),50,""))</f>
        <v/>
      </c>
      <c r="M577" s="28" t="str">
        <f>IF(Table1[[#This Row],[नाम विद्यार्थी]]="","",IF(AND(Table1[[#This Row],[कक्षा]]&gt;=11,'School Fees'!$L$3="Yes"),100,""))</f>
        <v/>
      </c>
      <c r="N5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7" s="25" t="str">
        <f>IF(Table1[[#This Row],[नाम विद्यार्थी]]="","",IF(Table1[[#This Row],[कक्षा]]&gt;8,5,""))</f>
        <v/>
      </c>
      <c r="P5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7" s="21"/>
      <c r="R577" s="21"/>
      <c r="S577" s="28" t="str">
        <f>IF(SUM(Table1[[#This Row],[छात्र निधि]:[टी.सी.शुल्क]])=0,"",SUM(Table1[[#This Row],[छात्र निधि]:[टी.सी.शुल्क]]))</f>
        <v/>
      </c>
      <c r="T577" s="33"/>
      <c r="U577" s="33"/>
      <c r="V577" s="22"/>
    </row>
    <row r="578" spans="2:22" ht="15">
      <c r="B578" s="25" t="str">
        <f>IF(C578="","",ROWS($A$4:A578))</f>
        <v/>
      </c>
      <c r="C578" s="25" t="str">
        <f>IF('Student Record'!A576="","",'Student Record'!A576)</f>
        <v/>
      </c>
      <c r="D578" s="25" t="str">
        <f>IF('Student Record'!B576="","",'Student Record'!B576)</f>
        <v/>
      </c>
      <c r="E578" s="25" t="str">
        <f>IF('Student Record'!C576="","",'Student Record'!C576)</f>
        <v/>
      </c>
      <c r="F578" s="26" t="str">
        <f>IF('Student Record'!E576="","",'Student Record'!E576)</f>
        <v/>
      </c>
      <c r="G578" s="26" t="str">
        <f>IF('Student Record'!G576="","",'Student Record'!G576)</f>
        <v/>
      </c>
      <c r="H578" s="25" t="str">
        <f>IF('Student Record'!I576="","",'Student Record'!I576)</f>
        <v/>
      </c>
      <c r="I578" s="27" t="str">
        <f>IF('Student Record'!J576="","",'Student Record'!J576)</f>
        <v/>
      </c>
      <c r="J578" s="25" t="str">
        <f>IF('Student Record'!O576="","",'Student Record'!O576)</f>
        <v/>
      </c>
      <c r="K5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8" s="25" t="str">
        <f>IF(Table1[[#This Row],[नाम विद्यार्थी]]="","",IF(AND(Table1[[#This Row],[कक्षा]]&gt;8,Table1[[#This Row],[कक्षा]]&lt;11),50,""))</f>
        <v/>
      </c>
      <c r="M578" s="28" t="str">
        <f>IF(Table1[[#This Row],[नाम विद्यार्थी]]="","",IF(AND(Table1[[#This Row],[कक्षा]]&gt;=11,'School Fees'!$L$3="Yes"),100,""))</f>
        <v/>
      </c>
      <c r="N5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8" s="25" t="str">
        <f>IF(Table1[[#This Row],[नाम विद्यार्थी]]="","",IF(Table1[[#This Row],[कक्षा]]&gt;8,5,""))</f>
        <v/>
      </c>
      <c r="P5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8" s="21"/>
      <c r="R578" s="21"/>
      <c r="S578" s="28" t="str">
        <f>IF(SUM(Table1[[#This Row],[छात्र निधि]:[टी.सी.शुल्क]])=0,"",SUM(Table1[[#This Row],[छात्र निधि]:[टी.सी.शुल्क]]))</f>
        <v/>
      </c>
      <c r="T578" s="33"/>
      <c r="U578" s="33"/>
      <c r="V578" s="22"/>
    </row>
    <row r="579" spans="2:22" ht="15">
      <c r="B579" s="25" t="str">
        <f>IF(C579="","",ROWS($A$4:A579))</f>
        <v/>
      </c>
      <c r="C579" s="25" t="str">
        <f>IF('Student Record'!A577="","",'Student Record'!A577)</f>
        <v/>
      </c>
      <c r="D579" s="25" t="str">
        <f>IF('Student Record'!B577="","",'Student Record'!B577)</f>
        <v/>
      </c>
      <c r="E579" s="25" t="str">
        <f>IF('Student Record'!C577="","",'Student Record'!C577)</f>
        <v/>
      </c>
      <c r="F579" s="26" t="str">
        <f>IF('Student Record'!E577="","",'Student Record'!E577)</f>
        <v/>
      </c>
      <c r="G579" s="26" t="str">
        <f>IF('Student Record'!G577="","",'Student Record'!G577)</f>
        <v/>
      </c>
      <c r="H579" s="25" t="str">
        <f>IF('Student Record'!I577="","",'Student Record'!I577)</f>
        <v/>
      </c>
      <c r="I579" s="27" t="str">
        <f>IF('Student Record'!J577="","",'Student Record'!J577)</f>
        <v/>
      </c>
      <c r="J579" s="25" t="str">
        <f>IF('Student Record'!O577="","",'Student Record'!O577)</f>
        <v/>
      </c>
      <c r="K5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79" s="25" t="str">
        <f>IF(Table1[[#This Row],[नाम विद्यार्थी]]="","",IF(AND(Table1[[#This Row],[कक्षा]]&gt;8,Table1[[#This Row],[कक्षा]]&lt;11),50,""))</f>
        <v/>
      </c>
      <c r="M579" s="28" t="str">
        <f>IF(Table1[[#This Row],[नाम विद्यार्थी]]="","",IF(AND(Table1[[#This Row],[कक्षा]]&gt;=11,'School Fees'!$L$3="Yes"),100,""))</f>
        <v/>
      </c>
      <c r="N5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79" s="25" t="str">
        <f>IF(Table1[[#This Row],[नाम विद्यार्थी]]="","",IF(Table1[[#This Row],[कक्षा]]&gt;8,5,""))</f>
        <v/>
      </c>
      <c r="P5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79" s="21"/>
      <c r="R579" s="21"/>
      <c r="S579" s="28" t="str">
        <f>IF(SUM(Table1[[#This Row],[छात्र निधि]:[टी.सी.शुल्क]])=0,"",SUM(Table1[[#This Row],[छात्र निधि]:[टी.सी.शुल्क]]))</f>
        <v/>
      </c>
      <c r="T579" s="33"/>
      <c r="U579" s="33"/>
      <c r="V579" s="22"/>
    </row>
    <row r="580" spans="2:22" ht="15">
      <c r="B580" s="25" t="str">
        <f>IF(C580="","",ROWS($A$4:A580))</f>
        <v/>
      </c>
      <c r="C580" s="25" t="str">
        <f>IF('Student Record'!A578="","",'Student Record'!A578)</f>
        <v/>
      </c>
      <c r="D580" s="25" t="str">
        <f>IF('Student Record'!B578="","",'Student Record'!B578)</f>
        <v/>
      </c>
      <c r="E580" s="25" t="str">
        <f>IF('Student Record'!C578="","",'Student Record'!C578)</f>
        <v/>
      </c>
      <c r="F580" s="26" t="str">
        <f>IF('Student Record'!E578="","",'Student Record'!E578)</f>
        <v/>
      </c>
      <c r="G580" s="26" t="str">
        <f>IF('Student Record'!G578="","",'Student Record'!G578)</f>
        <v/>
      </c>
      <c r="H580" s="25" t="str">
        <f>IF('Student Record'!I578="","",'Student Record'!I578)</f>
        <v/>
      </c>
      <c r="I580" s="27" t="str">
        <f>IF('Student Record'!J578="","",'Student Record'!J578)</f>
        <v/>
      </c>
      <c r="J580" s="25" t="str">
        <f>IF('Student Record'!O578="","",'Student Record'!O578)</f>
        <v/>
      </c>
      <c r="K5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0" s="25" t="str">
        <f>IF(Table1[[#This Row],[नाम विद्यार्थी]]="","",IF(AND(Table1[[#This Row],[कक्षा]]&gt;8,Table1[[#This Row],[कक्षा]]&lt;11),50,""))</f>
        <v/>
      </c>
      <c r="M580" s="28" t="str">
        <f>IF(Table1[[#This Row],[नाम विद्यार्थी]]="","",IF(AND(Table1[[#This Row],[कक्षा]]&gt;=11,'School Fees'!$L$3="Yes"),100,""))</f>
        <v/>
      </c>
      <c r="N5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0" s="25" t="str">
        <f>IF(Table1[[#This Row],[नाम विद्यार्थी]]="","",IF(Table1[[#This Row],[कक्षा]]&gt;8,5,""))</f>
        <v/>
      </c>
      <c r="P5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0" s="21"/>
      <c r="R580" s="21"/>
      <c r="S580" s="28" t="str">
        <f>IF(SUM(Table1[[#This Row],[छात्र निधि]:[टी.सी.शुल्क]])=0,"",SUM(Table1[[#This Row],[छात्र निधि]:[टी.सी.शुल्क]]))</f>
        <v/>
      </c>
      <c r="T580" s="33"/>
      <c r="U580" s="33"/>
      <c r="V580" s="22"/>
    </row>
    <row r="581" spans="2:22" ht="15">
      <c r="B581" s="25" t="str">
        <f>IF(C581="","",ROWS($A$4:A581))</f>
        <v/>
      </c>
      <c r="C581" s="25" t="str">
        <f>IF('Student Record'!A579="","",'Student Record'!A579)</f>
        <v/>
      </c>
      <c r="D581" s="25" t="str">
        <f>IF('Student Record'!B579="","",'Student Record'!B579)</f>
        <v/>
      </c>
      <c r="E581" s="25" t="str">
        <f>IF('Student Record'!C579="","",'Student Record'!C579)</f>
        <v/>
      </c>
      <c r="F581" s="26" t="str">
        <f>IF('Student Record'!E579="","",'Student Record'!E579)</f>
        <v/>
      </c>
      <c r="G581" s="26" t="str">
        <f>IF('Student Record'!G579="","",'Student Record'!G579)</f>
        <v/>
      </c>
      <c r="H581" s="25" t="str">
        <f>IF('Student Record'!I579="","",'Student Record'!I579)</f>
        <v/>
      </c>
      <c r="I581" s="27" t="str">
        <f>IF('Student Record'!J579="","",'Student Record'!J579)</f>
        <v/>
      </c>
      <c r="J581" s="25" t="str">
        <f>IF('Student Record'!O579="","",'Student Record'!O579)</f>
        <v/>
      </c>
      <c r="K5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1" s="25" t="str">
        <f>IF(Table1[[#This Row],[नाम विद्यार्थी]]="","",IF(AND(Table1[[#This Row],[कक्षा]]&gt;8,Table1[[#This Row],[कक्षा]]&lt;11),50,""))</f>
        <v/>
      </c>
      <c r="M581" s="28" t="str">
        <f>IF(Table1[[#This Row],[नाम विद्यार्थी]]="","",IF(AND(Table1[[#This Row],[कक्षा]]&gt;=11,'School Fees'!$L$3="Yes"),100,""))</f>
        <v/>
      </c>
      <c r="N5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1" s="25" t="str">
        <f>IF(Table1[[#This Row],[नाम विद्यार्थी]]="","",IF(Table1[[#This Row],[कक्षा]]&gt;8,5,""))</f>
        <v/>
      </c>
      <c r="P5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1" s="21"/>
      <c r="R581" s="21"/>
      <c r="S581" s="28" t="str">
        <f>IF(SUM(Table1[[#This Row],[छात्र निधि]:[टी.सी.शुल्क]])=0,"",SUM(Table1[[#This Row],[छात्र निधि]:[टी.सी.शुल्क]]))</f>
        <v/>
      </c>
      <c r="T581" s="33"/>
      <c r="U581" s="33"/>
      <c r="V581" s="22"/>
    </row>
    <row r="582" spans="2:22" ht="15">
      <c r="B582" s="25" t="str">
        <f>IF(C582="","",ROWS($A$4:A582))</f>
        <v/>
      </c>
      <c r="C582" s="25" t="str">
        <f>IF('Student Record'!A580="","",'Student Record'!A580)</f>
        <v/>
      </c>
      <c r="D582" s="25" t="str">
        <f>IF('Student Record'!B580="","",'Student Record'!B580)</f>
        <v/>
      </c>
      <c r="E582" s="25" t="str">
        <f>IF('Student Record'!C580="","",'Student Record'!C580)</f>
        <v/>
      </c>
      <c r="F582" s="26" t="str">
        <f>IF('Student Record'!E580="","",'Student Record'!E580)</f>
        <v/>
      </c>
      <c r="G582" s="26" t="str">
        <f>IF('Student Record'!G580="","",'Student Record'!G580)</f>
        <v/>
      </c>
      <c r="H582" s="25" t="str">
        <f>IF('Student Record'!I580="","",'Student Record'!I580)</f>
        <v/>
      </c>
      <c r="I582" s="27" t="str">
        <f>IF('Student Record'!J580="","",'Student Record'!J580)</f>
        <v/>
      </c>
      <c r="J582" s="25" t="str">
        <f>IF('Student Record'!O580="","",'Student Record'!O580)</f>
        <v/>
      </c>
      <c r="K5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2" s="25" t="str">
        <f>IF(Table1[[#This Row],[नाम विद्यार्थी]]="","",IF(AND(Table1[[#This Row],[कक्षा]]&gt;8,Table1[[#This Row],[कक्षा]]&lt;11),50,""))</f>
        <v/>
      </c>
      <c r="M582" s="28" t="str">
        <f>IF(Table1[[#This Row],[नाम विद्यार्थी]]="","",IF(AND(Table1[[#This Row],[कक्षा]]&gt;=11,'School Fees'!$L$3="Yes"),100,""))</f>
        <v/>
      </c>
      <c r="N5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2" s="25" t="str">
        <f>IF(Table1[[#This Row],[नाम विद्यार्थी]]="","",IF(Table1[[#This Row],[कक्षा]]&gt;8,5,""))</f>
        <v/>
      </c>
      <c r="P5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2" s="21"/>
      <c r="R582" s="21"/>
      <c r="S582" s="28" t="str">
        <f>IF(SUM(Table1[[#This Row],[छात्र निधि]:[टी.सी.शुल्क]])=0,"",SUM(Table1[[#This Row],[छात्र निधि]:[टी.सी.शुल्क]]))</f>
        <v/>
      </c>
      <c r="T582" s="33"/>
      <c r="U582" s="33"/>
      <c r="V582" s="22"/>
    </row>
    <row r="583" spans="2:22" ht="15">
      <c r="B583" s="25" t="str">
        <f>IF(C583="","",ROWS($A$4:A583))</f>
        <v/>
      </c>
      <c r="C583" s="25" t="str">
        <f>IF('Student Record'!A581="","",'Student Record'!A581)</f>
        <v/>
      </c>
      <c r="D583" s="25" t="str">
        <f>IF('Student Record'!B581="","",'Student Record'!B581)</f>
        <v/>
      </c>
      <c r="E583" s="25" t="str">
        <f>IF('Student Record'!C581="","",'Student Record'!C581)</f>
        <v/>
      </c>
      <c r="F583" s="26" t="str">
        <f>IF('Student Record'!E581="","",'Student Record'!E581)</f>
        <v/>
      </c>
      <c r="G583" s="26" t="str">
        <f>IF('Student Record'!G581="","",'Student Record'!G581)</f>
        <v/>
      </c>
      <c r="H583" s="25" t="str">
        <f>IF('Student Record'!I581="","",'Student Record'!I581)</f>
        <v/>
      </c>
      <c r="I583" s="27" t="str">
        <f>IF('Student Record'!J581="","",'Student Record'!J581)</f>
        <v/>
      </c>
      <c r="J583" s="25" t="str">
        <f>IF('Student Record'!O581="","",'Student Record'!O581)</f>
        <v/>
      </c>
      <c r="K5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3" s="25" t="str">
        <f>IF(Table1[[#This Row],[नाम विद्यार्थी]]="","",IF(AND(Table1[[#This Row],[कक्षा]]&gt;8,Table1[[#This Row],[कक्षा]]&lt;11),50,""))</f>
        <v/>
      </c>
      <c r="M583" s="28" t="str">
        <f>IF(Table1[[#This Row],[नाम विद्यार्थी]]="","",IF(AND(Table1[[#This Row],[कक्षा]]&gt;=11,'School Fees'!$L$3="Yes"),100,""))</f>
        <v/>
      </c>
      <c r="N5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3" s="25" t="str">
        <f>IF(Table1[[#This Row],[नाम विद्यार्थी]]="","",IF(Table1[[#This Row],[कक्षा]]&gt;8,5,""))</f>
        <v/>
      </c>
      <c r="P5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3" s="21"/>
      <c r="R583" s="21"/>
      <c r="S583" s="28" t="str">
        <f>IF(SUM(Table1[[#This Row],[छात्र निधि]:[टी.सी.शुल्क]])=0,"",SUM(Table1[[#This Row],[छात्र निधि]:[टी.सी.शुल्क]]))</f>
        <v/>
      </c>
      <c r="T583" s="33"/>
      <c r="U583" s="33"/>
      <c r="V583" s="22"/>
    </row>
    <row r="584" spans="2:22" ht="15">
      <c r="B584" s="25" t="str">
        <f>IF(C584="","",ROWS($A$4:A584))</f>
        <v/>
      </c>
      <c r="C584" s="25" t="str">
        <f>IF('Student Record'!A582="","",'Student Record'!A582)</f>
        <v/>
      </c>
      <c r="D584" s="25" t="str">
        <f>IF('Student Record'!B582="","",'Student Record'!B582)</f>
        <v/>
      </c>
      <c r="E584" s="25" t="str">
        <f>IF('Student Record'!C582="","",'Student Record'!C582)</f>
        <v/>
      </c>
      <c r="F584" s="26" t="str">
        <f>IF('Student Record'!E582="","",'Student Record'!E582)</f>
        <v/>
      </c>
      <c r="G584" s="26" t="str">
        <f>IF('Student Record'!G582="","",'Student Record'!G582)</f>
        <v/>
      </c>
      <c r="H584" s="25" t="str">
        <f>IF('Student Record'!I582="","",'Student Record'!I582)</f>
        <v/>
      </c>
      <c r="I584" s="27" t="str">
        <f>IF('Student Record'!J582="","",'Student Record'!J582)</f>
        <v/>
      </c>
      <c r="J584" s="25" t="str">
        <f>IF('Student Record'!O582="","",'Student Record'!O582)</f>
        <v/>
      </c>
      <c r="K5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4" s="25" t="str">
        <f>IF(Table1[[#This Row],[नाम विद्यार्थी]]="","",IF(AND(Table1[[#This Row],[कक्षा]]&gt;8,Table1[[#This Row],[कक्षा]]&lt;11),50,""))</f>
        <v/>
      </c>
      <c r="M584" s="28" t="str">
        <f>IF(Table1[[#This Row],[नाम विद्यार्थी]]="","",IF(AND(Table1[[#This Row],[कक्षा]]&gt;=11,'School Fees'!$L$3="Yes"),100,""))</f>
        <v/>
      </c>
      <c r="N5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4" s="25" t="str">
        <f>IF(Table1[[#This Row],[नाम विद्यार्थी]]="","",IF(Table1[[#This Row],[कक्षा]]&gt;8,5,""))</f>
        <v/>
      </c>
      <c r="P5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4" s="21"/>
      <c r="R584" s="21"/>
      <c r="S584" s="28" t="str">
        <f>IF(SUM(Table1[[#This Row],[छात्र निधि]:[टी.सी.शुल्क]])=0,"",SUM(Table1[[#This Row],[छात्र निधि]:[टी.सी.शुल्क]]))</f>
        <v/>
      </c>
      <c r="T584" s="33"/>
      <c r="U584" s="33"/>
      <c r="V584" s="22"/>
    </row>
    <row r="585" spans="2:22" ht="15">
      <c r="B585" s="25" t="str">
        <f>IF(C585="","",ROWS($A$4:A585))</f>
        <v/>
      </c>
      <c r="C585" s="25" t="str">
        <f>IF('Student Record'!A583="","",'Student Record'!A583)</f>
        <v/>
      </c>
      <c r="D585" s="25" t="str">
        <f>IF('Student Record'!B583="","",'Student Record'!B583)</f>
        <v/>
      </c>
      <c r="E585" s="25" t="str">
        <f>IF('Student Record'!C583="","",'Student Record'!C583)</f>
        <v/>
      </c>
      <c r="F585" s="26" t="str">
        <f>IF('Student Record'!E583="","",'Student Record'!E583)</f>
        <v/>
      </c>
      <c r="G585" s="26" t="str">
        <f>IF('Student Record'!G583="","",'Student Record'!G583)</f>
        <v/>
      </c>
      <c r="H585" s="25" t="str">
        <f>IF('Student Record'!I583="","",'Student Record'!I583)</f>
        <v/>
      </c>
      <c r="I585" s="27" t="str">
        <f>IF('Student Record'!J583="","",'Student Record'!J583)</f>
        <v/>
      </c>
      <c r="J585" s="25" t="str">
        <f>IF('Student Record'!O583="","",'Student Record'!O583)</f>
        <v/>
      </c>
      <c r="K5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5" s="25" t="str">
        <f>IF(Table1[[#This Row],[नाम विद्यार्थी]]="","",IF(AND(Table1[[#This Row],[कक्षा]]&gt;8,Table1[[#This Row],[कक्षा]]&lt;11),50,""))</f>
        <v/>
      </c>
      <c r="M585" s="28" t="str">
        <f>IF(Table1[[#This Row],[नाम विद्यार्थी]]="","",IF(AND(Table1[[#This Row],[कक्षा]]&gt;=11,'School Fees'!$L$3="Yes"),100,""))</f>
        <v/>
      </c>
      <c r="N5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5" s="25" t="str">
        <f>IF(Table1[[#This Row],[नाम विद्यार्थी]]="","",IF(Table1[[#This Row],[कक्षा]]&gt;8,5,""))</f>
        <v/>
      </c>
      <c r="P5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5" s="21"/>
      <c r="R585" s="21"/>
      <c r="S585" s="28" t="str">
        <f>IF(SUM(Table1[[#This Row],[छात्र निधि]:[टी.सी.शुल्क]])=0,"",SUM(Table1[[#This Row],[छात्र निधि]:[टी.सी.शुल्क]]))</f>
        <v/>
      </c>
      <c r="T585" s="33"/>
      <c r="U585" s="33"/>
      <c r="V585" s="22"/>
    </row>
    <row r="586" spans="2:22" ht="15">
      <c r="B586" s="25" t="str">
        <f>IF(C586="","",ROWS($A$4:A586))</f>
        <v/>
      </c>
      <c r="C586" s="25" t="str">
        <f>IF('Student Record'!A584="","",'Student Record'!A584)</f>
        <v/>
      </c>
      <c r="D586" s="25" t="str">
        <f>IF('Student Record'!B584="","",'Student Record'!B584)</f>
        <v/>
      </c>
      <c r="E586" s="25" t="str">
        <f>IF('Student Record'!C584="","",'Student Record'!C584)</f>
        <v/>
      </c>
      <c r="F586" s="26" t="str">
        <f>IF('Student Record'!E584="","",'Student Record'!E584)</f>
        <v/>
      </c>
      <c r="G586" s="26" t="str">
        <f>IF('Student Record'!G584="","",'Student Record'!G584)</f>
        <v/>
      </c>
      <c r="H586" s="25" t="str">
        <f>IF('Student Record'!I584="","",'Student Record'!I584)</f>
        <v/>
      </c>
      <c r="I586" s="27" t="str">
        <f>IF('Student Record'!J584="","",'Student Record'!J584)</f>
        <v/>
      </c>
      <c r="J586" s="25" t="str">
        <f>IF('Student Record'!O584="","",'Student Record'!O584)</f>
        <v/>
      </c>
      <c r="K5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6" s="25" t="str">
        <f>IF(Table1[[#This Row],[नाम विद्यार्थी]]="","",IF(AND(Table1[[#This Row],[कक्षा]]&gt;8,Table1[[#This Row],[कक्षा]]&lt;11),50,""))</f>
        <v/>
      </c>
      <c r="M586" s="28" t="str">
        <f>IF(Table1[[#This Row],[नाम विद्यार्थी]]="","",IF(AND(Table1[[#This Row],[कक्षा]]&gt;=11,'School Fees'!$L$3="Yes"),100,""))</f>
        <v/>
      </c>
      <c r="N5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6" s="25" t="str">
        <f>IF(Table1[[#This Row],[नाम विद्यार्थी]]="","",IF(Table1[[#This Row],[कक्षा]]&gt;8,5,""))</f>
        <v/>
      </c>
      <c r="P5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6" s="21"/>
      <c r="R586" s="21"/>
      <c r="S586" s="28" t="str">
        <f>IF(SUM(Table1[[#This Row],[छात्र निधि]:[टी.सी.शुल्क]])=0,"",SUM(Table1[[#This Row],[छात्र निधि]:[टी.सी.शुल्क]]))</f>
        <v/>
      </c>
      <c r="T586" s="33"/>
      <c r="U586" s="33"/>
      <c r="V586" s="22"/>
    </row>
    <row r="587" spans="2:22" ht="15">
      <c r="B587" s="25" t="str">
        <f>IF(C587="","",ROWS($A$4:A587))</f>
        <v/>
      </c>
      <c r="C587" s="25" t="str">
        <f>IF('Student Record'!A585="","",'Student Record'!A585)</f>
        <v/>
      </c>
      <c r="D587" s="25" t="str">
        <f>IF('Student Record'!B585="","",'Student Record'!B585)</f>
        <v/>
      </c>
      <c r="E587" s="25" t="str">
        <f>IF('Student Record'!C585="","",'Student Record'!C585)</f>
        <v/>
      </c>
      <c r="F587" s="26" t="str">
        <f>IF('Student Record'!E585="","",'Student Record'!E585)</f>
        <v/>
      </c>
      <c r="G587" s="26" t="str">
        <f>IF('Student Record'!G585="","",'Student Record'!G585)</f>
        <v/>
      </c>
      <c r="H587" s="25" t="str">
        <f>IF('Student Record'!I585="","",'Student Record'!I585)</f>
        <v/>
      </c>
      <c r="I587" s="27" t="str">
        <f>IF('Student Record'!J585="","",'Student Record'!J585)</f>
        <v/>
      </c>
      <c r="J587" s="25" t="str">
        <f>IF('Student Record'!O585="","",'Student Record'!O585)</f>
        <v/>
      </c>
      <c r="K5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7" s="25" t="str">
        <f>IF(Table1[[#This Row],[नाम विद्यार्थी]]="","",IF(AND(Table1[[#This Row],[कक्षा]]&gt;8,Table1[[#This Row],[कक्षा]]&lt;11),50,""))</f>
        <v/>
      </c>
      <c r="M587" s="28" t="str">
        <f>IF(Table1[[#This Row],[नाम विद्यार्थी]]="","",IF(AND(Table1[[#This Row],[कक्षा]]&gt;=11,'School Fees'!$L$3="Yes"),100,""))</f>
        <v/>
      </c>
      <c r="N5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7" s="25" t="str">
        <f>IF(Table1[[#This Row],[नाम विद्यार्थी]]="","",IF(Table1[[#This Row],[कक्षा]]&gt;8,5,""))</f>
        <v/>
      </c>
      <c r="P5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7" s="21"/>
      <c r="R587" s="21"/>
      <c r="S587" s="28" t="str">
        <f>IF(SUM(Table1[[#This Row],[छात्र निधि]:[टी.सी.शुल्क]])=0,"",SUM(Table1[[#This Row],[छात्र निधि]:[टी.सी.शुल्क]]))</f>
        <v/>
      </c>
      <c r="T587" s="33"/>
      <c r="U587" s="33"/>
      <c r="V587" s="22"/>
    </row>
    <row r="588" spans="2:22" ht="15">
      <c r="B588" s="25" t="str">
        <f>IF(C588="","",ROWS($A$4:A588))</f>
        <v/>
      </c>
      <c r="C588" s="25" t="str">
        <f>IF('Student Record'!A586="","",'Student Record'!A586)</f>
        <v/>
      </c>
      <c r="D588" s="25" t="str">
        <f>IF('Student Record'!B586="","",'Student Record'!B586)</f>
        <v/>
      </c>
      <c r="E588" s="25" t="str">
        <f>IF('Student Record'!C586="","",'Student Record'!C586)</f>
        <v/>
      </c>
      <c r="F588" s="26" t="str">
        <f>IF('Student Record'!E586="","",'Student Record'!E586)</f>
        <v/>
      </c>
      <c r="G588" s="26" t="str">
        <f>IF('Student Record'!G586="","",'Student Record'!G586)</f>
        <v/>
      </c>
      <c r="H588" s="25" t="str">
        <f>IF('Student Record'!I586="","",'Student Record'!I586)</f>
        <v/>
      </c>
      <c r="I588" s="27" t="str">
        <f>IF('Student Record'!J586="","",'Student Record'!J586)</f>
        <v/>
      </c>
      <c r="J588" s="25" t="str">
        <f>IF('Student Record'!O586="","",'Student Record'!O586)</f>
        <v/>
      </c>
      <c r="K5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8" s="25" t="str">
        <f>IF(Table1[[#This Row],[नाम विद्यार्थी]]="","",IF(AND(Table1[[#This Row],[कक्षा]]&gt;8,Table1[[#This Row],[कक्षा]]&lt;11),50,""))</f>
        <v/>
      </c>
      <c r="M588" s="28" t="str">
        <f>IF(Table1[[#This Row],[नाम विद्यार्थी]]="","",IF(AND(Table1[[#This Row],[कक्षा]]&gt;=11,'School Fees'!$L$3="Yes"),100,""))</f>
        <v/>
      </c>
      <c r="N5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8" s="25" t="str">
        <f>IF(Table1[[#This Row],[नाम विद्यार्थी]]="","",IF(Table1[[#This Row],[कक्षा]]&gt;8,5,""))</f>
        <v/>
      </c>
      <c r="P5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8" s="21"/>
      <c r="R588" s="21"/>
      <c r="S588" s="28" t="str">
        <f>IF(SUM(Table1[[#This Row],[छात्र निधि]:[टी.सी.शुल्क]])=0,"",SUM(Table1[[#This Row],[छात्र निधि]:[टी.सी.शुल्क]]))</f>
        <v/>
      </c>
      <c r="T588" s="33"/>
      <c r="U588" s="33"/>
      <c r="V588" s="22"/>
    </row>
    <row r="589" spans="2:22" ht="15">
      <c r="B589" s="25" t="str">
        <f>IF(C589="","",ROWS($A$4:A589))</f>
        <v/>
      </c>
      <c r="C589" s="25" t="str">
        <f>IF('Student Record'!A587="","",'Student Record'!A587)</f>
        <v/>
      </c>
      <c r="D589" s="25" t="str">
        <f>IF('Student Record'!B587="","",'Student Record'!B587)</f>
        <v/>
      </c>
      <c r="E589" s="25" t="str">
        <f>IF('Student Record'!C587="","",'Student Record'!C587)</f>
        <v/>
      </c>
      <c r="F589" s="26" t="str">
        <f>IF('Student Record'!E587="","",'Student Record'!E587)</f>
        <v/>
      </c>
      <c r="G589" s="26" t="str">
        <f>IF('Student Record'!G587="","",'Student Record'!G587)</f>
        <v/>
      </c>
      <c r="H589" s="25" t="str">
        <f>IF('Student Record'!I587="","",'Student Record'!I587)</f>
        <v/>
      </c>
      <c r="I589" s="27" t="str">
        <f>IF('Student Record'!J587="","",'Student Record'!J587)</f>
        <v/>
      </c>
      <c r="J589" s="25" t="str">
        <f>IF('Student Record'!O587="","",'Student Record'!O587)</f>
        <v/>
      </c>
      <c r="K5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89" s="25" t="str">
        <f>IF(Table1[[#This Row],[नाम विद्यार्थी]]="","",IF(AND(Table1[[#This Row],[कक्षा]]&gt;8,Table1[[#This Row],[कक्षा]]&lt;11),50,""))</f>
        <v/>
      </c>
      <c r="M589" s="28" t="str">
        <f>IF(Table1[[#This Row],[नाम विद्यार्थी]]="","",IF(AND(Table1[[#This Row],[कक्षा]]&gt;=11,'School Fees'!$L$3="Yes"),100,""))</f>
        <v/>
      </c>
      <c r="N5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89" s="25" t="str">
        <f>IF(Table1[[#This Row],[नाम विद्यार्थी]]="","",IF(Table1[[#This Row],[कक्षा]]&gt;8,5,""))</f>
        <v/>
      </c>
      <c r="P5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89" s="21"/>
      <c r="R589" s="21"/>
      <c r="S589" s="28" t="str">
        <f>IF(SUM(Table1[[#This Row],[छात्र निधि]:[टी.सी.शुल्क]])=0,"",SUM(Table1[[#This Row],[छात्र निधि]:[टी.सी.शुल्क]]))</f>
        <v/>
      </c>
      <c r="T589" s="33"/>
      <c r="U589" s="33"/>
      <c r="V589" s="22"/>
    </row>
    <row r="590" spans="2:22" ht="15">
      <c r="B590" s="25" t="str">
        <f>IF(C590="","",ROWS($A$4:A590))</f>
        <v/>
      </c>
      <c r="C590" s="25" t="str">
        <f>IF('Student Record'!A588="","",'Student Record'!A588)</f>
        <v/>
      </c>
      <c r="D590" s="25" t="str">
        <f>IF('Student Record'!B588="","",'Student Record'!B588)</f>
        <v/>
      </c>
      <c r="E590" s="25" t="str">
        <f>IF('Student Record'!C588="","",'Student Record'!C588)</f>
        <v/>
      </c>
      <c r="F590" s="26" t="str">
        <f>IF('Student Record'!E588="","",'Student Record'!E588)</f>
        <v/>
      </c>
      <c r="G590" s="26" t="str">
        <f>IF('Student Record'!G588="","",'Student Record'!G588)</f>
        <v/>
      </c>
      <c r="H590" s="25" t="str">
        <f>IF('Student Record'!I588="","",'Student Record'!I588)</f>
        <v/>
      </c>
      <c r="I590" s="27" t="str">
        <f>IF('Student Record'!J588="","",'Student Record'!J588)</f>
        <v/>
      </c>
      <c r="J590" s="25" t="str">
        <f>IF('Student Record'!O588="","",'Student Record'!O588)</f>
        <v/>
      </c>
      <c r="K5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0" s="25" t="str">
        <f>IF(Table1[[#This Row],[नाम विद्यार्थी]]="","",IF(AND(Table1[[#This Row],[कक्षा]]&gt;8,Table1[[#This Row],[कक्षा]]&lt;11),50,""))</f>
        <v/>
      </c>
      <c r="M590" s="28" t="str">
        <f>IF(Table1[[#This Row],[नाम विद्यार्थी]]="","",IF(AND(Table1[[#This Row],[कक्षा]]&gt;=11,'School Fees'!$L$3="Yes"),100,""))</f>
        <v/>
      </c>
      <c r="N5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0" s="25" t="str">
        <f>IF(Table1[[#This Row],[नाम विद्यार्थी]]="","",IF(Table1[[#This Row],[कक्षा]]&gt;8,5,""))</f>
        <v/>
      </c>
      <c r="P5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0" s="21"/>
      <c r="R590" s="21"/>
      <c r="S590" s="28" t="str">
        <f>IF(SUM(Table1[[#This Row],[छात्र निधि]:[टी.सी.शुल्क]])=0,"",SUM(Table1[[#This Row],[छात्र निधि]:[टी.सी.शुल्क]]))</f>
        <v/>
      </c>
      <c r="T590" s="33"/>
      <c r="U590" s="33"/>
      <c r="V590" s="22"/>
    </row>
    <row r="591" spans="2:22" ht="15">
      <c r="B591" s="25" t="str">
        <f>IF(C591="","",ROWS($A$4:A591))</f>
        <v/>
      </c>
      <c r="C591" s="25" t="str">
        <f>IF('Student Record'!A589="","",'Student Record'!A589)</f>
        <v/>
      </c>
      <c r="D591" s="25" t="str">
        <f>IF('Student Record'!B589="","",'Student Record'!B589)</f>
        <v/>
      </c>
      <c r="E591" s="25" t="str">
        <f>IF('Student Record'!C589="","",'Student Record'!C589)</f>
        <v/>
      </c>
      <c r="F591" s="26" t="str">
        <f>IF('Student Record'!E589="","",'Student Record'!E589)</f>
        <v/>
      </c>
      <c r="G591" s="26" t="str">
        <f>IF('Student Record'!G589="","",'Student Record'!G589)</f>
        <v/>
      </c>
      <c r="H591" s="25" t="str">
        <f>IF('Student Record'!I589="","",'Student Record'!I589)</f>
        <v/>
      </c>
      <c r="I591" s="27" t="str">
        <f>IF('Student Record'!J589="","",'Student Record'!J589)</f>
        <v/>
      </c>
      <c r="J591" s="25" t="str">
        <f>IF('Student Record'!O589="","",'Student Record'!O589)</f>
        <v/>
      </c>
      <c r="K5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1" s="25" t="str">
        <f>IF(Table1[[#This Row],[नाम विद्यार्थी]]="","",IF(AND(Table1[[#This Row],[कक्षा]]&gt;8,Table1[[#This Row],[कक्षा]]&lt;11),50,""))</f>
        <v/>
      </c>
      <c r="M591" s="28" t="str">
        <f>IF(Table1[[#This Row],[नाम विद्यार्थी]]="","",IF(AND(Table1[[#This Row],[कक्षा]]&gt;=11,'School Fees'!$L$3="Yes"),100,""))</f>
        <v/>
      </c>
      <c r="N5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1" s="25" t="str">
        <f>IF(Table1[[#This Row],[नाम विद्यार्थी]]="","",IF(Table1[[#This Row],[कक्षा]]&gt;8,5,""))</f>
        <v/>
      </c>
      <c r="P5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1" s="21"/>
      <c r="R591" s="21"/>
      <c r="S591" s="28" t="str">
        <f>IF(SUM(Table1[[#This Row],[छात्र निधि]:[टी.सी.शुल्क]])=0,"",SUM(Table1[[#This Row],[छात्र निधि]:[टी.सी.शुल्क]]))</f>
        <v/>
      </c>
      <c r="T591" s="33"/>
      <c r="U591" s="33"/>
      <c r="V591" s="22"/>
    </row>
    <row r="592" spans="2:22" ht="15">
      <c r="B592" s="25" t="str">
        <f>IF(C592="","",ROWS($A$4:A592))</f>
        <v/>
      </c>
      <c r="C592" s="25" t="str">
        <f>IF('Student Record'!A590="","",'Student Record'!A590)</f>
        <v/>
      </c>
      <c r="D592" s="25" t="str">
        <f>IF('Student Record'!B590="","",'Student Record'!B590)</f>
        <v/>
      </c>
      <c r="E592" s="25" t="str">
        <f>IF('Student Record'!C590="","",'Student Record'!C590)</f>
        <v/>
      </c>
      <c r="F592" s="26" t="str">
        <f>IF('Student Record'!E590="","",'Student Record'!E590)</f>
        <v/>
      </c>
      <c r="G592" s="26" t="str">
        <f>IF('Student Record'!G590="","",'Student Record'!G590)</f>
        <v/>
      </c>
      <c r="H592" s="25" t="str">
        <f>IF('Student Record'!I590="","",'Student Record'!I590)</f>
        <v/>
      </c>
      <c r="I592" s="27" t="str">
        <f>IF('Student Record'!J590="","",'Student Record'!J590)</f>
        <v/>
      </c>
      <c r="J592" s="25" t="str">
        <f>IF('Student Record'!O590="","",'Student Record'!O590)</f>
        <v/>
      </c>
      <c r="K5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2" s="25" t="str">
        <f>IF(Table1[[#This Row],[नाम विद्यार्थी]]="","",IF(AND(Table1[[#This Row],[कक्षा]]&gt;8,Table1[[#This Row],[कक्षा]]&lt;11),50,""))</f>
        <v/>
      </c>
      <c r="M592" s="28" t="str">
        <f>IF(Table1[[#This Row],[नाम विद्यार्थी]]="","",IF(AND(Table1[[#This Row],[कक्षा]]&gt;=11,'School Fees'!$L$3="Yes"),100,""))</f>
        <v/>
      </c>
      <c r="N5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2" s="25" t="str">
        <f>IF(Table1[[#This Row],[नाम विद्यार्थी]]="","",IF(Table1[[#This Row],[कक्षा]]&gt;8,5,""))</f>
        <v/>
      </c>
      <c r="P5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2" s="21"/>
      <c r="R592" s="21"/>
      <c r="S592" s="28" t="str">
        <f>IF(SUM(Table1[[#This Row],[छात्र निधि]:[टी.सी.शुल्क]])=0,"",SUM(Table1[[#This Row],[छात्र निधि]:[टी.सी.शुल्क]]))</f>
        <v/>
      </c>
      <c r="T592" s="33"/>
      <c r="U592" s="33"/>
      <c r="V592" s="22"/>
    </row>
    <row r="593" spans="2:22" ht="15">
      <c r="B593" s="25" t="str">
        <f>IF(C593="","",ROWS($A$4:A593))</f>
        <v/>
      </c>
      <c r="C593" s="25" t="str">
        <f>IF('Student Record'!A591="","",'Student Record'!A591)</f>
        <v/>
      </c>
      <c r="D593" s="25" t="str">
        <f>IF('Student Record'!B591="","",'Student Record'!B591)</f>
        <v/>
      </c>
      <c r="E593" s="25" t="str">
        <f>IF('Student Record'!C591="","",'Student Record'!C591)</f>
        <v/>
      </c>
      <c r="F593" s="26" t="str">
        <f>IF('Student Record'!E591="","",'Student Record'!E591)</f>
        <v/>
      </c>
      <c r="G593" s="26" t="str">
        <f>IF('Student Record'!G591="","",'Student Record'!G591)</f>
        <v/>
      </c>
      <c r="H593" s="25" t="str">
        <f>IF('Student Record'!I591="","",'Student Record'!I591)</f>
        <v/>
      </c>
      <c r="I593" s="27" t="str">
        <f>IF('Student Record'!J591="","",'Student Record'!J591)</f>
        <v/>
      </c>
      <c r="J593" s="25" t="str">
        <f>IF('Student Record'!O591="","",'Student Record'!O591)</f>
        <v/>
      </c>
      <c r="K5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3" s="25" t="str">
        <f>IF(Table1[[#This Row],[नाम विद्यार्थी]]="","",IF(AND(Table1[[#This Row],[कक्षा]]&gt;8,Table1[[#This Row],[कक्षा]]&lt;11),50,""))</f>
        <v/>
      </c>
      <c r="M593" s="28" t="str">
        <f>IF(Table1[[#This Row],[नाम विद्यार्थी]]="","",IF(AND(Table1[[#This Row],[कक्षा]]&gt;=11,'School Fees'!$L$3="Yes"),100,""))</f>
        <v/>
      </c>
      <c r="N5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3" s="25" t="str">
        <f>IF(Table1[[#This Row],[नाम विद्यार्थी]]="","",IF(Table1[[#This Row],[कक्षा]]&gt;8,5,""))</f>
        <v/>
      </c>
      <c r="P5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3" s="21"/>
      <c r="R593" s="21"/>
      <c r="S593" s="28" t="str">
        <f>IF(SUM(Table1[[#This Row],[छात्र निधि]:[टी.सी.शुल्क]])=0,"",SUM(Table1[[#This Row],[छात्र निधि]:[टी.सी.शुल्क]]))</f>
        <v/>
      </c>
      <c r="T593" s="33"/>
      <c r="U593" s="33"/>
      <c r="V593" s="22"/>
    </row>
    <row r="594" spans="2:22" ht="15">
      <c r="B594" s="25" t="str">
        <f>IF(C594="","",ROWS($A$4:A594))</f>
        <v/>
      </c>
      <c r="C594" s="25" t="str">
        <f>IF('Student Record'!A592="","",'Student Record'!A592)</f>
        <v/>
      </c>
      <c r="D594" s="25" t="str">
        <f>IF('Student Record'!B592="","",'Student Record'!B592)</f>
        <v/>
      </c>
      <c r="E594" s="25" t="str">
        <f>IF('Student Record'!C592="","",'Student Record'!C592)</f>
        <v/>
      </c>
      <c r="F594" s="26" t="str">
        <f>IF('Student Record'!E592="","",'Student Record'!E592)</f>
        <v/>
      </c>
      <c r="G594" s="26" t="str">
        <f>IF('Student Record'!G592="","",'Student Record'!G592)</f>
        <v/>
      </c>
      <c r="H594" s="25" t="str">
        <f>IF('Student Record'!I592="","",'Student Record'!I592)</f>
        <v/>
      </c>
      <c r="I594" s="27" t="str">
        <f>IF('Student Record'!J592="","",'Student Record'!J592)</f>
        <v/>
      </c>
      <c r="J594" s="25" t="str">
        <f>IF('Student Record'!O592="","",'Student Record'!O592)</f>
        <v/>
      </c>
      <c r="K5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4" s="25" t="str">
        <f>IF(Table1[[#This Row],[नाम विद्यार्थी]]="","",IF(AND(Table1[[#This Row],[कक्षा]]&gt;8,Table1[[#This Row],[कक्षा]]&lt;11),50,""))</f>
        <v/>
      </c>
      <c r="M594" s="28" t="str">
        <f>IF(Table1[[#This Row],[नाम विद्यार्थी]]="","",IF(AND(Table1[[#This Row],[कक्षा]]&gt;=11,'School Fees'!$L$3="Yes"),100,""))</f>
        <v/>
      </c>
      <c r="N5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4" s="25" t="str">
        <f>IF(Table1[[#This Row],[नाम विद्यार्थी]]="","",IF(Table1[[#This Row],[कक्षा]]&gt;8,5,""))</f>
        <v/>
      </c>
      <c r="P5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4" s="21"/>
      <c r="R594" s="21"/>
      <c r="S594" s="28" t="str">
        <f>IF(SUM(Table1[[#This Row],[छात्र निधि]:[टी.सी.शुल्क]])=0,"",SUM(Table1[[#This Row],[छात्र निधि]:[टी.सी.शुल्क]]))</f>
        <v/>
      </c>
      <c r="T594" s="33"/>
      <c r="U594" s="33"/>
      <c r="V594" s="22"/>
    </row>
    <row r="595" spans="2:22" ht="15">
      <c r="B595" s="25" t="str">
        <f>IF(C595="","",ROWS($A$4:A595))</f>
        <v/>
      </c>
      <c r="C595" s="25" t="str">
        <f>IF('Student Record'!A593="","",'Student Record'!A593)</f>
        <v/>
      </c>
      <c r="D595" s="25" t="str">
        <f>IF('Student Record'!B593="","",'Student Record'!B593)</f>
        <v/>
      </c>
      <c r="E595" s="25" t="str">
        <f>IF('Student Record'!C593="","",'Student Record'!C593)</f>
        <v/>
      </c>
      <c r="F595" s="26" t="str">
        <f>IF('Student Record'!E593="","",'Student Record'!E593)</f>
        <v/>
      </c>
      <c r="G595" s="26" t="str">
        <f>IF('Student Record'!G593="","",'Student Record'!G593)</f>
        <v/>
      </c>
      <c r="H595" s="25" t="str">
        <f>IF('Student Record'!I593="","",'Student Record'!I593)</f>
        <v/>
      </c>
      <c r="I595" s="27" t="str">
        <f>IF('Student Record'!J593="","",'Student Record'!J593)</f>
        <v/>
      </c>
      <c r="J595" s="25" t="str">
        <f>IF('Student Record'!O593="","",'Student Record'!O593)</f>
        <v/>
      </c>
      <c r="K5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5" s="25" t="str">
        <f>IF(Table1[[#This Row],[नाम विद्यार्थी]]="","",IF(AND(Table1[[#This Row],[कक्षा]]&gt;8,Table1[[#This Row],[कक्षा]]&lt;11),50,""))</f>
        <v/>
      </c>
      <c r="M595" s="28" t="str">
        <f>IF(Table1[[#This Row],[नाम विद्यार्थी]]="","",IF(AND(Table1[[#This Row],[कक्षा]]&gt;=11,'School Fees'!$L$3="Yes"),100,""))</f>
        <v/>
      </c>
      <c r="N5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5" s="25" t="str">
        <f>IF(Table1[[#This Row],[नाम विद्यार्थी]]="","",IF(Table1[[#This Row],[कक्षा]]&gt;8,5,""))</f>
        <v/>
      </c>
      <c r="P5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5" s="21"/>
      <c r="R595" s="21"/>
      <c r="S595" s="28" t="str">
        <f>IF(SUM(Table1[[#This Row],[छात्र निधि]:[टी.सी.शुल्क]])=0,"",SUM(Table1[[#This Row],[छात्र निधि]:[टी.सी.शुल्क]]))</f>
        <v/>
      </c>
      <c r="T595" s="33"/>
      <c r="U595" s="33"/>
      <c r="V595" s="22"/>
    </row>
    <row r="596" spans="2:22" ht="15">
      <c r="B596" s="25" t="str">
        <f>IF(C596="","",ROWS($A$4:A596))</f>
        <v/>
      </c>
      <c r="C596" s="25" t="str">
        <f>IF('Student Record'!A594="","",'Student Record'!A594)</f>
        <v/>
      </c>
      <c r="D596" s="25" t="str">
        <f>IF('Student Record'!B594="","",'Student Record'!B594)</f>
        <v/>
      </c>
      <c r="E596" s="25" t="str">
        <f>IF('Student Record'!C594="","",'Student Record'!C594)</f>
        <v/>
      </c>
      <c r="F596" s="26" t="str">
        <f>IF('Student Record'!E594="","",'Student Record'!E594)</f>
        <v/>
      </c>
      <c r="G596" s="26" t="str">
        <f>IF('Student Record'!G594="","",'Student Record'!G594)</f>
        <v/>
      </c>
      <c r="H596" s="25" t="str">
        <f>IF('Student Record'!I594="","",'Student Record'!I594)</f>
        <v/>
      </c>
      <c r="I596" s="27" t="str">
        <f>IF('Student Record'!J594="","",'Student Record'!J594)</f>
        <v/>
      </c>
      <c r="J596" s="25" t="str">
        <f>IF('Student Record'!O594="","",'Student Record'!O594)</f>
        <v/>
      </c>
      <c r="K5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6" s="25" t="str">
        <f>IF(Table1[[#This Row],[नाम विद्यार्थी]]="","",IF(AND(Table1[[#This Row],[कक्षा]]&gt;8,Table1[[#This Row],[कक्षा]]&lt;11),50,""))</f>
        <v/>
      </c>
      <c r="M596" s="28" t="str">
        <f>IF(Table1[[#This Row],[नाम विद्यार्थी]]="","",IF(AND(Table1[[#This Row],[कक्षा]]&gt;=11,'School Fees'!$L$3="Yes"),100,""))</f>
        <v/>
      </c>
      <c r="N5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6" s="25" t="str">
        <f>IF(Table1[[#This Row],[नाम विद्यार्थी]]="","",IF(Table1[[#This Row],[कक्षा]]&gt;8,5,""))</f>
        <v/>
      </c>
      <c r="P5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6" s="21"/>
      <c r="R596" s="21"/>
      <c r="S596" s="28" t="str">
        <f>IF(SUM(Table1[[#This Row],[छात्र निधि]:[टी.सी.शुल्क]])=0,"",SUM(Table1[[#This Row],[छात्र निधि]:[टी.सी.शुल्क]]))</f>
        <v/>
      </c>
      <c r="T596" s="33"/>
      <c r="U596" s="33"/>
      <c r="V596" s="22"/>
    </row>
    <row r="597" spans="2:22" ht="15">
      <c r="B597" s="25" t="str">
        <f>IF(C597="","",ROWS($A$4:A597))</f>
        <v/>
      </c>
      <c r="C597" s="25" t="str">
        <f>IF('Student Record'!A595="","",'Student Record'!A595)</f>
        <v/>
      </c>
      <c r="D597" s="25" t="str">
        <f>IF('Student Record'!B595="","",'Student Record'!B595)</f>
        <v/>
      </c>
      <c r="E597" s="25" t="str">
        <f>IF('Student Record'!C595="","",'Student Record'!C595)</f>
        <v/>
      </c>
      <c r="F597" s="26" t="str">
        <f>IF('Student Record'!E595="","",'Student Record'!E595)</f>
        <v/>
      </c>
      <c r="G597" s="26" t="str">
        <f>IF('Student Record'!G595="","",'Student Record'!G595)</f>
        <v/>
      </c>
      <c r="H597" s="25" t="str">
        <f>IF('Student Record'!I595="","",'Student Record'!I595)</f>
        <v/>
      </c>
      <c r="I597" s="27" t="str">
        <f>IF('Student Record'!J595="","",'Student Record'!J595)</f>
        <v/>
      </c>
      <c r="J597" s="25" t="str">
        <f>IF('Student Record'!O595="","",'Student Record'!O595)</f>
        <v/>
      </c>
      <c r="K5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7" s="25" t="str">
        <f>IF(Table1[[#This Row],[नाम विद्यार्थी]]="","",IF(AND(Table1[[#This Row],[कक्षा]]&gt;8,Table1[[#This Row],[कक्षा]]&lt;11),50,""))</f>
        <v/>
      </c>
      <c r="M597" s="28" t="str">
        <f>IF(Table1[[#This Row],[नाम विद्यार्थी]]="","",IF(AND(Table1[[#This Row],[कक्षा]]&gt;=11,'School Fees'!$L$3="Yes"),100,""))</f>
        <v/>
      </c>
      <c r="N5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7" s="25" t="str">
        <f>IF(Table1[[#This Row],[नाम विद्यार्थी]]="","",IF(Table1[[#This Row],[कक्षा]]&gt;8,5,""))</f>
        <v/>
      </c>
      <c r="P5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7" s="21"/>
      <c r="R597" s="21"/>
      <c r="S597" s="28" t="str">
        <f>IF(SUM(Table1[[#This Row],[छात्र निधि]:[टी.सी.शुल्क]])=0,"",SUM(Table1[[#This Row],[छात्र निधि]:[टी.सी.शुल्क]]))</f>
        <v/>
      </c>
      <c r="T597" s="33"/>
      <c r="U597" s="33"/>
      <c r="V597" s="22"/>
    </row>
    <row r="598" spans="2:22" ht="15">
      <c r="B598" s="25" t="str">
        <f>IF(C598="","",ROWS($A$4:A598))</f>
        <v/>
      </c>
      <c r="C598" s="25" t="str">
        <f>IF('Student Record'!A596="","",'Student Record'!A596)</f>
        <v/>
      </c>
      <c r="D598" s="25" t="str">
        <f>IF('Student Record'!B596="","",'Student Record'!B596)</f>
        <v/>
      </c>
      <c r="E598" s="25" t="str">
        <f>IF('Student Record'!C596="","",'Student Record'!C596)</f>
        <v/>
      </c>
      <c r="F598" s="26" t="str">
        <f>IF('Student Record'!E596="","",'Student Record'!E596)</f>
        <v/>
      </c>
      <c r="G598" s="26" t="str">
        <f>IF('Student Record'!G596="","",'Student Record'!G596)</f>
        <v/>
      </c>
      <c r="H598" s="25" t="str">
        <f>IF('Student Record'!I596="","",'Student Record'!I596)</f>
        <v/>
      </c>
      <c r="I598" s="27" t="str">
        <f>IF('Student Record'!J596="","",'Student Record'!J596)</f>
        <v/>
      </c>
      <c r="J598" s="25" t="str">
        <f>IF('Student Record'!O596="","",'Student Record'!O596)</f>
        <v/>
      </c>
      <c r="K5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8" s="25" t="str">
        <f>IF(Table1[[#This Row],[नाम विद्यार्थी]]="","",IF(AND(Table1[[#This Row],[कक्षा]]&gt;8,Table1[[#This Row],[कक्षा]]&lt;11),50,""))</f>
        <v/>
      </c>
      <c r="M598" s="28" t="str">
        <f>IF(Table1[[#This Row],[नाम विद्यार्थी]]="","",IF(AND(Table1[[#This Row],[कक्षा]]&gt;=11,'School Fees'!$L$3="Yes"),100,""))</f>
        <v/>
      </c>
      <c r="N5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8" s="25" t="str">
        <f>IF(Table1[[#This Row],[नाम विद्यार्थी]]="","",IF(Table1[[#This Row],[कक्षा]]&gt;8,5,""))</f>
        <v/>
      </c>
      <c r="P5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8" s="21"/>
      <c r="R598" s="21"/>
      <c r="S598" s="28" t="str">
        <f>IF(SUM(Table1[[#This Row],[छात्र निधि]:[टी.सी.शुल्क]])=0,"",SUM(Table1[[#This Row],[छात्र निधि]:[टी.सी.शुल्क]]))</f>
        <v/>
      </c>
      <c r="T598" s="33"/>
      <c r="U598" s="33"/>
      <c r="V598" s="22"/>
    </row>
    <row r="599" spans="2:22" ht="15">
      <c r="B599" s="25" t="str">
        <f>IF(C599="","",ROWS($A$4:A599))</f>
        <v/>
      </c>
      <c r="C599" s="25" t="str">
        <f>IF('Student Record'!A597="","",'Student Record'!A597)</f>
        <v/>
      </c>
      <c r="D599" s="25" t="str">
        <f>IF('Student Record'!B597="","",'Student Record'!B597)</f>
        <v/>
      </c>
      <c r="E599" s="25" t="str">
        <f>IF('Student Record'!C597="","",'Student Record'!C597)</f>
        <v/>
      </c>
      <c r="F599" s="26" t="str">
        <f>IF('Student Record'!E597="","",'Student Record'!E597)</f>
        <v/>
      </c>
      <c r="G599" s="26" t="str">
        <f>IF('Student Record'!G597="","",'Student Record'!G597)</f>
        <v/>
      </c>
      <c r="H599" s="25" t="str">
        <f>IF('Student Record'!I597="","",'Student Record'!I597)</f>
        <v/>
      </c>
      <c r="I599" s="27" t="str">
        <f>IF('Student Record'!J597="","",'Student Record'!J597)</f>
        <v/>
      </c>
      <c r="J599" s="25" t="str">
        <f>IF('Student Record'!O597="","",'Student Record'!O597)</f>
        <v/>
      </c>
      <c r="K5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599" s="25" t="str">
        <f>IF(Table1[[#This Row],[नाम विद्यार्थी]]="","",IF(AND(Table1[[#This Row],[कक्षा]]&gt;8,Table1[[#This Row],[कक्षा]]&lt;11),50,""))</f>
        <v/>
      </c>
      <c r="M599" s="28" t="str">
        <f>IF(Table1[[#This Row],[नाम विद्यार्थी]]="","",IF(AND(Table1[[#This Row],[कक्षा]]&gt;=11,'School Fees'!$L$3="Yes"),100,""))</f>
        <v/>
      </c>
      <c r="N5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599" s="25" t="str">
        <f>IF(Table1[[#This Row],[नाम विद्यार्थी]]="","",IF(Table1[[#This Row],[कक्षा]]&gt;8,5,""))</f>
        <v/>
      </c>
      <c r="P5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599" s="21"/>
      <c r="R599" s="21"/>
      <c r="S599" s="28" t="str">
        <f>IF(SUM(Table1[[#This Row],[छात्र निधि]:[टी.सी.शुल्क]])=0,"",SUM(Table1[[#This Row],[छात्र निधि]:[टी.सी.शुल्क]]))</f>
        <v/>
      </c>
      <c r="T599" s="33"/>
      <c r="U599" s="33"/>
      <c r="V599" s="22"/>
    </row>
    <row r="600" spans="2:22" ht="15">
      <c r="B600" s="25" t="str">
        <f>IF(C600="","",ROWS($A$4:A600))</f>
        <v/>
      </c>
      <c r="C600" s="25" t="str">
        <f>IF('Student Record'!A598="","",'Student Record'!A598)</f>
        <v/>
      </c>
      <c r="D600" s="25" t="str">
        <f>IF('Student Record'!B598="","",'Student Record'!B598)</f>
        <v/>
      </c>
      <c r="E600" s="25" t="str">
        <f>IF('Student Record'!C598="","",'Student Record'!C598)</f>
        <v/>
      </c>
      <c r="F600" s="26" t="str">
        <f>IF('Student Record'!E598="","",'Student Record'!E598)</f>
        <v/>
      </c>
      <c r="G600" s="26" t="str">
        <f>IF('Student Record'!G598="","",'Student Record'!G598)</f>
        <v/>
      </c>
      <c r="H600" s="25" t="str">
        <f>IF('Student Record'!I598="","",'Student Record'!I598)</f>
        <v/>
      </c>
      <c r="I600" s="27" t="str">
        <f>IF('Student Record'!J598="","",'Student Record'!J598)</f>
        <v/>
      </c>
      <c r="J600" s="25" t="str">
        <f>IF('Student Record'!O598="","",'Student Record'!O598)</f>
        <v/>
      </c>
      <c r="K6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0" s="25" t="str">
        <f>IF(Table1[[#This Row],[नाम विद्यार्थी]]="","",IF(AND(Table1[[#This Row],[कक्षा]]&gt;8,Table1[[#This Row],[कक्षा]]&lt;11),50,""))</f>
        <v/>
      </c>
      <c r="M600" s="28" t="str">
        <f>IF(Table1[[#This Row],[नाम विद्यार्थी]]="","",IF(AND(Table1[[#This Row],[कक्षा]]&gt;=11,'School Fees'!$L$3="Yes"),100,""))</f>
        <v/>
      </c>
      <c r="N6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0" s="25" t="str">
        <f>IF(Table1[[#This Row],[नाम विद्यार्थी]]="","",IF(Table1[[#This Row],[कक्षा]]&gt;8,5,""))</f>
        <v/>
      </c>
      <c r="P6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0" s="21"/>
      <c r="R600" s="21"/>
      <c r="S600" s="28" t="str">
        <f>IF(SUM(Table1[[#This Row],[छात्र निधि]:[टी.सी.शुल्क]])=0,"",SUM(Table1[[#This Row],[छात्र निधि]:[टी.सी.शुल्क]]))</f>
        <v/>
      </c>
      <c r="T600" s="33"/>
      <c r="U600" s="33"/>
      <c r="V600" s="22"/>
    </row>
    <row r="601" spans="2:22" ht="15">
      <c r="B601" s="25" t="str">
        <f>IF(C601="","",ROWS($A$4:A601))</f>
        <v/>
      </c>
      <c r="C601" s="25" t="str">
        <f>IF('Student Record'!A599="","",'Student Record'!A599)</f>
        <v/>
      </c>
      <c r="D601" s="25" t="str">
        <f>IF('Student Record'!B599="","",'Student Record'!B599)</f>
        <v/>
      </c>
      <c r="E601" s="25" t="str">
        <f>IF('Student Record'!C599="","",'Student Record'!C599)</f>
        <v/>
      </c>
      <c r="F601" s="26" t="str">
        <f>IF('Student Record'!E599="","",'Student Record'!E599)</f>
        <v/>
      </c>
      <c r="G601" s="26" t="str">
        <f>IF('Student Record'!G599="","",'Student Record'!G599)</f>
        <v/>
      </c>
      <c r="H601" s="25" t="str">
        <f>IF('Student Record'!I599="","",'Student Record'!I599)</f>
        <v/>
      </c>
      <c r="I601" s="27" t="str">
        <f>IF('Student Record'!J599="","",'Student Record'!J599)</f>
        <v/>
      </c>
      <c r="J601" s="25" t="str">
        <f>IF('Student Record'!O599="","",'Student Record'!O599)</f>
        <v/>
      </c>
      <c r="K6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1" s="25" t="str">
        <f>IF(Table1[[#This Row],[नाम विद्यार्थी]]="","",IF(AND(Table1[[#This Row],[कक्षा]]&gt;8,Table1[[#This Row],[कक्षा]]&lt;11),50,""))</f>
        <v/>
      </c>
      <c r="M601" s="28" t="str">
        <f>IF(Table1[[#This Row],[नाम विद्यार्थी]]="","",IF(AND(Table1[[#This Row],[कक्षा]]&gt;=11,'School Fees'!$L$3="Yes"),100,""))</f>
        <v/>
      </c>
      <c r="N6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1" s="25" t="str">
        <f>IF(Table1[[#This Row],[नाम विद्यार्थी]]="","",IF(Table1[[#This Row],[कक्षा]]&gt;8,5,""))</f>
        <v/>
      </c>
      <c r="P6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1" s="21"/>
      <c r="R601" s="21"/>
      <c r="S601" s="28" t="str">
        <f>IF(SUM(Table1[[#This Row],[छात्र निधि]:[टी.सी.शुल्क]])=0,"",SUM(Table1[[#This Row],[छात्र निधि]:[टी.सी.शुल्क]]))</f>
        <v/>
      </c>
      <c r="T601" s="33"/>
      <c r="U601" s="33"/>
      <c r="V601" s="22"/>
    </row>
    <row r="602" spans="2:22" ht="15">
      <c r="B602" s="25" t="str">
        <f>IF(C602="","",ROWS($A$4:A602))</f>
        <v/>
      </c>
      <c r="C602" s="25" t="str">
        <f>IF('Student Record'!A600="","",'Student Record'!A600)</f>
        <v/>
      </c>
      <c r="D602" s="25" t="str">
        <f>IF('Student Record'!B600="","",'Student Record'!B600)</f>
        <v/>
      </c>
      <c r="E602" s="25" t="str">
        <f>IF('Student Record'!C600="","",'Student Record'!C600)</f>
        <v/>
      </c>
      <c r="F602" s="26" t="str">
        <f>IF('Student Record'!E600="","",'Student Record'!E600)</f>
        <v/>
      </c>
      <c r="G602" s="26" t="str">
        <f>IF('Student Record'!G600="","",'Student Record'!G600)</f>
        <v/>
      </c>
      <c r="H602" s="25" t="str">
        <f>IF('Student Record'!I600="","",'Student Record'!I600)</f>
        <v/>
      </c>
      <c r="I602" s="27" t="str">
        <f>IF('Student Record'!J600="","",'Student Record'!J600)</f>
        <v/>
      </c>
      <c r="J602" s="25" t="str">
        <f>IF('Student Record'!O600="","",'Student Record'!O600)</f>
        <v/>
      </c>
      <c r="K6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2" s="25" t="str">
        <f>IF(Table1[[#This Row],[नाम विद्यार्थी]]="","",IF(AND(Table1[[#This Row],[कक्षा]]&gt;8,Table1[[#This Row],[कक्षा]]&lt;11),50,""))</f>
        <v/>
      </c>
      <c r="M602" s="28" t="str">
        <f>IF(Table1[[#This Row],[नाम विद्यार्थी]]="","",IF(AND(Table1[[#This Row],[कक्षा]]&gt;=11,'School Fees'!$L$3="Yes"),100,""))</f>
        <v/>
      </c>
      <c r="N6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2" s="25" t="str">
        <f>IF(Table1[[#This Row],[नाम विद्यार्थी]]="","",IF(Table1[[#This Row],[कक्षा]]&gt;8,5,""))</f>
        <v/>
      </c>
      <c r="P6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2" s="21"/>
      <c r="R602" s="21"/>
      <c r="S602" s="28" t="str">
        <f>IF(SUM(Table1[[#This Row],[छात्र निधि]:[टी.सी.शुल्क]])=0,"",SUM(Table1[[#This Row],[छात्र निधि]:[टी.सी.शुल्क]]))</f>
        <v/>
      </c>
      <c r="T602" s="33"/>
      <c r="U602" s="33"/>
      <c r="V602" s="22"/>
    </row>
    <row r="603" spans="2:22" ht="15">
      <c r="B603" s="25" t="str">
        <f>IF(C603="","",ROWS($A$4:A603))</f>
        <v/>
      </c>
      <c r="C603" s="25" t="str">
        <f>IF('Student Record'!A601="","",'Student Record'!A601)</f>
        <v/>
      </c>
      <c r="D603" s="25" t="str">
        <f>IF('Student Record'!B601="","",'Student Record'!B601)</f>
        <v/>
      </c>
      <c r="E603" s="25" t="str">
        <f>IF('Student Record'!C601="","",'Student Record'!C601)</f>
        <v/>
      </c>
      <c r="F603" s="26" t="str">
        <f>IF('Student Record'!E601="","",'Student Record'!E601)</f>
        <v/>
      </c>
      <c r="G603" s="26" t="str">
        <f>IF('Student Record'!G601="","",'Student Record'!G601)</f>
        <v/>
      </c>
      <c r="H603" s="25" t="str">
        <f>IF('Student Record'!I601="","",'Student Record'!I601)</f>
        <v/>
      </c>
      <c r="I603" s="27" t="str">
        <f>IF('Student Record'!J601="","",'Student Record'!J601)</f>
        <v/>
      </c>
      <c r="J603" s="25" t="str">
        <f>IF('Student Record'!O601="","",'Student Record'!O601)</f>
        <v/>
      </c>
      <c r="K6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3" s="25" t="str">
        <f>IF(Table1[[#This Row],[नाम विद्यार्थी]]="","",IF(AND(Table1[[#This Row],[कक्षा]]&gt;8,Table1[[#This Row],[कक्षा]]&lt;11),50,""))</f>
        <v/>
      </c>
      <c r="M603" s="28" t="str">
        <f>IF(Table1[[#This Row],[नाम विद्यार्थी]]="","",IF(AND(Table1[[#This Row],[कक्षा]]&gt;=11,'School Fees'!$L$3="Yes"),100,""))</f>
        <v/>
      </c>
      <c r="N6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3" s="25" t="str">
        <f>IF(Table1[[#This Row],[नाम विद्यार्थी]]="","",IF(Table1[[#This Row],[कक्षा]]&gt;8,5,""))</f>
        <v/>
      </c>
      <c r="P6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3" s="21"/>
      <c r="R603" s="21"/>
      <c r="S603" s="28" t="str">
        <f>IF(SUM(Table1[[#This Row],[छात्र निधि]:[टी.सी.शुल्क]])=0,"",SUM(Table1[[#This Row],[छात्र निधि]:[टी.सी.शुल्क]]))</f>
        <v/>
      </c>
      <c r="T603" s="33"/>
      <c r="U603" s="33"/>
      <c r="V603" s="22"/>
    </row>
    <row r="604" spans="2:22" ht="15">
      <c r="B604" s="25" t="str">
        <f>IF(C604="","",ROWS($A$4:A604))</f>
        <v/>
      </c>
      <c r="C604" s="25" t="str">
        <f>IF('Student Record'!A602="","",'Student Record'!A602)</f>
        <v/>
      </c>
      <c r="D604" s="25" t="str">
        <f>IF('Student Record'!B602="","",'Student Record'!B602)</f>
        <v/>
      </c>
      <c r="E604" s="25" t="str">
        <f>IF('Student Record'!C602="","",'Student Record'!C602)</f>
        <v/>
      </c>
      <c r="F604" s="26" t="str">
        <f>IF('Student Record'!E602="","",'Student Record'!E602)</f>
        <v/>
      </c>
      <c r="G604" s="26" t="str">
        <f>IF('Student Record'!G602="","",'Student Record'!G602)</f>
        <v/>
      </c>
      <c r="H604" s="25" t="str">
        <f>IF('Student Record'!I602="","",'Student Record'!I602)</f>
        <v/>
      </c>
      <c r="I604" s="27" t="str">
        <f>IF('Student Record'!J602="","",'Student Record'!J602)</f>
        <v/>
      </c>
      <c r="J604" s="25" t="str">
        <f>IF('Student Record'!O602="","",'Student Record'!O602)</f>
        <v/>
      </c>
      <c r="K6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4" s="25" t="str">
        <f>IF(Table1[[#This Row],[नाम विद्यार्थी]]="","",IF(AND(Table1[[#This Row],[कक्षा]]&gt;8,Table1[[#This Row],[कक्षा]]&lt;11),50,""))</f>
        <v/>
      </c>
      <c r="M604" s="28" t="str">
        <f>IF(Table1[[#This Row],[नाम विद्यार्थी]]="","",IF(AND(Table1[[#This Row],[कक्षा]]&gt;=11,'School Fees'!$L$3="Yes"),100,""))</f>
        <v/>
      </c>
      <c r="N6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4" s="25" t="str">
        <f>IF(Table1[[#This Row],[नाम विद्यार्थी]]="","",IF(Table1[[#This Row],[कक्षा]]&gt;8,5,""))</f>
        <v/>
      </c>
      <c r="P6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4" s="21"/>
      <c r="R604" s="21"/>
      <c r="S604" s="28" t="str">
        <f>IF(SUM(Table1[[#This Row],[छात्र निधि]:[टी.सी.शुल्क]])=0,"",SUM(Table1[[#This Row],[छात्र निधि]:[टी.सी.शुल्क]]))</f>
        <v/>
      </c>
      <c r="T604" s="33"/>
      <c r="U604" s="33"/>
      <c r="V604" s="22"/>
    </row>
    <row r="605" spans="2:22" ht="15">
      <c r="B605" s="25" t="str">
        <f>IF(C605="","",ROWS($A$4:A605))</f>
        <v/>
      </c>
      <c r="C605" s="25" t="str">
        <f>IF('Student Record'!A603="","",'Student Record'!A603)</f>
        <v/>
      </c>
      <c r="D605" s="25" t="str">
        <f>IF('Student Record'!B603="","",'Student Record'!B603)</f>
        <v/>
      </c>
      <c r="E605" s="25" t="str">
        <f>IF('Student Record'!C603="","",'Student Record'!C603)</f>
        <v/>
      </c>
      <c r="F605" s="26" t="str">
        <f>IF('Student Record'!E603="","",'Student Record'!E603)</f>
        <v/>
      </c>
      <c r="G605" s="26" t="str">
        <f>IF('Student Record'!G603="","",'Student Record'!G603)</f>
        <v/>
      </c>
      <c r="H605" s="25" t="str">
        <f>IF('Student Record'!I603="","",'Student Record'!I603)</f>
        <v/>
      </c>
      <c r="I605" s="27" t="str">
        <f>IF('Student Record'!J603="","",'Student Record'!J603)</f>
        <v/>
      </c>
      <c r="J605" s="25" t="str">
        <f>IF('Student Record'!O603="","",'Student Record'!O603)</f>
        <v/>
      </c>
      <c r="K6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5" s="25" t="str">
        <f>IF(Table1[[#This Row],[नाम विद्यार्थी]]="","",IF(AND(Table1[[#This Row],[कक्षा]]&gt;8,Table1[[#This Row],[कक्षा]]&lt;11),50,""))</f>
        <v/>
      </c>
      <c r="M605" s="28" t="str">
        <f>IF(Table1[[#This Row],[नाम विद्यार्थी]]="","",IF(AND(Table1[[#This Row],[कक्षा]]&gt;=11,'School Fees'!$L$3="Yes"),100,""))</f>
        <v/>
      </c>
      <c r="N6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5" s="25" t="str">
        <f>IF(Table1[[#This Row],[नाम विद्यार्थी]]="","",IF(Table1[[#This Row],[कक्षा]]&gt;8,5,""))</f>
        <v/>
      </c>
      <c r="P6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5" s="21"/>
      <c r="R605" s="21"/>
      <c r="S605" s="28" t="str">
        <f>IF(SUM(Table1[[#This Row],[छात्र निधि]:[टी.सी.शुल्क]])=0,"",SUM(Table1[[#This Row],[छात्र निधि]:[टी.सी.शुल्क]]))</f>
        <v/>
      </c>
      <c r="T605" s="33"/>
      <c r="U605" s="33"/>
      <c r="V605" s="22"/>
    </row>
    <row r="606" spans="2:22" ht="15">
      <c r="B606" s="25" t="str">
        <f>IF(C606="","",ROWS($A$4:A606))</f>
        <v/>
      </c>
      <c r="C606" s="25" t="str">
        <f>IF('Student Record'!A604="","",'Student Record'!A604)</f>
        <v/>
      </c>
      <c r="D606" s="25" t="str">
        <f>IF('Student Record'!B604="","",'Student Record'!B604)</f>
        <v/>
      </c>
      <c r="E606" s="25" t="str">
        <f>IF('Student Record'!C604="","",'Student Record'!C604)</f>
        <v/>
      </c>
      <c r="F606" s="26" t="str">
        <f>IF('Student Record'!E604="","",'Student Record'!E604)</f>
        <v/>
      </c>
      <c r="G606" s="26" t="str">
        <f>IF('Student Record'!G604="","",'Student Record'!G604)</f>
        <v/>
      </c>
      <c r="H606" s="25" t="str">
        <f>IF('Student Record'!I604="","",'Student Record'!I604)</f>
        <v/>
      </c>
      <c r="I606" s="27" t="str">
        <f>IF('Student Record'!J604="","",'Student Record'!J604)</f>
        <v/>
      </c>
      <c r="J606" s="25" t="str">
        <f>IF('Student Record'!O604="","",'Student Record'!O604)</f>
        <v/>
      </c>
      <c r="K6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6" s="25" t="str">
        <f>IF(Table1[[#This Row],[नाम विद्यार्थी]]="","",IF(AND(Table1[[#This Row],[कक्षा]]&gt;8,Table1[[#This Row],[कक्षा]]&lt;11),50,""))</f>
        <v/>
      </c>
      <c r="M606" s="28" t="str">
        <f>IF(Table1[[#This Row],[नाम विद्यार्थी]]="","",IF(AND(Table1[[#This Row],[कक्षा]]&gt;=11,'School Fees'!$L$3="Yes"),100,""))</f>
        <v/>
      </c>
      <c r="N6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6" s="25" t="str">
        <f>IF(Table1[[#This Row],[नाम विद्यार्थी]]="","",IF(Table1[[#This Row],[कक्षा]]&gt;8,5,""))</f>
        <v/>
      </c>
      <c r="P6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6" s="21"/>
      <c r="R606" s="21"/>
      <c r="S606" s="28" t="str">
        <f>IF(SUM(Table1[[#This Row],[छात्र निधि]:[टी.सी.शुल्क]])=0,"",SUM(Table1[[#This Row],[छात्र निधि]:[टी.सी.शुल्क]]))</f>
        <v/>
      </c>
      <c r="T606" s="33"/>
      <c r="U606" s="33"/>
      <c r="V606" s="22"/>
    </row>
    <row r="607" spans="2:22" ht="15">
      <c r="B607" s="25" t="str">
        <f>IF(C607="","",ROWS($A$4:A607))</f>
        <v/>
      </c>
      <c r="C607" s="25" t="str">
        <f>IF('Student Record'!A605="","",'Student Record'!A605)</f>
        <v/>
      </c>
      <c r="D607" s="25" t="str">
        <f>IF('Student Record'!B605="","",'Student Record'!B605)</f>
        <v/>
      </c>
      <c r="E607" s="25" t="str">
        <f>IF('Student Record'!C605="","",'Student Record'!C605)</f>
        <v/>
      </c>
      <c r="F607" s="26" t="str">
        <f>IF('Student Record'!E605="","",'Student Record'!E605)</f>
        <v/>
      </c>
      <c r="G607" s="26" t="str">
        <f>IF('Student Record'!G605="","",'Student Record'!G605)</f>
        <v/>
      </c>
      <c r="H607" s="25" t="str">
        <f>IF('Student Record'!I605="","",'Student Record'!I605)</f>
        <v/>
      </c>
      <c r="I607" s="27" t="str">
        <f>IF('Student Record'!J605="","",'Student Record'!J605)</f>
        <v/>
      </c>
      <c r="J607" s="25" t="str">
        <f>IF('Student Record'!O605="","",'Student Record'!O605)</f>
        <v/>
      </c>
      <c r="K6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7" s="25" t="str">
        <f>IF(Table1[[#This Row],[नाम विद्यार्थी]]="","",IF(AND(Table1[[#This Row],[कक्षा]]&gt;8,Table1[[#This Row],[कक्षा]]&lt;11),50,""))</f>
        <v/>
      </c>
      <c r="M607" s="28" t="str">
        <f>IF(Table1[[#This Row],[नाम विद्यार्थी]]="","",IF(AND(Table1[[#This Row],[कक्षा]]&gt;=11,'School Fees'!$L$3="Yes"),100,""))</f>
        <v/>
      </c>
      <c r="N6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7" s="25" t="str">
        <f>IF(Table1[[#This Row],[नाम विद्यार्थी]]="","",IF(Table1[[#This Row],[कक्षा]]&gt;8,5,""))</f>
        <v/>
      </c>
      <c r="P6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7" s="21"/>
      <c r="R607" s="21"/>
      <c r="S607" s="28" t="str">
        <f>IF(SUM(Table1[[#This Row],[छात्र निधि]:[टी.सी.शुल्क]])=0,"",SUM(Table1[[#This Row],[छात्र निधि]:[टी.सी.शुल्क]]))</f>
        <v/>
      </c>
      <c r="T607" s="33"/>
      <c r="U607" s="33"/>
      <c r="V607" s="22"/>
    </row>
    <row r="608" spans="2:22" ht="15">
      <c r="B608" s="25" t="str">
        <f>IF(C608="","",ROWS($A$4:A608))</f>
        <v/>
      </c>
      <c r="C608" s="25" t="str">
        <f>IF('Student Record'!A606="","",'Student Record'!A606)</f>
        <v/>
      </c>
      <c r="D608" s="25" t="str">
        <f>IF('Student Record'!B606="","",'Student Record'!B606)</f>
        <v/>
      </c>
      <c r="E608" s="25" t="str">
        <f>IF('Student Record'!C606="","",'Student Record'!C606)</f>
        <v/>
      </c>
      <c r="F608" s="26" t="str">
        <f>IF('Student Record'!E606="","",'Student Record'!E606)</f>
        <v/>
      </c>
      <c r="G608" s="26" t="str">
        <f>IF('Student Record'!G606="","",'Student Record'!G606)</f>
        <v/>
      </c>
      <c r="H608" s="25" t="str">
        <f>IF('Student Record'!I606="","",'Student Record'!I606)</f>
        <v/>
      </c>
      <c r="I608" s="27" t="str">
        <f>IF('Student Record'!J606="","",'Student Record'!J606)</f>
        <v/>
      </c>
      <c r="J608" s="25" t="str">
        <f>IF('Student Record'!O606="","",'Student Record'!O606)</f>
        <v/>
      </c>
      <c r="K6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8" s="25" t="str">
        <f>IF(Table1[[#This Row],[नाम विद्यार्थी]]="","",IF(AND(Table1[[#This Row],[कक्षा]]&gt;8,Table1[[#This Row],[कक्षा]]&lt;11),50,""))</f>
        <v/>
      </c>
      <c r="M608" s="28" t="str">
        <f>IF(Table1[[#This Row],[नाम विद्यार्थी]]="","",IF(AND(Table1[[#This Row],[कक्षा]]&gt;=11,'School Fees'!$L$3="Yes"),100,""))</f>
        <v/>
      </c>
      <c r="N6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8" s="25" t="str">
        <f>IF(Table1[[#This Row],[नाम विद्यार्थी]]="","",IF(Table1[[#This Row],[कक्षा]]&gt;8,5,""))</f>
        <v/>
      </c>
      <c r="P6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8" s="21"/>
      <c r="R608" s="21"/>
      <c r="S608" s="28" t="str">
        <f>IF(SUM(Table1[[#This Row],[छात्र निधि]:[टी.सी.शुल्क]])=0,"",SUM(Table1[[#This Row],[छात्र निधि]:[टी.सी.शुल्क]]))</f>
        <v/>
      </c>
      <c r="T608" s="33"/>
      <c r="U608" s="33"/>
      <c r="V608" s="22"/>
    </row>
    <row r="609" spans="2:22" ht="15">
      <c r="B609" s="25" t="str">
        <f>IF(C609="","",ROWS($A$4:A609))</f>
        <v/>
      </c>
      <c r="C609" s="25" t="str">
        <f>IF('Student Record'!A607="","",'Student Record'!A607)</f>
        <v/>
      </c>
      <c r="D609" s="25" t="str">
        <f>IF('Student Record'!B607="","",'Student Record'!B607)</f>
        <v/>
      </c>
      <c r="E609" s="25" t="str">
        <f>IF('Student Record'!C607="","",'Student Record'!C607)</f>
        <v/>
      </c>
      <c r="F609" s="26" t="str">
        <f>IF('Student Record'!E607="","",'Student Record'!E607)</f>
        <v/>
      </c>
      <c r="G609" s="26" t="str">
        <f>IF('Student Record'!G607="","",'Student Record'!G607)</f>
        <v/>
      </c>
      <c r="H609" s="25" t="str">
        <f>IF('Student Record'!I607="","",'Student Record'!I607)</f>
        <v/>
      </c>
      <c r="I609" s="27" t="str">
        <f>IF('Student Record'!J607="","",'Student Record'!J607)</f>
        <v/>
      </c>
      <c r="J609" s="25" t="str">
        <f>IF('Student Record'!O607="","",'Student Record'!O607)</f>
        <v/>
      </c>
      <c r="K6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09" s="25" t="str">
        <f>IF(Table1[[#This Row],[नाम विद्यार्थी]]="","",IF(AND(Table1[[#This Row],[कक्षा]]&gt;8,Table1[[#This Row],[कक्षा]]&lt;11),50,""))</f>
        <v/>
      </c>
      <c r="M609" s="28" t="str">
        <f>IF(Table1[[#This Row],[नाम विद्यार्थी]]="","",IF(AND(Table1[[#This Row],[कक्षा]]&gt;=11,'School Fees'!$L$3="Yes"),100,""))</f>
        <v/>
      </c>
      <c r="N6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09" s="25" t="str">
        <f>IF(Table1[[#This Row],[नाम विद्यार्थी]]="","",IF(Table1[[#This Row],[कक्षा]]&gt;8,5,""))</f>
        <v/>
      </c>
      <c r="P6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09" s="21"/>
      <c r="R609" s="21"/>
      <c r="S609" s="28" t="str">
        <f>IF(SUM(Table1[[#This Row],[छात्र निधि]:[टी.सी.शुल्क]])=0,"",SUM(Table1[[#This Row],[छात्र निधि]:[टी.सी.शुल्क]]))</f>
        <v/>
      </c>
      <c r="T609" s="33"/>
      <c r="U609" s="33"/>
      <c r="V609" s="22"/>
    </row>
    <row r="610" spans="2:22" ht="15">
      <c r="B610" s="25" t="str">
        <f>IF(C610="","",ROWS($A$4:A610))</f>
        <v/>
      </c>
      <c r="C610" s="25" t="str">
        <f>IF('Student Record'!A608="","",'Student Record'!A608)</f>
        <v/>
      </c>
      <c r="D610" s="25" t="str">
        <f>IF('Student Record'!B608="","",'Student Record'!B608)</f>
        <v/>
      </c>
      <c r="E610" s="25" t="str">
        <f>IF('Student Record'!C608="","",'Student Record'!C608)</f>
        <v/>
      </c>
      <c r="F610" s="26" t="str">
        <f>IF('Student Record'!E608="","",'Student Record'!E608)</f>
        <v/>
      </c>
      <c r="G610" s="26" t="str">
        <f>IF('Student Record'!G608="","",'Student Record'!G608)</f>
        <v/>
      </c>
      <c r="H610" s="25" t="str">
        <f>IF('Student Record'!I608="","",'Student Record'!I608)</f>
        <v/>
      </c>
      <c r="I610" s="27" t="str">
        <f>IF('Student Record'!J608="","",'Student Record'!J608)</f>
        <v/>
      </c>
      <c r="J610" s="25" t="str">
        <f>IF('Student Record'!O608="","",'Student Record'!O608)</f>
        <v/>
      </c>
      <c r="K6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0" s="25" t="str">
        <f>IF(Table1[[#This Row],[नाम विद्यार्थी]]="","",IF(AND(Table1[[#This Row],[कक्षा]]&gt;8,Table1[[#This Row],[कक्षा]]&lt;11),50,""))</f>
        <v/>
      </c>
      <c r="M610" s="28" t="str">
        <f>IF(Table1[[#This Row],[नाम विद्यार्थी]]="","",IF(AND(Table1[[#This Row],[कक्षा]]&gt;=11,'School Fees'!$L$3="Yes"),100,""))</f>
        <v/>
      </c>
      <c r="N6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0" s="25" t="str">
        <f>IF(Table1[[#This Row],[नाम विद्यार्थी]]="","",IF(Table1[[#This Row],[कक्षा]]&gt;8,5,""))</f>
        <v/>
      </c>
      <c r="P6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0" s="21"/>
      <c r="R610" s="21"/>
      <c r="S610" s="28" t="str">
        <f>IF(SUM(Table1[[#This Row],[छात्र निधि]:[टी.सी.शुल्क]])=0,"",SUM(Table1[[#This Row],[छात्र निधि]:[टी.सी.शुल्क]]))</f>
        <v/>
      </c>
      <c r="T610" s="33"/>
      <c r="U610" s="33"/>
      <c r="V610" s="22"/>
    </row>
    <row r="611" spans="2:22" ht="15">
      <c r="B611" s="25" t="str">
        <f>IF(C611="","",ROWS($A$4:A611))</f>
        <v/>
      </c>
      <c r="C611" s="25" t="str">
        <f>IF('Student Record'!A609="","",'Student Record'!A609)</f>
        <v/>
      </c>
      <c r="D611" s="25" t="str">
        <f>IF('Student Record'!B609="","",'Student Record'!B609)</f>
        <v/>
      </c>
      <c r="E611" s="25" t="str">
        <f>IF('Student Record'!C609="","",'Student Record'!C609)</f>
        <v/>
      </c>
      <c r="F611" s="26" t="str">
        <f>IF('Student Record'!E609="","",'Student Record'!E609)</f>
        <v/>
      </c>
      <c r="G611" s="26" t="str">
        <f>IF('Student Record'!G609="","",'Student Record'!G609)</f>
        <v/>
      </c>
      <c r="H611" s="25" t="str">
        <f>IF('Student Record'!I609="","",'Student Record'!I609)</f>
        <v/>
      </c>
      <c r="I611" s="27" t="str">
        <f>IF('Student Record'!J609="","",'Student Record'!J609)</f>
        <v/>
      </c>
      <c r="J611" s="25" t="str">
        <f>IF('Student Record'!O609="","",'Student Record'!O609)</f>
        <v/>
      </c>
      <c r="K6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1" s="25" t="str">
        <f>IF(Table1[[#This Row],[नाम विद्यार्थी]]="","",IF(AND(Table1[[#This Row],[कक्षा]]&gt;8,Table1[[#This Row],[कक्षा]]&lt;11),50,""))</f>
        <v/>
      </c>
      <c r="M611" s="28" t="str">
        <f>IF(Table1[[#This Row],[नाम विद्यार्थी]]="","",IF(AND(Table1[[#This Row],[कक्षा]]&gt;=11,'School Fees'!$L$3="Yes"),100,""))</f>
        <v/>
      </c>
      <c r="N6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1" s="25" t="str">
        <f>IF(Table1[[#This Row],[नाम विद्यार्थी]]="","",IF(Table1[[#This Row],[कक्षा]]&gt;8,5,""))</f>
        <v/>
      </c>
      <c r="P6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1" s="21"/>
      <c r="R611" s="21"/>
      <c r="S611" s="28" t="str">
        <f>IF(SUM(Table1[[#This Row],[छात्र निधि]:[टी.सी.शुल्क]])=0,"",SUM(Table1[[#This Row],[छात्र निधि]:[टी.सी.शुल्क]]))</f>
        <v/>
      </c>
      <c r="T611" s="33"/>
      <c r="U611" s="33"/>
      <c r="V611" s="22"/>
    </row>
    <row r="612" spans="2:22" ht="15">
      <c r="B612" s="25" t="str">
        <f>IF(C612="","",ROWS($A$4:A612))</f>
        <v/>
      </c>
      <c r="C612" s="25" t="str">
        <f>IF('Student Record'!A610="","",'Student Record'!A610)</f>
        <v/>
      </c>
      <c r="D612" s="25" t="str">
        <f>IF('Student Record'!B610="","",'Student Record'!B610)</f>
        <v/>
      </c>
      <c r="E612" s="25" t="str">
        <f>IF('Student Record'!C610="","",'Student Record'!C610)</f>
        <v/>
      </c>
      <c r="F612" s="26" t="str">
        <f>IF('Student Record'!E610="","",'Student Record'!E610)</f>
        <v/>
      </c>
      <c r="G612" s="26" t="str">
        <f>IF('Student Record'!G610="","",'Student Record'!G610)</f>
        <v/>
      </c>
      <c r="H612" s="25" t="str">
        <f>IF('Student Record'!I610="","",'Student Record'!I610)</f>
        <v/>
      </c>
      <c r="I612" s="27" t="str">
        <f>IF('Student Record'!J610="","",'Student Record'!J610)</f>
        <v/>
      </c>
      <c r="J612" s="25" t="str">
        <f>IF('Student Record'!O610="","",'Student Record'!O610)</f>
        <v/>
      </c>
      <c r="K6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2" s="25" t="str">
        <f>IF(Table1[[#This Row],[नाम विद्यार्थी]]="","",IF(AND(Table1[[#This Row],[कक्षा]]&gt;8,Table1[[#This Row],[कक्षा]]&lt;11),50,""))</f>
        <v/>
      </c>
      <c r="M612" s="28" t="str">
        <f>IF(Table1[[#This Row],[नाम विद्यार्थी]]="","",IF(AND(Table1[[#This Row],[कक्षा]]&gt;=11,'School Fees'!$L$3="Yes"),100,""))</f>
        <v/>
      </c>
      <c r="N6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2" s="25" t="str">
        <f>IF(Table1[[#This Row],[नाम विद्यार्थी]]="","",IF(Table1[[#This Row],[कक्षा]]&gt;8,5,""))</f>
        <v/>
      </c>
      <c r="P6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2" s="21"/>
      <c r="R612" s="21"/>
      <c r="S612" s="28" t="str">
        <f>IF(SUM(Table1[[#This Row],[छात्र निधि]:[टी.सी.शुल्क]])=0,"",SUM(Table1[[#This Row],[छात्र निधि]:[टी.सी.शुल्क]]))</f>
        <v/>
      </c>
      <c r="T612" s="33"/>
      <c r="U612" s="33"/>
      <c r="V612" s="22"/>
    </row>
    <row r="613" spans="2:22" ht="15">
      <c r="B613" s="25" t="str">
        <f>IF(C613="","",ROWS($A$4:A613))</f>
        <v/>
      </c>
      <c r="C613" s="25" t="str">
        <f>IF('Student Record'!A611="","",'Student Record'!A611)</f>
        <v/>
      </c>
      <c r="D613" s="25" t="str">
        <f>IF('Student Record'!B611="","",'Student Record'!B611)</f>
        <v/>
      </c>
      <c r="E613" s="25" t="str">
        <f>IF('Student Record'!C611="","",'Student Record'!C611)</f>
        <v/>
      </c>
      <c r="F613" s="26" t="str">
        <f>IF('Student Record'!E611="","",'Student Record'!E611)</f>
        <v/>
      </c>
      <c r="G613" s="26" t="str">
        <f>IF('Student Record'!G611="","",'Student Record'!G611)</f>
        <v/>
      </c>
      <c r="H613" s="25" t="str">
        <f>IF('Student Record'!I611="","",'Student Record'!I611)</f>
        <v/>
      </c>
      <c r="I613" s="27" t="str">
        <f>IF('Student Record'!J611="","",'Student Record'!J611)</f>
        <v/>
      </c>
      <c r="J613" s="25" t="str">
        <f>IF('Student Record'!O611="","",'Student Record'!O611)</f>
        <v/>
      </c>
      <c r="K6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3" s="25" t="str">
        <f>IF(Table1[[#This Row],[नाम विद्यार्थी]]="","",IF(AND(Table1[[#This Row],[कक्षा]]&gt;8,Table1[[#This Row],[कक्षा]]&lt;11),50,""))</f>
        <v/>
      </c>
      <c r="M613" s="28" t="str">
        <f>IF(Table1[[#This Row],[नाम विद्यार्थी]]="","",IF(AND(Table1[[#This Row],[कक्षा]]&gt;=11,'School Fees'!$L$3="Yes"),100,""))</f>
        <v/>
      </c>
      <c r="N6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3" s="25" t="str">
        <f>IF(Table1[[#This Row],[नाम विद्यार्थी]]="","",IF(Table1[[#This Row],[कक्षा]]&gt;8,5,""))</f>
        <v/>
      </c>
      <c r="P6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3" s="21"/>
      <c r="R613" s="21"/>
      <c r="S613" s="28" t="str">
        <f>IF(SUM(Table1[[#This Row],[छात्र निधि]:[टी.सी.शुल्क]])=0,"",SUM(Table1[[#This Row],[छात्र निधि]:[टी.सी.शुल्क]]))</f>
        <v/>
      </c>
      <c r="T613" s="33"/>
      <c r="U613" s="33"/>
      <c r="V613" s="22"/>
    </row>
    <row r="614" spans="2:22" ht="15">
      <c r="B614" s="25" t="str">
        <f>IF(C614="","",ROWS($A$4:A614))</f>
        <v/>
      </c>
      <c r="C614" s="25" t="str">
        <f>IF('Student Record'!A612="","",'Student Record'!A612)</f>
        <v/>
      </c>
      <c r="D614" s="25" t="str">
        <f>IF('Student Record'!B612="","",'Student Record'!B612)</f>
        <v/>
      </c>
      <c r="E614" s="25" t="str">
        <f>IF('Student Record'!C612="","",'Student Record'!C612)</f>
        <v/>
      </c>
      <c r="F614" s="26" t="str">
        <f>IF('Student Record'!E612="","",'Student Record'!E612)</f>
        <v/>
      </c>
      <c r="G614" s="26" t="str">
        <f>IF('Student Record'!G612="","",'Student Record'!G612)</f>
        <v/>
      </c>
      <c r="H614" s="25" t="str">
        <f>IF('Student Record'!I612="","",'Student Record'!I612)</f>
        <v/>
      </c>
      <c r="I614" s="27" t="str">
        <f>IF('Student Record'!J612="","",'Student Record'!J612)</f>
        <v/>
      </c>
      <c r="J614" s="25" t="str">
        <f>IF('Student Record'!O612="","",'Student Record'!O612)</f>
        <v/>
      </c>
      <c r="K6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4" s="25" t="str">
        <f>IF(Table1[[#This Row],[नाम विद्यार्थी]]="","",IF(AND(Table1[[#This Row],[कक्षा]]&gt;8,Table1[[#This Row],[कक्षा]]&lt;11),50,""))</f>
        <v/>
      </c>
      <c r="M614" s="28" t="str">
        <f>IF(Table1[[#This Row],[नाम विद्यार्थी]]="","",IF(AND(Table1[[#This Row],[कक्षा]]&gt;=11,'School Fees'!$L$3="Yes"),100,""))</f>
        <v/>
      </c>
      <c r="N6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4" s="25" t="str">
        <f>IF(Table1[[#This Row],[नाम विद्यार्थी]]="","",IF(Table1[[#This Row],[कक्षा]]&gt;8,5,""))</f>
        <v/>
      </c>
      <c r="P6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4" s="21"/>
      <c r="R614" s="21"/>
      <c r="S614" s="28" t="str">
        <f>IF(SUM(Table1[[#This Row],[छात्र निधि]:[टी.सी.शुल्क]])=0,"",SUM(Table1[[#This Row],[छात्र निधि]:[टी.सी.शुल्क]]))</f>
        <v/>
      </c>
      <c r="T614" s="33"/>
      <c r="U614" s="33"/>
      <c r="V614" s="22"/>
    </row>
    <row r="615" spans="2:22" ht="15">
      <c r="B615" s="25" t="str">
        <f>IF(C615="","",ROWS($A$4:A615))</f>
        <v/>
      </c>
      <c r="C615" s="25" t="str">
        <f>IF('Student Record'!A613="","",'Student Record'!A613)</f>
        <v/>
      </c>
      <c r="D615" s="25" t="str">
        <f>IF('Student Record'!B613="","",'Student Record'!B613)</f>
        <v/>
      </c>
      <c r="E615" s="25" t="str">
        <f>IF('Student Record'!C613="","",'Student Record'!C613)</f>
        <v/>
      </c>
      <c r="F615" s="26" t="str">
        <f>IF('Student Record'!E613="","",'Student Record'!E613)</f>
        <v/>
      </c>
      <c r="G615" s="26" t="str">
        <f>IF('Student Record'!G613="","",'Student Record'!G613)</f>
        <v/>
      </c>
      <c r="H615" s="25" t="str">
        <f>IF('Student Record'!I613="","",'Student Record'!I613)</f>
        <v/>
      </c>
      <c r="I615" s="27" t="str">
        <f>IF('Student Record'!J613="","",'Student Record'!J613)</f>
        <v/>
      </c>
      <c r="J615" s="25" t="str">
        <f>IF('Student Record'!O613="","",'Student Record'!O613)</f>
        <v/>
      </c>
      <c r="K6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5" s="25" t="str">
        <f>IF(Table1[[#This Row],[नाम विद्यार्थी]]="","",IF(AND(Table1[[#This Row],[कक्षा]]&gt;8,Table1[[#This Row],[कक्षा]]&lt;11),50,""))</f>
        <v/>
      </c>
      <c r="M615" s="28" t="str">
        <f>IF(Table1[[#This Row],[नाम विद्यार्थी]]="","",IF(AND(Table1[[#This Row],[कक्षा]]&gt;=11,'School Fees'!$L$3="Yes"),100,""))</f>
        <v/>
      </c>
      <c r="N6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5" s="25" t="str">
        <f>IF(Table1[[#This Row],[नाम विद्यार्थी]]="","",IF(Table1[[#This Row],[कक्षा]]&gt;8,5,""))</f>
        <v/>
      </c>
      <c r="P6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5" s="21"/>
      <c r="R615" s="21"/>
      <c r="S615" s="28" t="str">
        <f>IF(SUM(Table1[[#This Row],[छात्र निधि]:[टी.सी.शुल्क]])=0,"",SUM(Table1[[#This Row],[छात्र निधि]:[टी.सी.शुल्क]]))</f>
        <v/>
      </c>
      <c r="T615" s="33"/>
      <c r="U615" s="33"/>
      <c r="V615" s="22"/>
    </row>
    <row r="616" spans="2:22" ht="15">
      <c r="B616" s="25" t="str">
        <f>IF(C616="","",ROWS($A$4:A616))</f>
        <v/>
      </c>
      <c r="C616" s="25" t="str">
        <f>IF('Student Record'!A614="","",'Student Record'!A614)</f>
        <v/>
      </c>
      <c r="D616" s="25" t="str">
        <f>IF('Student Record'!B614="","",'Student Record'!B614)</f>
        <v/>
      </c>
      <c r="E616" s="25" t="str">
        <f>IF('Student Record'!C614="","",'Student Record'!C614)</f>
        <v/>
      </c>
      <c r="F616" s="26" t="str">
        <f>IF('Student Record'!E614="","",'Student Record'!E614)</f>
        <v/>
      </c>
      <c r="G616" s="26" t="str">
        <f>IF('Student Record'!G614="","",'Student Record'!G614)</f>
        <v/>
      </c>
      <c r="H616" s="25" t="str">
        <f>IF('Student Record'!I614="","",'Student Record'!I614)</f>
        <v/>
      </c>
      <c r="I616" s="27" t="str">
        <f>IF('Student Record'!J614="","",'Student Record'!J614)</f>
        <v/>
      </c>
      <c r="J616" s="25" t="str">
        <f>IF('Student Record'!O614="","",'Student Record'!O614)</f>
        <v/>
      </c>
      <c r="K6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6" s="25" t="str">
        <f>IF(Table1[[#This Row],[नाम विद्यार्थी]]="","",IF(AND(Table1[[#This Row],[कक्षा]]&gt;8,Table1[[#This Row],[कक्षा]]&lt;11),50,""))</f>
        <v/>
      </c>
      <c r="M616" s="28" t="str">
        <f>IF(Table1[[#This Row],[नाम विद्यार्थी]]="","",IF(AND(Table1[[#This Row],[कक्षा]]&gt;=11,'School Fees'!$L$3="Yes"),100,""))</f>
        <v/>
      </c>
      <c r="N6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6" s="25" t="str">
        <f>IF(Table1[[#This Row],[नाम विद्यार्थी]]="","",IF(Table1[[#This Row],[कक्षा]]&gt;8,5,""))</f>
        <v/>
      </c>
      <c r="P6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6" s="21"/>
      <c r="R616" s="21"/>
      <c r="S616" s="28" t="str">
        <f>IF(SUM(Table1[[#This Row],[छात्र निधि]:[टी.सी.शुल्क]])=0,"",SUM(Table1[[#This Row],[छात्र निधि]:[टी.सी.शुल्क]]))</f>
        <v/>
      </c>
      <c r="T616" s="33"/>
      <c r="U616" s="33"/>
      <c r="V616" s="22"/>
    </row>
    <row r="617" spans="2:22" ht="15">
      <c r="B617" s="25" t="str">
        <f>IF(C617="","",ROWS($A$4:A617))</f>
        <v/>
      </c>
      <c r="C617" s="25" t="str">
        <f>IF('Student Record'!A615="","",'Student Record'!A615)</f>
        <v/>
      </c>
      <c r="D617" s="25" t="str">
        <f>IF('Student Record'!B615="","",'Student Record'!B615)</f>
        <v/>
      </c>
      <c r="E617" s="25" t="str">
        <f>IF('Student Record'!C615="","",'Student Record'!C615)</f>
        <v/>
      </c>
      <c r="F617" s="26" t="str">
        <f>IF('Student Record'!E615="","",'Student Record'!E615)</f>
        <v/>
      </c>
      <c r="G617" s="26" t="str">
        <f>IF('Student Record'!G615="","",'Student Record'!G615)</f>
        <v/>
      </c>
      <c r="H617" s="25" t="str">
        <f>IF('Student Record'!I615="","",'Student Record'!I615)</f>
        <v/>
      </c>
      <c r="I617" s="27" t="str">
        <f>IF('Student Record'!J615="","",'Student Record'!J615)</f>
        <v/>
      </c>
      <c r="J617" s="25" t="str">
        <f>IF('Student Record'!O615="","",'Student Record'!O615)</f>
        <v/>
      </c>
      <c r="K6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7" s="25" t="str">
        <f>IF(Table1[[#This Row],[नाम विद्यार्थी]]="","",IF(AND(Table1[[#This Row],[कक्षा]]&gt;8,Table1[[#This Row],[कक्षा]]&lt;11),50,""))</f>
        <v/>
      </c>
      <c r="M617" s="28" t="str">
        <f>IF(Table1[[#This Row],[नाम विद्यार्थी]]="","",IF(AND(Table1[[#This Row],[कक्षा]]&gt;=11,'School Fees'!$L$3="Yes"),100,""))</f>
        <v/>
      </c>
      <c r="N6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7" s="25" t="str">
        <f>IF(Table1[[#This Row],[नाम विद्यार्थी]]="","",IF(Table1[[#This Row],[कक्षा]]&gt;8,5,""))</f>
        <v/>
      </c>
      <c r="P6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7" s="21"/>
      <c r="R617" s="21"/>
      <c r="S617" s="28" t="str">
        <f>IF(SUM(Table1[[#This Row],[छात्र निधि]:[टी.सी.शुल्क]])=0,"",SUM(Table1[[#This Row],[छात्र निधि]:[टी.सी.शुल्क]]))</f>
        <v/>
      </c>
      <c r="T617" s="33"/>
      <c r="U617" s="33"/>
      <c r="V617" s="22"/>
    </row>
    <row r="618" spans="2:22" ht="15">
      <c r="B618" s="25" t="str">
        <f>IF(C618="","",ROWS($A$4:A618))</f>
        <v/>
      </c>
      <c r="C618" s="25" t="str">
        <f>IF('Student Record'!A616="","",'Student Record'!A616)</f>
        <v/>
      </c>
      <c r="D618" s="25" t="str">
        <f>IF('Student Record'!B616="","",'Student Record'!B616)</f>
        <v/>
      </c>
      <c r="E618" s="25" t="str">
        <f>IF('Student Record'!C616="","",'Student Record'!C616)</f>
        <v/>
      </c>
      <c r="F618" s="26" t="str">
        <f>IF('Student Record'!E616="","",'Student Record'!E616)</f>
        <v/>
      </c>
      <c r="G618" s="26" t="str">
        <f>IF('Student Record'!G616="","",'Student Record'!G616)</f>
        <v/>
      </c>
      <c r="H618" s="25" t="str">
        <f>IF('Student Record'!I616="","",'Student Record'!I616)</f>
        <v/>
      </c>
      <c r="I618" s="27" t="str">
        <f>IF('Student Record'!J616="","",'Student Record'!J616)</f>
        <v/>
      </c>
      <c r="J618" s="25" t="str">
        <f>IF('Student Record'!O616="","",'Student Record'!O616)</f>
        <v/>
      </c>
      <c r="K6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8" s="25" t="str">
        <f>IF(Table1[[#This Row],[नाम विद्यार्थी]]="","",IF(AND(Table1[[#This Row],[कक्षा]]&gt;8,Table1[[#This Row],[कक्षा]]&lt;11),50,""))</f>
        <v/>
      </c>
      <c r="M618" s="28" t="str">
        <f>IF(Table1[[#This Row],[नाम विद्यार्थी]]="","",IF(AND(Table1[[#This Row],[कक्षा]]&gt;=11,'School Fees'!$L$3="Yes"),100,""))</f>
        <v/>
      </c>
      <c r="N6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8" s="25" t="str">
        <f>IF(Table1[[#This Row],[नाम विद्यार्थी]]="","",IF(Table1[[#This Row],[कक्षा]]&gt;8,5,""))</f>
        <v/>
      </c>
      <c r="P6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8" s="21"/>
      <c r="R618" s="21"/>
      <c r="S618" s="28" t="str">
        <f>IF(SUM(Table1[[#This Row],[छात्र निधि]:[टी.सी.शुल्क]])=0,"",SUM(Table1[[#This Row],[छात्र निधि]:[टी.सी.शुल्क]]))</f>
        <v/>
      </c>
      <c r="T618" s="33"/>
      <c r="U618" s="33"/>
      <c r="V618" s="22"/>
    </row>
    <row r="619" spans="2:22" ht="15">
      <c r="B619" s="25" t="str">
        <f>IF(C619="","",ROWS($A$4:A619))</f>
        <v/>
      </c>
      <c r="C619" s="25" t="str">
        <f>IF('Student Record'!A617="","",'Student Record'!A617)</f>
        <v/>
      </c>
      <c r="D619" s="25" t="str">
        <f>IF('Student Record'!B617="","",'Student Record'!B617)</f>
        <v/>
      </c>
      <c r="E619" s="25" t="str">
        <f>IF('Student Record'!C617="","",'Student Record'!C617)</f>
        <v/>
      </c>
      <c r="F619" s="26" t="str">
        <f>IF('Student Record'!E617="","",'Student Record'!E617)</f>
        <v/>
      </c>
      <c r="G619" s="26" t="str">
        <f>IF('Student Record'!G617="","",'Student Record'!G617)</f>
        <v/>
      </c>
      <c r="H619" s="25" t="str">
        <f>IF('Student Record'!I617="","",'Student Record'!I617)</f>
        <v/>
      </c>
      <c r="I619" s="27" t="str">
        <f>IF('Student Record'!J617="","",'Student Record'!J617)</f>
        <v/>
      </c>
      <c r="J619" s="25" t="str">
        <f>IF('Student Record'!O617="","",'Student Record'!O617)</f>
        <v/>
      </c>
      <c r="K6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19" s="25" t="str">
        <f>IF(Table1[[#This Row],[नाम विद्यार्थी]]="","",IF(AND(Table1[[#This Row],[कक्षा]]&gt;8,Table1[[#This Row],[कक्षा]]&lt;11),50,""))</f>
        <v/>
      </c>
      <c r="M619" s="28" t="str">
        <f>IF(Table1[[#This Row],[नाम विद्यार्थी]]="","",IF(AND(Table1[[#This Row],[कक्षा]]&gt;=11,'School Fees'!$L$3="Yes"),100,""))</f>
        <v/>
      </c>
      <c r="N6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19" s="25" t="str">
        <f>IF(Table1[[#This Row],[नाम विद्यार्थी]]="","",IF(Table1[[#This Row],[कक्षा]]&gt;8,5,""))</f>
        <v/>
      </c>
      <c r="P6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19" s="21"/>
      <c r="R619" s="21"/>
      <c r="S619" s="28" t="str">
        <f>IF(SUM(Table1[[#This Row],[छात्र निधि]:[टी.सी.शुल्क]])=0,"",SUM(Table1[[#This Row],[छात्र निधि]:[टी.सी.शुल्क]]))</f>
        <v/>
      </c>
      <c r="T619" s="33"/>
      <c r="U619" s="33"/>
      <c r="V619" s="22"/>
    </row>
    <row r="620" spans="2:22" ht="15">
      <c r="B620" s="25" t="str">
        <f>IF(C620="","",ROWS($A$4:A620))</f>
        <v/>
      </c>
      <c r="C620" s="25" t="str">
        <f>IF('Student Record'!A618="","",'Student Record'!A618)</f>
        <v/>
      </c>
      <c r="D620" s="25" t="str">
        <f>IF('Student Record'!B618="","",'Student Record'!B618)</f>
        <v/>
      </c>
      <c r="E620" s="25" t="str">
        <f>IF('Student Record'!C618="","",'Student Record'!C618)</f>
        <v/>
      </c>
      <c r="F620" s="26" t="str">
        <f>IF('Student Record'!E618="","",'Student Record'!E618)</f>
        <v/>
      </c>
      <c r="G620" s="26" t="str">
        <f>IF('Student Record'!G618="","",'Student Record'!G618)</f>
        <v/>
      </c>
      <c r="H620" s="25" t="str">
        <f>IF('Student Record'!I618="","",'Student Record'!I618)</f>
        <v/>
      </c>
      <c r="I620" s="27" t="str">
        <f>IF('Student Record'!J618="","",'Student Record'!J618)</f>
        <v/>
      </c>
      <c r="J620" s="25" t="str">
        <f>IF('Student Record'!O618="","",'Student Record'!O618)</f>
        <v/>
      </c>
      <c r="K6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0" s="25" t="str">
        <f>IF(Table1[[#This Row],[नाम विद्यार्थी]]="","",IF(AND(Table1[[#This Row],[कक्षा]]&gt;8,Table1[[#This Row],[कक्षा]]&lt;11),50,""))</f>
        <v/>
      </c>
      <c r="M620" s="28" t="str">
        <f>IF(Table1[[#This Row],[नाम विद्यार्थी]]="","",IF(AND(Table1[[#This Row],[कक्षा]]&gt;=11,'School Fees'!$L$3="Yes"),100,""))</f>
        <v/>
      </c>
      <c r="N6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0" s="25" t="str">
        <f>IF(Table1[[#This Row],[नाम विद्यार्थी]]="","",IF(Table1[[#This Row],[कक्षा]]&gt;8,5,""))</f>
        <v/>
      </c>
      <c r="P6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0" s="21"/>
      <c r="R620" s="21"/>
      <c r="S620" s="28" t="str">
        <f>IF(SUM(Table1[[#This Row],[छात्र निधि]:[टी.सी.शुल्क]])=0,"",SUM(Table1[[#This Row],[छात्र निधि]:[टी.सी.शुल्क]]))</f>
        <v/>
      </c>
      <c r="T620" s="33"/>
      <c r="U620" s="33"/>
      <c r="V620" s="22"/>
    </row>
    <row r="621" spans="2:22" ht="15">
      <c r="B621" s="25" t="str">
        <f>IF(C621="","",ROWS($A$4:A621))</f>
        <v/>
      </c>
      <c r="C621" s="25" t="str">
        <f>IF('Student Record'!A619="","",'Student Record'!A619)</f>
        <v/>
      </c>
      <c r="D621" s="25" t="str">
        <f>IF('Student Record'!B619="","",'Student Record'!B619)</f>
        <v/>
      </c>
      <c r="E621" s="25" t="str">
        <f>IF('Student Record'!C619="","",'Student Record'!C619)</f>
        <v/>
      </c>
      <c r="F621" s="26" t="str">
        <f>IF('Student Record'!E619="","",'Student Record'!E619)</f>
        <v/>
      </c>
      <c r="G621" s="26" t="str">
        <f>IF('Student Record'!G619="","",'Student Record'!G619)</f>
        <v/>
      </c>
      <c r="H621" s="25" t="str">
        <f>IF('Student Record'!I619="","",'Student Record'!I619)</f>
        <v/>
      </c>
      <c r="I621" s="27" t="str">
        <f>IF('Student Record'!J619="","",'Student Record'!J619)</f>
        <v/>
      </c>
      <c r="J621" s="25" t="str">
        <f>IF('Student Record'!O619="","",'Student Record'!O619)</f>
        <v/>
      </c>
      <c r="K6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1" s="25" t="str">
        <f>IF(Table1[[#This Row],[नाम विद्यार्थी]]="","",IF(AND(Table1[[#This Row],[कक्षा]]&gt;8,Table1[[#This Row],[कक्षा]]&lt;11),50,""))</f>
        <v/>
      </c>
      <c r="M621" s="28" t="str">
        <f>IF(Table1[[#This Row],[नाम विद्यार्थी]]="","",IF(AND(Table1[[#This Row],[कक्षा]]&gt;=11,'School Fees'!$L$3="Yes"),100,""))</f>
        <v/>
      </c>
      <c r="N6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1" s="25" t="str">
        <f>IF(Table1[[#This Row],[नाम विद्यार्थी]]="","",IF(Table1[[#This Row],[कक्षा]]&gt;8,5,""))</f>
        <v/>
      </c>
      <c r="P6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1" s="21"/>
      <c r="R621" s="21"/>
      <c r="S621" s="28" t="str">
        <f>IF(SUM(Table1[[#This Row],[छात्र निधि]:[टी.सी.शुल्क]])=0,"",SUM(Table1[[#This Row],[छात्र निधि]:[टी.सी.शुल्क]]))</f>
        <v/>
      </c>
      <c r="T621" s="33"/>
      <c r="U621" s="33"/>
      <c r="V621" s="22"/>
    </row>
    <row r="622" spans="2:22" ht="15">
      <c r="B622" s="25" t="str">
        <f>IF(C622="","",ROWS($A$4:A622))</f>
        <v/>
      </c>
      <c r="C622" s="25" t="str">
        <f>IF('Student Record'!A620="","",'Student Record'!A620)</f>
        <v/>
      </c>
      <c r="D622" s="25" t="str">
        <f>IF('Student Record'!B620="","",'Student Record'!B620)</f>
        <v/>
      </c>
      <c r="E622" s="25" t="str">
        <f>IF('Student Record'!C620="","",'Student Record'!C620)</f>
        <v/>
      </c>
      <c r="F622" s="26" t="str">
        <f>IF('Student Record'!E620="","",'Student Record'!E620)</f>
        <v/>
      </c>
      <c r="G622" s="26" t="str">
        <f>IF('Student Record'!G620="","",'Student Record'!G620)</f>
        <v/>
      </c>
      <c r="H622" s="25" t="str">
        <f>IF('Student Record'!I620="","",'Student Record'!I620)</f>
        <v/>
      </c>
      <c r="I622" s="27" t="str">
        <f>IF('Student Record'!J620="","",'Student Record'!J620)</f>
        <v/>
      </c>
      <c r="J622" s="25" t="str">
        <f>IF('Student Record'!O620="","",'Student Record'!O620)</f>
        <v/>
      </c>
      <c r="K6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2" s="25" t="str">
        <f>IF(Table1[[#This Row],[नाम विद्यार्थी]]="","",IF(AND(Table1[[#This Row],[कक्षा]]&gt;8,Table1[[#This Row],[कक्षा]]&lt;11),50,""))</f>
        <v/>
      </c>
      <c r="M622" s="28" t="str">
        <f>IF(Table1[[#This Row],[नाम विद्यार्थी]]="","",IF(AND(Table1[[#This Row],[कक्षा]]&gt;=11,'School Fees'!$L$3="Yes"),100,""))</f>
        <v/>
      </c>
      <c r="N6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2" s="25" t="str">
        <f>IF(Table1[[#This Row],[नाम विद्यार्थी]]="","",IF(Table1[[#This Row],[कक्षा]]&gt;8,5,""))</f>
        <v/>
      </c>
      <c r="P6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2" s="21"/>
      <c r="R622" s="21"/>
      <c r="S622" s="28" t="str">
        <f>IF(SUM(Table1[[#This Row],[छात्र निधि]:[टी.सी.शुल्क]])=0,"",SUM(Table1[[#This Row],[छात्र निधि]:[टी.सी.शुल्क]]))</f>
        <v/>
      </c>
      <c r="T622" s="33"/>
      <c r="U622" s="33"/>
      <c r="V622" s="22"/>
    </row>
    <row r="623" spans="2:22" ht="15">
      <c r="B623" s="25" t="str">
        <f>IF(C623="","",ROWS($A$4:A623))</f>
        <v/>
      </c>
      <c r="C623" s="25" t="str">
        <f>IF('Student Record'!A621="","",'Student Record'!A621)</f>
        <v/>
      </c>
      <c r="D623" s="25" t="str">
        <f>IF('Student Record'!B621="","",'Student Record'!B621)</f>
        <v/>
      </c>
      <c r="E623" s="25" t="str">
        <f>IF('Student Record'!C621="","",'Student Record'!C621)</f>
        <v/>
      </c>
      <c r="F623" s="26" t="str">
        <f>IF('Student Record'!E621="","",'Student Record'!E621)</f>
        <v/>
      </c>
      <c r="G623" s="26" t="str">
        <f>IF('Student Record'!G621="","",'Student Record'!G621)</f>
        <v/>
      </c>
      <c r="H623" s="25" t="str">
        <f>IF('Student Record'!I621="","",'Student Record'!I621)</f>
        <v/>
      </c>
      <c r="I623" s="27" t="str">
        <f>IF('Student Record'!J621="","",'Student Record'!J621)</f>
        <v/>
      </c>
      <c r="J623" s="25" t="str">
        <f>IF('Student Record'!O621="","",'Student Record'!O621)</f>
        <v/>
      </c>
      <c r="K6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3" s="25" t="str">
        <f>IF(Table1[[#This Row],[नाम विद्यार्थी]]="","",IF(AND(Table1[[#This Row],[कक्षा]]&gt;8,Table1[[#This Row],[कक्षा]]&lt;11),50,""))</f>
        <v/>
      </c>
      <c r="M623" s="28" t="str">
        <f>IF(Table1[[#This Row],[नाम विद्यार्थी]]="","",IF(AND(Table1[[#This Row],[कक्षा]]&gt;=11,'School Fees'!$L$3="Yes"),100,""))</f>
        <v/>
      </c>
      <c r="N6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3" s="25" t="str">
        <f>IF(Table1[[#This Row],[नाम विद्यार्थी]]="","",IF(Table1[[#This Row],[कक्षा]]&gt;8,5,""))</f>
        <v/>
      </c>
      <c r="P6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3" s="21"/>
      <c r="R623" s="21"/>
      <c r="S623" s="28" t="str">
        <f>IF(SUM(Table1[[#This Row],[छात्र निधि]:[टी.सी.शुल्क]])=0,"",SUM(Table1[[#This Row],[छात्र निधि]:[टी.सी.शुल्क]]))</f>
        <v/>
      </c>
      <c r="T623" s="33"/>
      <c r="U623" s="33"/>
      <c r="V623" s="22"/>
    </row>
    <row r="624" spans="2:22" ht="15">
      <c r="B624" s="25" t="str">
        <f>IF(C624="","",ROWS($A$4:A624))</f>
        <v/>
      </c>
      <c r="C624" s="25" t="str">
        <f>IF('Student Record'!A622="","",'Student Record'!A622)</f>
        <v/>
      </c>
      <c r="D624" s="25" t="str">
        <f>IF('Student Record'!B622="","",'Student Record'!B622)</f>
        <v/>
      </c>
      <c r="E624" s="25" t="str">
        <f>IF('Student Record'!C622="","",'Student Record'!C622)</f>
        <v/>
      </c>
      <c r="F624" s="26" t="str">
        <f>IF('Student Record'!E622="","",'Student Record'!E622)</f>
        <v/>
      </c>
      <c r="G624" s="26" t="str">
        <f>IF('Student Record'!G622="","",'Student Record'!G622)</f>
        <v/>
      </c>
      <c r="H624" s="25" t="str">
        <f>IF('Student Record'!I622="","",'Student Record'!I622)</f>
        <v/>
      </c>
      <c r="I624" s="27" t="str">
        <f>IF('Student Record'!J622="","",'Student Record'!J622)</f>
        <v/>
      </c>
      <c r="J624" s="25" t="str">
        <f>IF('Student Record'!O622="","",'Student Record'!O622)</f>
        <v/>
      </c>
      <c r="K6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4" s="25" t="str">
        <f>IF(Table1[[#This Row],[नाम विद्यार्थी]]="","",IF(AND(Table1[[#This Row],[कक्षा]]&gt;8,Table1[[#This Row],[कक्षा]]&lt;11),50,""))</f>
        <v/>
      </c>
      <c r="M624" s="28" t="str">
        <f>IF(Table1[[#This Row],[नाम विद्यार्थी]]="","",IF(AND(Table1[[#This Row],[कक्षा]]&gt;=11,'School Fees'!$L$3="Yes"),100,""))</f>
        <v/>
      </c>
      <c r="N6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4" s="25" t="str">
        <f>IF(Table1[[#This Row],[नाम विद्यार्थी]]="","",IF(Table1[[#This Row],[कक्षा]]&gt;8,5,""))</f>
        <v/>
      </c>
      <c r="P6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4" s="21"/>
      <c r="R624" s="21"/>
      <c r="S624" s="28" t="str">
        <f>IF(SUM(Table1[[#This Row],[छात्र निधि]:[टी.सी.शुल्क]])=0,"",SUM(Table1[[#This Row],[छात्र निधि]:[टी.सी.शुल्क]]))</f>
        <v/>
      </c>
      <c r="T624" s="33"/>
      <c r="U624" s="33"/>
      <c r="V624" s="22"/>
    </row>
    <row r="625" spans="2:22" ht="15">
      <c r="B625" s="25" t="str">
        <f>IF(C625="","",ROWS($A$4:A625))</f>
        <v/>
      </c>
      <c r="C625" s="25" t="str">
        <f>IF('Student Record'!A623="","",'Student Record'!A623)</f>
        <v/>
      </c>
      <c r="D625" s="25" t="str">
        <f>IF('Student Record'!B623="","",'Student Record'!B623)</f>
        <v/>
      </c>
      <c r="E625" s="25" t="str">
        <f>IF('Student Record'!C623="","",'Student Record'!C623)</f>
        <v/>
      </c>
      <c r="F625" s="26" t="str">
        <f>IF('Student Record'!E623="","",'Student Record'!E623)</f>
        <v/>
      </c>
      <c r="G625" s="26" t="str">
        <f>IF('Student Record'!G623="","",'Student Record'!G623)</f>
        <v/>
      </c>
      <c r="H625" s="25" t="str">
        <f>IF('Student Record'!I623="","",'Student Record'!I623)</f>
        <v/>
      </c>
      <c r="I625" s="27" t="str">
        <f>IF('Student Record'!J623="","",'Student Record'!J623)</f>
        <v/>
      </c>
      <c r="J625" s="25" t="str">
        <f>IF('Student Record'!O623="","",'Student Record'!O623)</f>
        <v/>
      </c>
      <c r="K6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5" s="25" t="str">
        <f>IF(Table1[[#This Row],[नाम विद्यार्थी]]="","",IF(AND(Table1[[#This Row],[कक्षा]]&gt;8,Table1[[#This Row],[कक्षा]]&lt;11),50,""))</f>
        <v/>
      </c>
      <c r="M625" s="28" t="str">
        <f>IF(Table1[[#This Row],[नाम विद्यार्थी]]="","",IF(AND(Table1[[#This Row],[कक्षा]]&gt;=11,'School Fees'!$L$3="Yes"),100,""))</f>
        <v/>
      </c>
      <c r="N6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5" s="25" t="str">
        <f>IF(Table1[[#This Row],[नाम विद्यार्थी]]="","",IF(Table1[[#This Row],[कक्षा]]&gt;8,5,""))</f>
        <v/>
      </c>
      <c r="P6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5" s="21"/>
      <c r="R625" s="21"/>
      <c r="S625" s="28" t="str">
        <f>IF(SUM(Table1[[#This Row],[छात्र निधि]:[टी.सी.शुल्क]])=0,"",SUM(Table1[[#This Row],[छात्र निधि]:[टी.सी.शुल्क]]))</f>
        <v/>
      </c>
      <c r="T625" s="33"/>
      <c r="U625" s="33"/>
      <c r="V625" s="22"/>
    </row>
    <row r="626" spans="2:22" ht="15">
      <c r="B626" s="25" t="str">
        <f>IF(C626="","",ROWS($A$4:A626))</f>
        <v/>
      </c>
      <c r="C626" s="25" t="str">
        <f>IF('Student Record'!A624="","",'Student Record'!A624)</f>
        <v/>
      </c>
      <c r="D626" s="25" t="str">
        <f>IF('Student Record'!B624="","",'Student Record'!B624)</f>
        <v/>
      </c>
      <c r="E626" s="25" t="str">
        <f>IF('Student Record'!C624="","",'Student Record'!C624)</f>
        <v/>
      </c>
      <c r="F626" s="26" t="str">
        <f>IF('Student Record'!E624="","",'Student Record'!E624)</f>
        <v/>
      </c>
      <c r="G626" s="26" t="str">
        <f>IF('Student Record'!G624="","",'Student Record'!G624)</f>
        <v/>
      </c>
      <c r="H626" s="25" t="str">
        <f>IF('Student Record'!I624="","",'Student Record'!I624)</f>
        <v/>
      </c>
      <c r="I626" s="27" t="str">
        <f>IF('Student Record'!J624="","",'Student Record'!J624)</f>
        <v/>
      </c>
      <c r="J626" s="25" t="str">
        <f>IF('Student Record'!O624="","",'Student Record'!O624)</f>
        <v/>
      </c>
      <c r="K6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6" s="25" t="str">
        <f>IF(Table1[[#This Row],[नाम विद्यार्थी]]="","",IF(AND(Table1[[#This Row],[कक्षा]]&gt;8,Table1[[#This Row],[कक्षा]]&lt;11),50,""))</f>
        <v/>
      </c>
      <c r="M626" s="28" t="str">
        <f>IF(Table1[[#This Row],[नाम विद्यार्थी]]="","",IF(AND(Table1[[#This Row],[कक्षा]]&gt;=11,'School Fees'!$L$3="Yes"),100,""))</f>
        <v/>
      </c>
      <c r="N6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6" s="25" t="str">
        <f>IF(Table1[[#This Row],[नाम विद्यार्थी]]="","",IF(Table1[[#This Row],[कक्षा]]&gt;8,5,""))</f>
        <v/>
      </c>
      <c r="P6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6" s="21"/>
      <c r="R626" s="21"/>
      <c r="S626" s="28" t="str">
        <f>IF(SUM(Table1[[#This Row],[छात्र निधि]:[टी.सी.शुल्क]])=0,"",SUM(Table1[[#This Row],[छात्र निधि]:[टी.सी.शुल्क]]))</f>
        <v/>
      </c>
      <c r="T626" s="33"/>
      <c r="U626" s="33"/>
      <c r="V626" s="22"/>
    </row>
    <row r="627" spans="2:22" ht="15">
      <c r="B627" s="25" t="str">
        <f>IF(C627="","",ROWS($A$4:A627))</f>
        <v/>
      </c>
      <c r="C627" s="25" t="str">
        <f>IF('Student Record'!A625="","",'Student Record'!A625)</f>
        <v/>
      </c>
      <c r="D627" s="25" t="str">
        <f>IF('Student Record'!B625="","",'Student Record'!B625)</f>
        <v/>
      </c>
      <c r="E627" s="25" t="str">
        <f>IF('Student Record'!C625="","",'Student Record'!C625)</f>
        <v/>
      </c>
      <c r="F627" s="26" t="str">
        <f>IF('Student Record'!E625="","",'Student Record'!E625)</f>
        <v/>
      </c>
      <c r="G627" s="26" t="str">
        <f>IF('Student Record'!G625="","",'Student Record'!G625)</f>
        <v/>
      </c>
      <c r="H627" s="25" t="str">
        <f>IF('Student Record'!I625="","",'Student Record'!I625)</f>
        <v/>
      </c>
      <c r="I627" s="27" t="str">
        <f>IF('Student Record'!J625="","",'Student Record'!J625)</f>
        <v/>
      </c>
      <c r="J627" s="25" t="str">
        <f>IF('Student Record'!O625="","",'Student Record'!O625)</f>
        <v/>
      </c>
      <c r="K6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7" s="25" t="str">
        <f>IF(Table1[[#This Row],[नाम विद्यार्थी]]="","",IF(AND(Table1[[#This Row],[कक्षा]]&gt;8,Table1[[#This Row],[कक्षा]]&lt;11),50,""))</f>
        <v/>
      </c>
      <c r="M627" s="28" t="str">
        <f>IF(Table1[[#This Row],[नाम विद्यार्थी]]="","",IF(AND(Table1[[#This Row],[कक्षा]]&gt;=11,'School Fees'!$L$3="Yes"),100,""))</f>
        <v/>
      </c>
      <c r="N6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7" s="25" t="str">
        <f>IF(Table1[[#This Row],[नाम विद्यार्थी]]="","",IF(Table1[[#This Row],[कक्षा]]&gt;8,5,""))</f>
        <v/>
      </c>
      <c r="P6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7" s="21"/>
      <c r="R627" s="21"/>
      <c r="S627" s="28" t="str">
        <f>IF(SUM(Table1[[#This Row],[छात्र निधि]:[टी.सी.शुल्क]])=0,"",SUM(Table1[[#This Row],[छात्र निधि]:[टी.सी.शुल्क]]))</f>
        <v/>
      </c>
      <c r="T627" s="33"/>
      <c r="U627" s="33"/>
      <c r="V627" s="22"/>
    </row>
    <row r="628" spans="2:22" ht="15">
      <c r="B628" s="25" t="str">
        <f>IF(C628="","",ROWS($A$4:A628))</f>
        <v/>
      </c>
      <c r="C628" s="25" t="str">
        <f>IF('Student Record'!A626="","",'Student Record'!A626)</f>
        <v/>
      </c>
      <c r="D628" s="25" t="str">
        <f>IF('Student Record'!B626="","",'Student Record'!B626)</f>
        <v/>
      </c>
      <c r="E628" s="25" t="str">
        <f>IF('Student Record'!C626="","",'Student Record'!C626)</f>
        <v/>
      </c>
      <c r="F628" s="26" t="str">
        <f>IF('Student Record'!E626="","",'Student Record'!E626)</f>
        <v/>
      </c>
      <c r="G628" s="26" t="str">
        <f>IF('Student Record'!G626="","",'Student Record'!G626)</f>
        <v/>
      </c>
      <c r="H628" s="25" t="str">
        <f>IF('Student Record'!I626="","",'Student Record'!I626)</f>
        <v/>
      </c>
      <c r="I628" s="27" t="str">
        <f>IF('Student Record'!J626="","",'Student Record'!J626)</f>
        <v/>
      </c>
      <c r="J628" s="25" t="str">
        <f>IF('Student Record'!O626="","",'Student Record'!O626)</f>
        <v/>
      </c>
      <c r="K6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8" s="25" t="str">
        <f>IF(Table1[[#This Row],[नाम विद्यार्थी]]="","",IF(AND(Table1[[#This Row],[कक्षा]]&gt;8,Table1[[#This Row],[कक्षा]]&lt;11),50,""))</f>
        <v/>
      </c>
      <c r="M628" s="28" t="str">
        <f>IF(Table1[[#This Row],[नाम विद्यार्थी]]="","",IF(AND(Table1[[#This Row],[कक्षा]]&gt;=11,'School Fees'!$L$3="Yes"),100,""))</f>
        <v/>
      </c>
      <c r="N6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8" s="25" t="str">
        <f>IF(Table1[[#This Row],[नाम विद्यार्थी]]="","",IF(Table1[[#This Row],[कक्षा]]&gt;8,5,""))</f>
        <v/>
      </c>
      <c r="P6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8" s="21"/>
      <c r="R628" s="21"/>
      <c r="S628" s="28" t="str">
        <f>IF(SUM(Table1[[#This Row],[छात्र निधि]:[टी.सी.शुल्क]])=0,"",SUM(Table1[[#This Row],[छात्र निधि]:[टी.सी.शुल्क]]))</f>
        <v/>
      </c>
      <c r="T628" s="33"/>
      <c r="U628" s="33"/>
      <c r="V628" s="22"/>
    </row>
    <row r="629" spans="2:22" ht="15">
      <c r="B629" s="25" t="str">
        <f>IF(C629="","",ROWS($A$4:A629))</f>
        <v/>
      </c>
      <c r="C629" s="25" t="str">
        <f>IF('Student Record'!A627="","",'Student Record'!A627)</f>
        <v/>
      </c>
      <c r="D629" s="25" t="str">
        <f>IF('Student Record'!B627="","",'Student Record'!B627)</f>
        <v/>
      </c>
      <c r="E629" s="25" t="str">
        <f>IF('Student Record'!C627="","",'Student Record'!C627)</f>
        <v/>
      </c>
      <c r="F629" s="26" t="str">
        <f>IF('Student Record'!E627="","",'Student Record'!E627)</f>
        <v/>
      </c>
      <c r="G629" s="26" t="str">
        <f>IF('Student Record'!G627="","",'Student Record'!G627)</f>
        <v/>
      </c>
      <c r="H629" s="25" t="str">
        <f>IF('Student Record'!I627="","",'Student Record'!I627)</f>
        <v/>
      </c>
      <c r="I629" s="27" t="str">
        <f>IF('Student Record'!J627="","",'Student Record'!J627)</f>
        <v/>
      </c>
      <c r="J629" s="25" t="str">
        <f>IF('Student Record'!O627="","",'Student Record'!O627)</f>
        <v/>
      </c>
      <c r="K6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29" s="25" t="str">
        <f>IF(Table1[[#This Row],[नाम विद्यार्थी]]="","",IF(AND(Table1[[#This Row],[कक्षा]]&gt;8,Table1[[#This Row],[कक्षा]]&lt;11),50,""))</f>
        <v/>
      </c>
      <c r="M629" s="28" t="str">
        <f>IF(Table1[[#This Row],[नाम विद्यार्थी]]="","",IF(AND(Table1[[#This Row],[कक्षा]]&gt;=11,'School Fees'!$L$3="Yes"),100,""))</f>
        <v/>
      </c>
      <c r="N6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29" s="25" t="str">
        <f>IF(Table1[[#This Row],[नाम विद्यार्थी]]="","",IF(Table1[[#This Row],[कक्षा]]&gt;8,5,""))</f>
        <v/>
      </c>
      <c r="P6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29" s="21"/>
      <c r="R629" s="21"/>
      <c r="S629" s="28" t="str">
        <f>IF(SUM(Table1[[#This Row],[छात्र निधि]:[टी.सी.शुल्क]])=0,"",SUM(Table1[[#This Row],[छात्र निधि]:[टी.सी.शुल्क]]))</f>
        <v/>
      </c>
      <c r="T629" s="33"/>
      <c r="U629" s="33"/>
      <c r="V629" s="22"/>
    </row>
    <row r="630" spans="2:22" ht="15">
      <c r="B630" s="25" t="str">
        <f>IF(C630="","",ROWS($A$4:A630))</f>
        <v/>
      </c>
      <c r="C630" s="25" t="str">
        <f>IF('Student Record'!A628="","",'Student Record'!A628)</f>
        <v/>
      </c>
      <c r="D630" s="25" t="str">
        <f>IF('Student Record'!B628="","",'Student Record'!B628)</f>
        <v/>
      </c>
      <c r="E630" s="25" t="str">
        <f>IF('Student Record'!C628="","",'Student Record'!C628)</f>
        <v/>
      </c>
      <c r="F630" s="26" t="str">
        <f>IF('Student Record'!E628="","",'Student Record'!E628)</f>
        <v/>
      </c>
      <c r="G630" s="26" t="str">
        <f>IF('Student Record'!G628="","",'Student Record'!G628)</f>
        <v/>
      </c>
      <c r="H630" s="25" t="str">
        <f>IF('Student Record'!I628="","",'Student Record'!I628)</f>
        <v/>
      </c>
      <c r="I630" s="27" t="str">
        <f>IF('Student Record'!J628="","",'Student Record'!J628)</f>
        <v/>
      </c>
      <c r="J630" s="25" t="str">
        <f>IF('Student Record'!O628="","",'Student Record'!O628)</f>
        <v/>
      </c>
      <c r="K6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0" s="25" t="str">
        <f>IF(Table1[[#This Row],[नाम विद्यार्थी]]="","",IF(AND(Table1[[#This Row],[कक्षा]]&gt;8,Table1[[#This Row],[कक्षा]]&lt;11),50,""))</f>
        <v/>
      </c>
      <c r="M630" s="28" t="str">
        <f>IF(Table1[[#This Row],[नाम विद्यार्थी]]="","",IF(AND(Table1[[#This Row],[कक्षा]]&gt;=11,'School Fees'!$L$3="Yes"),100,""))</f>
        <v/>
      </c>
      <c r="N6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0" s="25" t="str">
        <f>IF(Table1[[#This Row],[नाम विद्यार्थी]]="","",IF(Table1[[#This Row],[कक्षा]]&gt;8,5,""))</f>
        <v/>
      </c>
      <c r="P6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0" s="21"/>
      <c r="R630" s="21"/>
      <c r="S630" s="28" t="str">
        <f>IF(SUM(Table1[[#This Row],[छात्र निधि]:[टी.सी.शुल्क]])=0,"",SUM(Table1[[#This Row],[छात्र निधि]:[टी.सी.शुल्क]]))</f>
        <v/>
      </c>
      <c r="T630" s="33"/>
      <c r="U630" s="33"/>
      <c r="V630" s="22"/>
    </row>
    <row r="631" spans="2:22" ht="15">
      <c r="B631" s="25" t="str">
        <f>IF(C631="","",ROWS($A$4:A631))</f>
        <v/>
      </c>
      <c r="C631" s="25" t="str">
        <f>IF('Student Record'!A629="","",'Student Record'!A629)</f>
        <v/>
      </c>
      <c r="D631" s="25" t="str">
        <f>IF('Student Record'!B629="","",'Student Record'!B629)</f>
        <v/>
      </c>
      <c r="E631" s="25" t="str">
        <f>IF('Student Record'!C629="","",'Student Record'!C629)</f>
        <v/>
      </c>
      <c r="F631" s="26" t="str">
        <f>IF('Student Record'!E629="","",'Student Record'!E629)</f>
        <v/>
      </c>
      <c r="G631" s="26" t="str">
        <f>IF('Student Record'!G629="","",'Student Record'!G629)</f>
        <v/>
      </c>
      <c r="H631" s="25" t="str">
        <f>IF('Student Record'!I629="","",'Student Record'!I629)</f>
        <v/>
      </c>
      <c r="I631" s="27" t="str">
        <f>IF('Student Record'!J629="","",'Student Record'!J629)</f>
        <v/>
      </c>
      <c r="J631" s="25" t="str">
        <f>IF('Student Record'!O629="","",'Student Record'!O629)</f>
        <v/>
      </c>
      <c r="K6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1" s="25" t="str">
        <f>IF(Table1[[#This Row],[नाम विद्यार्थी]]="","",IF(AND(Table1[[#This Row],[कक्षा]]&gt;8,Table1[[#This Row],[कक्षा]]&lt;11),50,""))</f>
        <v/>
      </c>
      <c r="M631" s="28" t="str">
        <f>IF(Table1[[#This Row],[नाम विद्यार्थी]]="","",IF(AND(Table1[[#This Row],[कक्षा]]&gt;=11,'School Fees'!$L$3="Yes"),100,""))</f>
        <v/>
      </c>
      <c r="N6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1" s="25" t="str">
        <f>IF(Table1[[#This Row],[नाम विद्यार्थी]]="","",IF(Table1[[#This Row],[कक्षा]]&gt;8,5,""))</f>
        <v/>
      </c>
      <c r="P6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1" s="21"/>
      <c r="R631" s="21"/>
      <c r="S631" s="28" t="str">
        <f>IF(SUM(Table1[[#This Row],[छात्र निधि]:[टी.सी.शुल्क]])=0,"",SUM(Table1[[#This Row],[छात्र निधि]:[टी.सी.शुल्क]]))</f>
        <v/>
      </c>
      <c r="T631" s="33"/>
      <c r="U631" s="33"/>
      <c r="V631" s="22"/>
    </row>
    <row r="632" spans="2:22" ht="15">
      <c r="B632" s="25" t="str">
        <f>IF(C632="","",ROWS($A$4:A632))</f>
        <v/>
      </c>
      <c r="C632" s="25" t="str">
        <f>IF('Student Record'!A630="","",'Student Record'!A630)</f>
        <v/>
      </c>
      <c r="D632" s="25" t="str">
        <f>IF('Student Record'!B630="","",'Student Record'!B630)</f>
        <v/>
      </c>
      <c r="E632" s="25" t="str">
        <f>IF('Student Record'!C630="","",'Student Record'!C630)</f>
        <v/>
      </c>
      <c r="F632" s="26" t="str">
        <f>IF('Student Record'!E630="","",'Student Record'!E630)</f>
        <v/>
      </c>
      <c r="G632" s="26" t="str">
        <f>IF('Student Record'!G630="","",'Student Record'!G630)</f>
        <v/>
      </c>
      <c r="H632" s="25" t="str">
        <f>IF('Student Record'!I630="","",'Student Record'!I630)</f>
        <v/>
      </c>
      <c r="I632" s="27" t="str">
        <f>IF('Student Record'!J630="","",'Student Record'!J630)</f>
        <v/>
      </c>
      <c r="J632" s="25" t="str">
        <f>IF('Student Record'!O630="","",'Student Record'!O630)</f>
        <v/>
      </c>
      <c r="K6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2" s="25" t="str">
        <f>IF(Table1[[#This Row],[नाम विद्यार्थी]]="","",IF(AND(Table1[[#This Row],[कक्षा]]&gt;8,Table1[[#This Row],[कक्षा]]&lt;11),50,""))</f>
        <v/>
      </c>
      <c r="M632" s="28" t="str">
        <f>IF(Table1[[#This Row],[नाम विद्यार्थी]]="","",IF(AND(Table1[[#This Row],[कक्षा]]&gt;=11,'School Fees'!$L$3="Yes"),100,""))</f>
        <v/>
      </c>
      <c r="N6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2" s="25" t="str">
        <f>IF(Table1[[#This Row],[नाम विद्यार्थी]]="","",IF(Table1[[#This Row],[कक्षा]]&gt;8,5,""))</f>
        <v/>
      </c>
      <c r="P6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2" s="21"/>
      <c r="R632" s="21"/>
      <c r="S632" s="28" t="str">
        <f>IF(SUM(Table1[[#This Row],[छात्र निधि]:[टी.सी.शुल्क]])=0,"",SUM(Table1[[#This Row],[छात्र निधि]:[टी.सी.शुल्क]]))</f>
        <v/>
      </c>
      <c r="T632" s="33"/>
      <c r="U632" s="33"/>
      <c r="V632" s="22"/>
    </row>
    <row r="633" spans="2:22" ht="15">
      <c r="B633" s="25" t="str">
        <f>IF(C633="","",ROWS($A$4:A633))</f>
        <v/>
      </c>
      <c r="C633" s="25" t="str">
        <f>IF('Student Record'!A631="","",'Student Record'!A631)</f>
        <v/>
      </c>
      <c r="D633" s="25" t="str">
        <f>IF('Student Record'!B631="","",'Student Record'!B631)</f>
        <v/>
      </c>
      <c r="E633" s="25" t="str">
        <f>IF('Student Record'!C631="","",'Student Record'!C631)</f>
        <v/>
      </c>
      <c r="F633" s="26" t="str">
        <f>IF('Student Record'!E631="","",'Student Record'!E631)</f>
        <v/>
      </c>
      <c r="G633" s="26" t="str">
        <f>IF('Student Record'!G631="","",'Student Record'!G631)</f>
        <v/>
      </c>
      <c r="H633" s="25" t="str">
        <f>IF('Student Record'!I631="","",'Student Record'!I631)</f>
        <v/>
      </c>
      <c r="I633" s="27" t="str">
        <f>IF('Student Record'!J631="","",'Student Record'!J631)</f>
        <v/>
      </c>
      <c r="J633" s="25" t="str">
        <f>IF('Student Record'!O631="","",'Student Record'!O631)</f>
        <v/>
      </c>
      <c r="K6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3" s="25" t="str">
        <f>IF(Table1[[#This Row],[नाम विद्यार्थी]]="","",IF(AND(Table1[[#This Row],[कक्षा]]&gt;8,Table1[[#This Row],[कक्षा]]&lt;11),50,""))</f>
        <v/>
      </c>
      <c r="M633" s="28" t="str">
        <f>IF(Table1[[#This Row],[नाम विद्यार्थी]]="","",IF(AND(Table1[[#This Row],[कक्षा]]&gt;=11,'School Fees'!$L$3="Yes"),100,""))</f>
        <v/>
      </c>
      <c r="N6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3" s="25" t="str">
        <f>IF(Table1[[#This Row],[नाम विद्यार्थी]]="","",IF(Table1[[#This Row],[कक्षा]]&gt;8,5,""))</f>
        <v/>
      </c>
      <c r="P6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3" s="21"/>
      <c r="R633" s="21"/>
      <c r="S633" s="28" t="str">
        <f>IF(SUM(Table1[[#This Row],[छात्र निधि]:[टी.सी.शुल्क]])=0,"",SUM(Table1[[#This Row],[छात्र निधि]:[टी.सी.शुल्क]]))</f>
        <v/>
      </c>
      <c r="T633" s="33"/>
      <c r="U633" s="33"/>
      <c r="V633" s="22"/>
    </row>
    <row r="634" spans="2:22" ht="15">
      <c r="B634" s="25" t="str">
        <f>IF(C634="","",ROWS($A$4:A634))</f>
        <v/>
      </c>
      <c r="C634" s="25" t="str">
        <f>IF('Student Record'!A632="","",'Student Record'!A632)</f>
        <v/>
      </c>
      <c r="D634" s="25" t="str">
        <f>IF('Student Record'!B632="","",'Student Record'!B632)</f>
        <v/>
      </c>
      <c r="E634" s="25" t="str">
        <f>IF('Student Record'!C632="","",'Student Record'!C632)</f>
        <v/>
      </c>
      <c r="F634" s="26" t="str">
        <f>IF('Student Record'!E632="","",'Student Record'!E632)</f>
        <v/>
      </c>
      <c r="G634" s="26" t="str">
        <f>IF('Student Record'!G632="","",'Student Record'!G632)</f>
        <v/>
      </c>
      <c r="H634" s="25" t="str">
        <f>IF('Student Record'!I632="","",'Student Record'!I632)</f>
        <v/>
      </c>
      <c r="I634" s="27" t="str">
        <f>IF('Student Record'!J632="","",'Student Record'!J632)</f>
        <v/>
      </c>
      <c r="J634" s="25" t="str">
        <f>IF('Student Record'!O632="","",'Student Record'!O632)</f>
        <v/>
      </c>
      <c r="K6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4" s="25" t="str">
        <f>IF(Table1[[#This Row],[नाम विद्यार्थी]]="","",IF(AND(Table1[[#This Row],[कक्षा]]&gt;8,Table1[[#This Row],[कक्षा]]&lt;11),50,""))</f>
        <v/>
      </c>
      <c r="M634" s="28" t="str">
        <f>IF(Table1[[#This Row],[नाम विद्यार्थी]]="","",IF(AND(Table1[[#This Row],[कक्षा]]&gt;=11,'School Fees'!$L$3="Yes"),100,""))</f>
        <v/>
      </c>
      <c r="N6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4" s="25" t="str">
        <f>IF(Table1[[#This Row],[नाम विद्यार्थी]]="","",IF(Table1[[#This Row],[कक्षा]]&gt;8,5,""))</f>
        <v/>
      </c>
      <c r="P6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4" s="21"/>
      <c r="R634" s="21"/>
      <c r="S634" s="28" t="str">
        <f>IF(SUM(Table1[[#This Row],[छात्र निधि]:[टी.सी.शुल्क]])=0,"",SUM(Table1[[#This Row],[छात्र निधि]:[टी.सी.शुल्क]]))</f>
        <v/>
      </c>
      <c r="T634" s="33"/>
      <c r="U634" s="33"/>
      <c r="V634" s="22"/>
    </row>
    <row r="635" spans="2:22" ht="15">
      <c r="B635" s="25" t="str">
        <f>IF(C635="","",ROWS($A$4:A635))</f>
        <v/>
      </c>
      <c r="C635" s="25" t="str">
        <f>IF('Student Record'!A633="","",'Student Record'!A633)</f>
        <v/>
      </c>
      <c r="D635" s="25" t="str">
        <f>IF('Student Record'!B633="","",'Student Record'!B633)</f>
        <v/>
      </c>
      <c r="E635" s="25" t="str">
        <f>IF('Student Record'!C633="","",'Student Record'!C633)</f>
        <v/>
      </c>
      <c r="F635" s="26" t="str">
        <f>IF('Student Record'!E633="","",'Student Record'!E633)</f>
        <v/>
      </c>
      <c r="G635" s="26" t="str">
        <f>IF('Student Record'!G633="","",'Student Record'!G633)</f>
        <v/>
      </c>
      <c r="H635" s="25" t="str">
        <f>IF('Student Record'!I633="","",'Student Record'!I633)</f>
        <v/>
      </c>
      <c r="I635" s="27" t="str">
        <f>IF('Student Record'!J633="","",'Student Record'!J633)</f>
        <v/>
      </c>
      <c r="J635" s="25" t="str">
        <f>IF('Student Record'!O633="","",'Student Record'!O633)</f>
        <v/>
      </c>
      <c r="K6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5" s="25" t="str">
        <f>IF(Table1[[#This Row],[नाम विद्यार्थी]]="","",IF(AND(Table1[[#This Row],[कक्षा]]&gt;8,Table1[[#This Row],[कक्षा]]&lt;11),50,""))</f>
        <v/>
      </c>
      <c r="M635" s="28" t="str">
        <f>IF(Table1[[#This Row],[नाम विद्यार्थी]]="","",IF(AND(Table1[[#This Row],[कक्षा]]&gt;=11,'School Fees'!$L$3="Yes"),100,""))</f>
        <v/>
      </c>
      <c r="N6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5" s="25" t="str">
        <f>IF(Table1[[#This Row],[नाम विद्यार्थी]]="","",IF(Table1[[#This Row],[कक्षा]]&gt;8,5,""))</f>
        <v/>
      </c>
      <c r="P6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5" s="21"/>
      <c r="R635" s="21"/>
      <c r="S635" s="28" t="str">
        <f>IF(SUM(Table1[[#This Row],[छात्र निधि]:[टी.सी.शुल्क]])=0,"",SUM(Table1[[#This Row],[छात्र निधि]:[टी.सी.शुल्क]]))</f>
        <v/>
      </c>
      <c r="T635" s="33"/>
      <c r="U635" s="33"/>
      <c r="V635" s="22"/>
    </row>
    <row r="636" spans="2:22" ht="15">
      <c r="B636" s="25" t="str">
        <f>IF(C636="","",ROWS($A$4:A636))</f>
        <v/>
      </c>
      <c r="C636" s="25" t="str">
        <f>IF('Student Record'!A634="","",'Student Record'!A634)</f>
        <v/>
      </c>
      <c r="D636" s="25" t="str">
        <f>IF('Student Record'!B634="","",'Student Record'!B634)</f>
        <v/>
      </c>
      <c r="E636" s="25" t="str">
        <f>IF('Student Record'!C634="","",'Student Record'!C634)</f>
        <v/>
      </c>
      <c r="F636" s="26" t="str">
        <f>IF('Student Record'!E634="","",'Student Record'!E634)</f>
        <v/>
      </c>
      <c r="G636" s="26" t="str">
        <f>IF('Student Record'!G634="","",'Student Record'!G634)</f>
        <v/>
      </c>
      <c r="H636" s="25" t="str">
        <f>IF('Student Record'!I634="","",'Student Record'!I634)</f>
        <v/>
      </c>
      <c r="I636" s="27" t="str">
        <f>IF('Student Record'!J634="","",'Student Record'!J634)</f>
        <v/>
      </c>
      <c r="J636" s="25" t="str">
        <f>IF('Student Record'!O634="","",'Student Record'!O634)</f>
        <v/>
      </c>
      <c r="K6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6" s="25" t="str">
        <f>IF(Table1[[#This Row],[नाम विद्यार्थी]]="","",IF(AND(Table1[[#This Row],[कक्षा]]&gt;8,Table1[[#This Row],[कक्षा]]&lt;11),50,""))</f>
        <v/>
      </c>
      <c r="M636" s="28" t="str">
        <f>IF(Table1[[#This Row],[नाम विद्यार्थी]]="","",IF(AND(Table1[[#This Row],[कक्षा]]&gt;=11,'School Fees'!$L$3="Yes"),100,""))</f>
        <v/>
      </c>
      <c r="N6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6" s="25" t="str">
        <f>IF(Table1[[#This Row],[नाम विद्यार्थी]]="","",IF(Table1[[#This Row],[कक्षा]]&gt;8,5,""))</f>
        <v/>
      </c>
      <c r="P6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6" s="21"/>
      <c r="R636" s="21"/>
      <c r="S636" s="28" t="str">
        <f>IF(SUM(Table1[[#This Row],[छात्र निधि]:[टी.सी.शुल्क]])=0,"",SUM(Table1[[#This Row],[छात्र निधि]:[टी.सी.शुल्क]]))</f>
        <v/>
      </c>
      <c r="T636" s="33"/>
      <c r="U636" s="33"/>
      <c r="V636" s="22"/>
    </row>
    <row r="637" spans="2:22" ht="15">
      <c r="B637" s="25" t="str">
        <f>IF(C637="","",ROWS($A$4:A637))</f>
        <v/>
      </c>
      <c r="C637" s="25" t="str">
        <f>IF('Student Record'!A635="","",'Student Record'!A635)</f>
        <v/>
      </c>
      <c r="D637" s="25" t="str">
        <f>IF('Student Record'!B635="","",'Student Record'!B635)</f>
        <v/>
      </c>
      <c r="E637" s="25" t="str">
        <f>IF('Student Record'!C635="","",'Student Record'!C635)</f>
        <v/>
      </c>
      <c r="F637" s="26" t="str">
        <f>IF('Student Record'!E635="","",'Student Record'!E635)</f>
        <v/>
      </c>
      <c r="G637" s="26" t="str">
        <f>IF('Student Record'!G635="","",'Student Record'!G635)</f>
        <v/>
      </c>
      <c r="H637" s="25" t="str">
        <f>IF('Student Record'!I635="","",'Student Record'!I635)</f>
        <v/>
      </c>
      <c r="I637" s="27" t="str">
        <f>IF('Student Record'!J635="","",'Student Record'!J635)</f>
        <v/>
      </c>
      <c r="J637" s="25" t="str">
        <f>IF('Student Record'!O635="","",'Student Record'!O635)</f>
        <v/>
      </c>
      <c r="K6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7" s="25" t="str">
        <f>IF(Table1[[#This Row],[नाम विद्यार्थी]]="","",IF(AND(Table1[[#This Row],[कक्षा]]&gt;8,Table1[[#This Row],[कक्षा]]&lt;11),50,""))</f>
        <v/>
      </c>
      <c r="M637" s="28" t="str">
        <f>IF(Table1[[#This Row],[नाम विद्यार्थी]]="","",IF(AND(Table1[[#This Row],[कक्षा]]&gt;=11,'School Fees'!$L$3="Yes"),100,""))</f>
        <v/>
      </c>
      <c r="N6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7" s="25" t="str">
        <f>IF(Table1[[#This Row],[नाम विद्यार्थी]]="","",IF(Table1[[#This Row],[कक्षा]]&gt;8,5,""))</f>
        <v/>
      </c>
      <c r="P6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7" s="21"/>
      <c r="R637" s="21"/>
      <c r="S637" s="28" t="str">
        <f>IF(SUM(Table1[[#This Row],[छात्र निधि]:[टी.सी.शुल्क]])=0,"",SUM(Table1[[#This Row],[छात्र निधि]:[टी.सी.शुल्क]]))</f>
        <v/>
      </c>
      <c r="T637" s="33"/>
      <c r="U637" s="33"/>
      <c r="V637" s="22"/>
    </row>
    <row r="638" spans="2:22" ht="15">
      <c r="B638" s="25" t="str">
        <f>IF(C638="","",ROWS($A$4:A638))</f>
        <v/>
      </c>
      <c r="C638" s="25" t="str">
        <f>IF('Student Record'!A636="","",'Student Record'!A636)</f>
        <v/>
      </c>
      <c r="D638" s="25" t="str">
        <f>IF('Student Record'!B636="","",'Student Record'!B636)</f>
        <v/>
      </c>
      <c r="E638" s="25" t="str">
        <f>IF('Student Record'!C636="","",'Student Record'!C636)</f>
        <v/>
      </c>
      <c r="F638" s="26" t="str">
        <f>IF('Student Record'!E636="","",'Student Record'!E636)</f>
        <v/>
      </c>
      <c r="G638" s="26" t="str">
        <f>IF('Student Record'!G636="","",'Student Record'!G636)</f>
        <v/>
      </c>
      <c r="H638" s="25" t="str">
        <f>IF('Student Record'!I636="","",'Student Record'!I636)</f>
        <v/>
      </c>
      <c r="I638" s="27" t="str">
        <f>IF('Student Record'!J636="","",'Student Record'!J636)</f>
        <v/>
      </c>
      <c r="J638" s="25" t="str">
        <f>IF('Student Record'!O636="","",'Student Record'!O636)</f>
        <v/>
      </c>
      <c r="K6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8" s="25" t="str">
        <f>IF(Table1[[#This Row],[नाम विद्यार्थी]]="","",IF(AND(Table1[[#This Row],[कक्षा]]&gt;8,Table1[[#This Row],[कक्षा]]&lt;11),50,""))</f>
        <v/>
      </c>
      <c r="M638" s="28" t="str">
        <f>IF(Table1[[#This Row],[नाम विद्यार्थी]]="","",IF(AND(Table1[[#This Row],[कक्षा]]&gt;=11,'School Fees'!$L$3="Yes"),100,""))</f>
        <v/>
      </c>
      <c r="N6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8" s="25" t="str">
        <f>IF(Table1[[#This Row],[नाम विद्यार्थी]]="","",IF(Table1[[#This Row],[कक्षा]]&gt;8,5,""))</f>
        <v/>
      </c>
      <c r="P6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8" s="21"/>
      <c r="R638" s="21"/>
      <c r="S638" s="28" t="str">
        <f>IF(SUM(Table1[[#This Row],[छात्र निधि]:[टी.सी.शुल्क]])=0,"",SUM(Table1[[#This Row],[छात्र निधि]:[टी.सी.शुल्क]]))</f>
        <v/>
      </c>
      <c r="T638" s="33"/>
      <c r="U638" s="33"/>
      <c r="V638" s="22"/>
    </row>
    <row r="639" spans="2:22" ht="15">
      <c r="B639" s="25" t="str">
        <f>IF(C639="","",ROWS($A$4:A639))</f>
        <v/>
      </c>
      <c r="C639" s="25" t="str">
        <f>IF('Student Record'!A637="","",'Student Record'!A637)</f>
        <v/>
      </c>
      <c r="D639" s="25" t="str">
        <f>IF('Student Record'!B637="","",'Student Record'!B637)</f>
        <v/>
      </c>
      <c r="E639" s="25" t="str">
        <f>IF('Student Record'!C637="","",'Student Record'!C637)</f>
        <v/>
      </c>
      <c r="F639" s="26" t="str">
        <f>IF('Student Record'!E637="","",'Student Record'!E637)</f>
        <v/>
      </c>
      <c r="G639" s="26" t="str">
        <f>IF('Student Record'!G637="","",'Student Record'!G637)</f>
        <v/>
      </c>
      <c r="H639" s="25" t="str">
        <f>IF('Student Record'!I637="","",'Student Record'!I637)</f>
        <v/>
      </c>
      <c r="I639" s="27" t="str">
        <f>IF('Student Record'!J637="","",'Student Record'!J637)</f>
        <v/>
      </c>
      <c r="J639" s="25" t="str">
        <f>IF('Student Record'!O637="","",'Student Record'!O637)</f>
        <v/>
      </c>
      <c r="K6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39" s="25" t="str">
        <f>IF(Table1[[#This Row],[नाम विद्यार्थी]]="","",IF(AND(Table1[[#This Row],[कक्षा]]&gt;8,Table1[[#This Row],[कक्षा]]&lt;11),50,""))</f>
        <v/>
      </c>
      <c r="M639" s="28" t="str">
        <f>IF(Table1[[#This Row],[नाम विद्यार्थी]]="","",IF(AND(Table1[[#This Row],[कक्षा]]&gt;=11,'School Fees'!$L$3="Yes"),100,""))</f>
        <v/>
      </c>
      <c r="N6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39" s="25" t="str">
        <f>IF(Table1[[#This Row],[नाम विद्यार्थी]]="","",IF(Table1[[#This Row],[कक्षा]]&gt;8,5,""))</f>
        <v/>
      </c>
      <c r="P6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39" s="21"/>
      <c r="R639" s="21"/>
      <c r="S639" s="28" t="str">
        <f>IF(SUM(Table1[[#This Row],[छात्र निधि]:[टी.सी.शुल्क]])=0,"",SUM(Table1[[#This Row],[छात्र निधि]:[टी.सी.शुल्क]]))</f>
        <v/>
      </c>
      <c r="T639" s="33"/>
      <c r="U639" s="33"/>
      <c r="V639" s="22"/>
    </row>
    <row r="640" spans="2:22" ht="15">
      <c r="B640" s="25" t="str">
        <f>IF(C640="","",ROWS($A$4:A640))</f>
        <v/>
      </c>
      <c r="C640" s="25" t="str">
        <f>IF('Student Record'!A638="","",'Student Record'!A638)</f>
        <v/>
      </c>
      <c r="D640" s="25" t="str">
        <f>IF('Student Record'!B638="","",'Student Record'!B638)</f>
        <v/>
      </c>
      <c r="E640" s="25" t="str">
        <f>IF('Student Record'!C638="","",'Student Record'!C638)</f>
        <v/>
      </c>
      <c r="F640" s="26" t="str">
        <f>IF('Student Record'!E638="","",'Student Record'!E638)</f>
        <v/>
      </c>
      <c r="G640" s="26" t="str">
        <f>IF('Student Record'!G638="","",'Student Record'!G638)</f>
        <v/>
      </c>
      <c r="H640" s="25" t="str">
        <f>IF('Student Record'!I638="","",'Student Record'!I638)</f>
        <v/>
      </c>
      <c r="I640" s="27" t="str">
        <f>IF('Student Record'!J638="","",'Student Record'!J638)</f>
        <v/>
      </c>
      <c r="J640" s="25" t="str">
        <f>IF('Student Record'!O638="","",'Student Record'!O638)</f>
        <v/>
      </c>
      <c r="K6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0" s="25" t="str">
        <f>IF(Table1[[#This Row],[नाम विद्यार्थी]]="","",IF(AND(Table1[[#This Row],[कक्षा]]&gt;8,Table1[[#This Row],[कक्षा]]&lt;11),50,""))</f>
        <v/>
      </c>
      <c r="M640" s="28" t="str">
        <f>IF(Table1[[#This Row],[नाम विद्यार्थी]]="","",IF(AND(Table1[[#This Row],[कक्षा]]&gt;=11,'School Fees'!$L$3="Yes"),100,""))</f>
        <v/>
      </c>
      <c r="N6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0" s="25" t="str">
        <f>IF(Table1[[#This Row],[नाम विद्यार्थी]]="","",IF(Table1[[#This Row],[कक्षा]]&gt;8,5,""))</f>
        <v/>
      </c>
      <c r="P6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0" s="21"/>
      <c r="R640" s="21"/>
      <c r="S640" s="28" t="str">
        <f>IF(SUM(Table1[[#This Row],[छात्र निधि]:[टी.सी.शुल्क]])=0,"",SUM(Table1[[#This Row],[छात्र निधि]:[टी.सी.शुल्क]]))</f>
        <v/>
      </c>
      <c r="T640" s="33"/>
      <c r="U640" s="33"/>
      <c r="V640" s="22"/>
    </row>
    <row r="641" spans="2:22" ht="15">
      <c r="B641" s="25" t="str">
        <f>IF(C641="","",ROWS($A$4:A641))</f>
        <v/>
      </c>
      <c r="C641" s="25" t="str">
        <f>IF('Student Record'!A639="","",'Student Record'!A639)</f>
        <v/>
      </c>
      <c r="D641" s="25" t="str">
        <f>IF('Student Record'!B639="","",'Student Record'!B639)</f>
        <v/>
      </c>
      <c r="E641" s="25" t="str">
        <f>IF('Student Record'!C639="","",'Student Record'!C639)</f>
        <v/>
      </c>
      <c r="F641" s="26" t="str">
        <f>IF('Student Record'!E639="","",'Student Record'!E639)</f>
        <v/>
      </c>
      <c r="G641" s="26" t="str">
        <f>IF('Student Record'!G639="","",'Student Record'!G639)</f>
        <v/>
      </c>
      <c r="H641" s="25" t="str">
        <f>IF('Student Record'!I639="","",'Student Record'!I639)</f>
        <v/>
      </c>
      <c r="I641" s="27" t="str">
        <f>IF('Student Record'!J639="","",'Student Record'!J639)</f>
        <v/>
      </c>
      <c r="J641" s="25" t="str">
        <f>IF('Student Record'!O639="","",'Student Record'!O639)</f>
        <v/>
      </c>
      <c r="K6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1" s="25" t="str">
        <f>IF(Table1[[#This Row],[नाम विद्यार्थी]]="","",IF(AND(Table1[[#This Row],[कक्षा]]&gt;8,Table1[[#This Row],[कक्षा]]&lt;11),50,""))</f>
        <v/>
      </c>
      <c r="M641" s="28" t="str">
        <f>IF(Table1[[#This Row],[नाम विद्यार्थी]]="","",IF(AND(Table1[[#This Row],[कक्षा]]&gt;=11,'School Fees'!$L$3="Yes"),100,""))</f>
        <v/>
      </c>
      <c r="N6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1" s="25" t="str">
        <f>IF(Table1[[#This Row],[नाम विद्यार्थी]]="","",IF(Table1[[#This Row],[कक्षा]]&gt;8,5,""))</f>
        <v/>
      </c>
      <c r="P6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1" s="21"/>
      <c r="R641" s="21"/>
      <c r="S641" s="28" t="str">
        <f>IF(SUM(Table1[[#This Row],[छात्र निधि]:[टी.सी.शुल्क]])=0,"",SUM(Table1[[#This Row],[छात्र निधि]:[टी.सी.शुल्क]]))</f>
        <v/>
      </c>
      <c r="T641" s="33"/>
      <c r="U641" s="33"/>
      <c r="V641" s="22"/>
    </row>
    <row r="642" spans="2:22" ht="15">
      <c r="B642" s="25" t="str">
        <f>IF(C642="","",ROWS($A$4:A642))</f>
        <v/>
      </c>
      <c r="C642" s="25" t="str">
        <f>IF('Student Record'!A640="","",'Student Record'!A640)</f>
        <v/>
      </c>
      <c r="D642" s="25" t="str">
        <f>IF('Student Record'!B640="","",'Student Record'!B640)</f>
        <v/>
      </c>
      <c r="E642" s="25" t="str">
        <f>IF('Student Record'!C640="","",'Student Record'!C640)</f>
        <v/>
      </c>
      <c r="F642" s="26" t="str">
        <f>IF('Student Record'!E640="","",'Student Record'!E640)</f>
        <v/>
      </c>
      <c r="G642" s="26" t="str">
        <f>IF('Student Record'!G640="","",'Student Record'!G640)</f>
        <v/>
      </c>
      <c r="H642" s="25" t="str">
        <f>IF('Student Record'!I640="","",'Student Record'!I640)</f>
        <v/>
      </c>
      <c r="I642" s="27" t="str">
        <f>IF('Student Record'!J640="","",'Student Record'!J640)</f>
        <v/>
      </c>
      <c r="J642" s="25" t="str">
        <f>IF('Student Record'!O640="","",'Student Record'!O640)</f>
        <v/>
      </c>
      <c r="K6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2" s="25" t="str">
        <f>IF(Table1[[#This Row],[नाम विद्यार्थी]]="","",IF(AND(Table1[[#This Row],[कक्षा]]&gt;8,Table1[[#This Row],[कक्षा]]&lt;11),50,""))</f>
        <v/>
      </c>
      <c r="M642" s="28" t="str">
        <f>IF(Table1[[#This Row],[नाम विद्यार्थी]]="","",IF(AND(Table1[[#This Row],[कक्षा]]&gt;=11,'School Fees'!$L$3="Yes"),100,""))</f>
        <v/>
      </c>
      <c r="N6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2" s="25" t="str">
        <f>IF(Table1[[#This Row],[नाम विद्यार्थी]]="","",IF(Table1[[#This Row],[कक्षा]]&gt;8,5,""))</f>
        <v/>
      </c>
      <c r="P6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2" s="21"/>
      <c r="R642" s="21"/>
      <c r="S642" s="28" t="str">
        <f>IF(SUM(Table1[[#This Row],[छात्र निधि]:[टी.सी.शुल्क]])=0,"",SUM(Table1[[#This Row],[छात्र निधि]:[टी.सी.शुल्क]]))</f>
        <v/>
      </c>
      <c r="T642" s="33"/>
      <c r="U642" s="33"/>
      <c r="V642" s="22"/>
    </row>
    <row r="643" spans="2:22" ht="15">
      <c r="B643" s="25" t="str">
        <f>IF(C643="","",ROWS($A$4:A643))</f>
        <v/>
      </c>
      <c r="C643" s="25" t="str">
        <f>IF('Student Record'!A641="","",'Student Record'!A641)</f>
        <v/>
      </c>
      <c r="D643" s="25" t="str">
        <f>IF('Student Record'!B641="","",'Student Record'!B641)</f>
        <v/>
      </c>
      <c r="E643" s="25" t="str">
        <f>IF('Student Record'!C641="","",'Student Record'!C641)</f>
        <v/>
      </c>
      <c r="F643" s="26" t="str">
        <f>IF('Student Record'!E641="","",'Student Record'!E641)</f>
        <v/>
      </c>
      <c r="G643" s="26" t="str">
        <f>IF('Student Record'!G641="","",'Student Record'!G641)</f>
        <v/>
      </c>
      <c r="H643" s="25" t="str">
        <f>IF('Student Record'!I641="","",'Student Record'!I641)</f>
        <v/>
      </c>
      <c r="I643" s="27" t="str">
        <f>IF('Student Record'!J641="","",'Student Record'!J641)</f>
        <v/>
      </c>
      <c r="J643" s="25" t="str">
        <f>IF('Student Record'!O641="","",'Student Record'!O641)</f>
        <v/>
      </c>
      <c r="K6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3" s="25" t="str">
        <f>IF(Table1[[#This Row],[नाम विद्यार्थी]]="","",IF(AND(Table1[[#This Row],[कक्षा]]&gt;8,Table1[[#This Row],[कक्षा]]&lt;11),50,""))</f>
        <v/>
      </c>
      <c r="M643" s="28" t="str">
        <f>IF(Table1[[#This Row],[नाम विद्यार्थी]]="","",IF(AND(Table1[[#This Row],[कक्षा]]&gt;=11,'School Fees'!$L$3="Yes"),100,""))</f>
        <v/>
      </c>
      <c r="N6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3" s="25" t="str">
        <f>IF(Table1[[#This Row],[नाम विद्यार्थी]]="","",IF(Table1[[#This Row],[कक्षा]]&gt;8,5,""))</f>
        <v/>
      </c>
      <c r="P6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3" s="21"/>
      <c r="R643" s="21"/>
      <c r="S643" s="28" t="str">
        <f>IF(SUM(Table1[[#This Row],[छात्र निधि]:[टी.सी.शुल्क]])=0,"",SUM(Table1[[#This Row],[छात्र निधि]:[टी.सी.शुल्क]]))</f>
        <v/>
      </c>
      <c r="T643" s="33"/>
      <c r="U643" s="33"/>
      <c r="V643" s="22"/>
    </row>
    <row r="644" spans="2:22" ht="15">
      <c r="B644" s="25" t="str">
        <f>IF(C644="","",ROWS($A$4:A644))</f>
        <v/>
      </c>
      <c r="C644" s="25" t="str">
        <f>IF('Student Record'!A642="","",'Student Record'!A642)</f>
        <v/>
      </c>
      <c r="D644" s="25" t="str">
        <f>IF('Student Record'!B642="","",'Student Record'!B642)</f>
        <v/>
      </c>
      <c r="E644" s="25" t="str">
        <f>IF('Student Record'!C642="","",'Student Record'!C642)</f>
        <v/>
      </c>
      <c r="F644" s="26" t="str">
        <f>IF('Student Record'!E642="","",'Student Record'!E642)</f>
        <v/>
      </c>
      <c r="G644" s="26" t="str">
        <f>IF('Student Record'!G642="","",'Student Record'!G642)</f>
        <v/>
      </c>
      <c r="H644" s="25" t="str">
        <f>IF('Student Record'!I642="","",'Student Record'!I642)</f>
        <v/>
      </c>
      <c r="I644" s="27" t="str">
        <f>IF('Student Record'!J642="","",'Student Record'!J642)</f>
        <v/>
      </c>
      <c r="J644" s="25" t="str">
        <f>IF('Student Record'!O642="","",'Student Record'!O642)</f>
        <v/>
      </c>
      <c r="K6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4" s="25" t="str">
        <f>IF(Table1[[#This Row],[नाम विद्यार्थी]]="","",IF(AND(Table1[[#This Row],[कक्षा]]&gt;8,Table1[[#This Row],[कक्षा]]&lt;11),50,""))</f>
        <v/>
      </c>
      <c r="M644" s="28" t="str">
        <f>IF(Table1[[#This Row],[नाम विद्यार्थी]]="","",IF(AND(Table1[[#This Row],[कक्षा]]&gt;=11,'School Fees'!$L$3="Yes"),100,""))</f>
        <v/>
      </c>
      <c r="N6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4" s="25" t="str">
        <f>IF(Table1[[#This Row],[नाम विद्यार्थी]]="","",IF(Table1[[#This Row],[कक्षा]]&gt;8,5,""))</f>
        <v/>
      </c>
      <c r="P6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4" s="21"/>
      <c r="R644" s="21"/>
      <c r="S644" s="28" t="str">
        <f>IF(SUM(Table1[[#This Row],[छात्र निधि]:[टी.सी.शुल्क]])=0,"",SUM(Table1[[#This Row],[छात्र निधि]:[टी.सी.शुल्क]]))</f>
        <v/>
      </c>
      <c r="T644" s="33"/>
      <c r="U644" s="33"/>
      <c r="V644" s="22"/>
    </row>
    <row r="645" spans="2:22" ht="15">
      <c r="B645" s="25" t="str">
        <f>IF(C645="","",ROWS($A$4:A645))</f>
        <v/>
      </c>
      <c r="C645" s="25" t="str">
        <f>IF('Student Record'!A643="","",'Student Record'!A643)</f>
        <v/>
      </c>
      <c r="D645" s="25" t="str">
        <f>IF('Student Record'!B643="","",'Student Record'!B643)</f>
        <v/>
      </c>
      <c r="E645" s="25" t="str">
        <f>IF('Student Record'!C643="","",'Student Record'!C643)</f>
        <v/>
      </c>
      <c r="F645" s="26" t="str">
        <f>IF('Student Record'!E643="","",'Student Record'!E643)</f>
        <v/>
      </c>
      <c r="G645" s="26" t="str">
        <f>IF('Student Record'!G643="","",'Student Record'!G643)</f>
        <v/>
      </c>
      <c r="H645" s="25" t="str">
        <f>IF('Student Record'!I643="","",'Student Record'!I643)</f>
        <v/>
      </c>
      <c r="I645" s="27" t="str">
        <f>IF('Student Record'!J643="","",'Student Record'!J643)</f>
        <v/>
      </c>
      <c r="J645" s="25" t="str">
        <f>IF('Student Record'!O643="","",'Student Record'!O643)</f>
        <v/>
      </c>
      <c r="K6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5" s="25" t="str">
        <f>IF(Table1[[#This Row],[नाम विद्यार्थी]]="","",IF(AND(Table1[[#This Row],[कक्षा]]&gt;8,Table1[[#This Row],[कक्षा]]&lt;11),50,""))</f>
        <v/>
      </c>
      <c r="M645" s="28" t="str">
        <f>IF(Table1[[#This Row],[नाम विद्यार्थी]]="","",IF(AND(Table1[[#This Row],[कक्षा]]&gt;=11,'School Fees'!$L$3="Yes"),100,""))</f>
        <v/>
      </c>
      <c r="N6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5" s="25" t="str">
        <f>IF(Table1[[#This Row],[नाम विद्यार्थी]]="","",IF(Table1[[#This Row],[कक्षा]]&gt;8,5,""))</f>
        <v/>
      </c>
      <c r="P6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5" s="21"/>
      <c r="R645" s="21"/>
      <c r="S645" s="28" t="str">
        <f>IF(SUM(Table1[[#This Row],[छात्र निधि]:[टी.सी.शुल्क]])=0,"",SUM(Table1[[#This Row],[छात्र निधि]:[टी.सी.शुल्क]]))</f>
        <v/>
      </c>
      <c r="T645" s="33"/>
      <c r="U645" s="33"/>
      <c r="V645" s="22"/>
    </row>
    <row r="646" spans="2:22" ht="15">
      <c r="B646" s="25" t="str">
        <f>IF(C646="","",ROWS($A$4:A646))</f>
        <v/>
      </c>
      <c r="C646" s="25" t="str">
        <f>IF('Student Record'!A644="","",'Student Record'!A644)</f>
        <v/>
      </c>
      <c r="D646" s="25" t="str">
        <f>IF('Student Record'!B644="","",'Student Record'!B644)</f>
        <v/>
      </c>
      <c r="E646" s="25" t="str">
        <f>IF('Student Record'!C644="","",'Student Record'!C644)</f>
        <v/>
      </c>
      <c r="F646" s="26" t="str">
        <f>IF('Student Record'!E644="","",'Student Record'!E644)</f>
        <v/>
      </c>
      <c r="G646" s="26" t="str">
        <f>IF('Student Record'!G644="","",'Student Record'!G644)</f>
        <v/>
      </c>
      <c r="H646" s="25" t="str">
        <f>IF('Student Record'!I644="","",'Student Record'!I644)</f>
        <v/>
      </c>
      <c r="I646" s="27" t="str">
        <f>IF('Student Record'!J644="","",'Student Record'!J644)</f>
        <v/>
      </c>
      <c r="J646" s="25" t="str">
        <f>IF('Student Record'!O644="","",'Student Record'!O644)</f>
        <v/>
      </c>
      <c r="K6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6" s="25" t="str">
        <f>IF(Table1[[#This Row],[नाम विद्यार्थी]]="","",IF(AND(Table1[[#This Row],[कक्षा]]&gt;8,Table1[[#This Row],[कक्षा]]&lt;11),50,""))</f>
        <v/>
      </c>
      <c r="M646" s="28" t="str">
        <f>IF(Table1[[#This Row],[नाम विद्यार्थी]]="","",IF(AND(Table1[[#This Row],[कक्षा]]&gt;=11,'School Fees'!$L$3="Yes"),100,""))</f>
        <v/>
      </c>
      <c r="N6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6" s="25" t="str">
        <f>IF(Table1[[#This Row],[नाम विद्यार्थी]]="","",IF(Table1[[#This Row],[कक्षा]]&gt;8,5,""))</f>
        <v/>
      </c>
      <c r="P6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6" s="21"/>
      <c r="R646" s="21"/>
      <c r="S646" s="28" t="str">
        <f>IF(SUM(Table1[[#This Row],[छात्र निधि]:[टी.सी.शुल्क]])=0,"",SUM(Table1[[#This Row],[छात्र निधि]:[टी.सी.शुल्क]]))</f>
        <v/>
      </c>
      <c r="T646" s="33"/>
      <c r="U646" s="33"/>
      <c r="V646" s="22"/>
    </row>
    <row r="647" spans="2:22" ht="15">
      <c r="B647" s="25" t="str">
        <f>IF(C647="","",ROWS($A$4:A647))</f>
        <v/>
      </c>
      <c r="C647" s="25" t="str">
        <f>IF('Student Record'!A645="","",'Student Record'!A645)</f>
        <v/>
      </c>
      <c r="D647" s="25" t="str">
        <f>IF('Student Record'!B645="","",'Student Record'!B645)</f>
        <v/>
      </c>
      <c r="E647" s="25" t="str">
        <f>IF('Student Record'!C645="","",'Student Record'!C645)</f>
        <v/>
      </c>
      <c r="F647" s="26" t="str">
        <f>IF('Student Record'!E645="","",'Student Record'!E645)</f>
        <v/>
      </c>
      <c r="G647" s="26" t="str">
        <f>IF('Student Record'!G645="","",'Student Record'!G645)</f>
        <v/>
      </c>
      <c r="H647" s="25" t="str">
        <f>IF('Student Record'!I645="","",'Student Record'!I645)</f>
        <v/>
      </c>
      <c r="I647" s="27" t="str">
        <f>IF('Student Record'!J645="","",'Student Record'!J645)</f>
        <v/>
      </c>
      <c r="J647" s="25" t="str">
        <f>IF('Student Record'!O645="","",'Student Record'!O645)</f>
        <v/>
      </c>
      <c r="K6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7" s="25" t="str">
        <f>IF(Table1[[#This Row],[नाम विद्यार्थी]]="","",IF(AND(Table1[[#This Row],[कक्षा]]&gt;8,Table1[[#This Row],[कक्षा]]&lt;11),50,""))</f>
        <v/>
      </c>
      <c r="M647" s="28" t="str">
        <f>IF(Table1[[#This Row],[नाम विद्यार्थी]]="","",IF(AND(Table1[[#This Row],[कक्षा]]&gt;=11,'School Fees'!$L$3="Yes"),100,""))</f>
        <v/>
      </c>
      <c r="N6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7" s="25" t="str">
        <f>IF(Table1[[#This Row],[नाम विद्यार्थी]]="","",IF(Table1[[#This Row],[कक्षा]]&gt;8,5,""))</f>
        <v/>
      </c>
      <c r="P6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7" s="21"/>
      <c r="R647" s="21"/>
      <c r="S647" s="28" t="str">
        <f>IF(SUM(Table1[[#This Row],[छात्र निधि]:[टी.सी.शुल्क]])=0,"",SUM(Table1[[#This Row],[छात्र निधि]:[टी.सी.शुल्क]]))</f>
        <v/>
      </c>
      <c r="T647" s="33"/>
      <c r="U647" s="33"/>
      <c r="V647" s="22"/>
    </row>
    <row r="648" spans="2:22" ht="15">
      <c r="B648" s="25" t="str">
        <f>IF(C648="","",ROWS($A$4:A648))</f>
        <v/>
      </c>
      <c r="C648" s="25" t="str">
        <f>IF('Student Record'!A646="","",'Student Record'!A646)</f>
        <v/>
      </c>
      <c r="D648" s="25" t="str">
        <f>IF('Student Record'!B646="","",'Student Record'!B646)</f>
        <v/>
      </c>
      <c r="E648" s="25" t="str">
        <f>IF('Student Record'!C646="","",'Student Record'!C646)</f>
        <v/>
      </c>
      <c r="F648" s="26" t="str">
        <f>IF('Student Record'!E646="","",'Student Record'!E646)</f>
        <v/>
      </c>
      <c r="G648" s="26" t="str">
        <f>IF('Student Record'!G646="","",'Student Record'!G646)</f>
        <v/>
      </c>
      <c r="H648" s="25" t="str">
        <f>IF('Student Record'!I646="","",'Student Record'!I646)</f>
        <v/>
      </c>
      <c r="I648" s="27" t="str">
        <f>IF('Student Record'!J646="","",'Student Record'!J646)</f>
        <v/>
      </c>
      <c r="J648" s="25" t="str">
        <f>IF('Student Record'!O646="","",'Student Record'!O646)</f>
        <v/>
      </c>
      <c r="K6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8" s="25" t="str">
        <f>IF(Table1[[#This Row],[नाम विद्यार्थी]]="","",IF(AND(Table1[[#This Row],[कक्षा]]&gt;8,Table1[[#This Row],[कक्षा]]&lt;11),50,""))</f>
        <v/>
      </c>
      <c r="M648" s="28" t="str">
        <f>IF(Table1[[#This Row],[नाम विद्यार्थी]]="","",IF(AND(Table1[[#This Row],[कक्षा]]&gt;=11,'School Fees'!$L$3="Yes"),100,""))</f>
        <v/>
      </c>
      <c r="N6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8" s="25" t="str">
        <f>IF(Table1[[#This Row],[नाम विद्यार्थी]]="","",IF(Table1[[#This Row],[कक्षा]]&gt;8,5,""))</f>
        <v/>
      </c>
      <c r="P6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8" s="21"/>
      <c r="R648" s="21"/>
      <c r="S648" s="28" t="str">
        <f>IF(SUM(Table1[[#This Row],[छात्र निधि]:[टी.सी.शुल्क]])=0,"",SUM(Table1[[#This Row],[छात्र निधि]:[टी.सी.शुल्क]]))</f>
        <v/>
      </c>
      <c r="T648" s="33"/>
      <c r="U648" s="33"/>
      <c r="V648" s="22"/>
    </row>
    <row r="649" spans="2:22" ht="15">
      <c r="B649" s="25" t="str">
        <f>IF(C649="","",ROWS($A$4:A649))</f>
        <v/>
      </c>
      <c r="C649" s="25" t="str">
        <f>IF('Student Record'!A647="","",'Student Record'!A647)</f>
        <v/>
      </c>
      <c r="D649" s="25" t="str">
        <f>IF('Student Record'!B647="","",'Student Record'!B647)</f>
        <v/>
      </c>
      <c r="E649" s="25" t="str">
        <f>IF('Student Record'!C647="","",'Student Record'!C647)</f>
        <v/>
      </c>
      <c r="F649" s="26" t="str">
        <f>IF('Student Record'!E647="","",'Student Record'!E647)</f>
        <v/>
      </c>
      <c r="G649" s="26" t="str">
        <f>IF('Student Record'!G647="","",'Student Record'!G647)</f>
        <v/>
      </c>
      <c r="H649" s="25" t="str">
        <f>IF('Student Record'!I647="","",'Student Record'!I647)</f>
        <v/>
      </c>
      <c r="I649" s="27" t="str">
        <f>IF('Student Record'!J647="","",'Student Record'!J647)</f>
        <v/>
      </c>
      <c r="J649" s="25" t="str">
        <f>IF('Student Record'!O647="","",'Student Record'!O647)</f>
        <v/>
      </c>
      <c r="K6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49" s="25" t="str">
        <f>IF(Table1[[#This Row],[नाम विद्यार्थी]]="","",IF(AND(Table1[[#This Row],[कक्षा]]&gt;8,Table1[[#This Row],[कक्षा]]&lt;11),50,""))</f>
        <v/>
      </c>
      <c r="M649" s="28" t="str">
        <f>IF(Table1[[#This Row],[नाम विद्यार्थी]]="","",IF(AND(Table1[[#This Row],[कक्षा]]&gt;=11,'School Fees'!$L$3="Yes"),100,""))</f>
        <v/>
      </c>
      <c r="N6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49" s="25" t="str">
        <f>IF(Table1[[#This Row],[नाम विद्यार्थी]]="","",IF(Table1[[#This Row],[कक्षा]]&gt;8,5,""))</f>
        <v/>
      </c>
      <c r="P6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49" s="21"/>
      <c r="R649" s="21"/>
      <c r="S649" s="28" t="str">
        <f>IF(SUM(Table1[[#This Row],[छात्र निधि]:[टी.सी.शुल्क]])=0,"",SUM(Table1[[#This Row],[छात्र निधि]:[टी.सी.शुल्क]]))</f>
        <v/>
      </c>
      <c r="T649" s="33"/>
      <c r="U649" s="33"/>
      <c r="V649" s="22"/>
    </row>
    <row r="650" spans="2:22" ht="15">
      <c r="B650" s="25" t="str">
        <f>IF(C650="","",ROWS($A$4:A650))</f>
        <v/>
      </c>
      <c r="C650" s="25" t="str">
        <f>IF('Student Record'!A648="","",'Student Record'!A648)</f>
        <v/>
      </c>
      <c r="D650" s="25" t="str">
        <f>IF('Student Record'!B648="","",'Student Record'!B648)</f>
        <v/>
      </c>
      <c r="E650" s="25" t="str">
        <f>IF('Student Record'!C648="","",'Student Record'!C648)</f>
        <v/>
      </c>
      <c r="F650" s="26" t="str">
        <f>IF('Student Record'!E648="","",'Student Record'!E648)</f>
        <v/>
      </c>
      <c r="G650" s="26" t="str">
        <f>IF('Student Record'!G648="","",'Student Record'!G648)</f>
        <v/>
      </c>
      <c r="H650" s="25" t="str">
        <f>IF('Student Record'!I648="","",'Student Record'!I648)</f>
        <v/>
      </c>
      <c r="I650" s="27" t="str">
        <f>IF('Student Record'!J648="","",'Student Record'!J648)</f>
        <v/>
      </c>
      <c r="J650" s="25" t="str">
        <f>IF('Student Record'!O648="","",'Student Record'!O648)</f>
        <v/>
      </c>
      <c r="K6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0" s="25" t="str">
        <f>IF(Table1[[#This Row],[नाम विद्यार्थी]]="","",IF(AND(Table1[[#This Row],[कक्षा]]&gt;8,Table1[[#This Row],[कक्षा]]&lt;11),50,""))</f>
        <v/>
      </c>
      <c r="M650" s="28" t="str">
        <f>IF(Table1[[#This Row],[नाम विद्यार्थी]]="","",IF(AND(Table1[[#This Row],[कक्षा]]&gt;=11,'School Fees'!$L$3="Yes"),100,""))</f>
        <v/>
      </c>
      <c r="N6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0" s="25" t="str">
        <f>IF(Table1[[#This Row],[नाम विद्यार्थी]]="","",IF(Table1[[#This Row],[कक्षा]]&gt;8,5,""))</f>
        <v/>
      </c>
      <c r="P6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0" s="21"/>
      <c r="R650" s="21"/>
      <c r="S650" s="28" t="str">
        <f>IF(SUM(Table1[[#This Row],[छात्र निधि]:[टी.सी.शुल्क]])=0,"",SUM(Table1[[#This Row],[छात्र निधि]:[टी.सी.शुल्क]]))</f>
        <v/>
      </c>
      <c r="T650" s="33"/>
      <c r="U650" s="33"/>
      <c r="V650" s="22"/>
    </row>
    <row r="651" spans="2:22" ht="15">
      <c r="B651" s="25" t="str">
        <f>IF(C651="","",ROWS($A$4:A651))</f>
        <v/>
      </c>
      <c r="C651" s="25" t="str">
        <f>IF('Student Record'!A649="","",'Student Record'!A649)</f>
        <v/>
      </c>
      <c r="D651" s="25" t="str">
        <f>IF('Student Record'!B649="","",'Student Record'!B649)</f>
        <v/>
      </c>
      <c r="E651" s="25" t="str">
        <f>IF('Student Record'!C649="","",'Student Record'!C649)</f>
        <v/>
      </c>
      <c r="F651" s="26" t="str">
        <f>IF('Student Record'!E649="","",'Student Record'!E649)</f>
        <v/>
      </c>
      <c r="G651" s="26" t="str">
        <f>IF('Student Record'!G649="","",'Student Record'!G649)</f>
        <v/>
      </c>
      <c r="H651" s="25" t="str">
        <f>IF('Student Record'!I649="","",'Student Record'!I649)</f>
        <v/>
      </c>
      <c r="I651" s="27" t="str">
        <f>IF('Student Record'!J649="","",'Student Record'!J649)</f>
        <v/>
      </c>
      <c r="J651" s="25" t="str">
        <f>IF('Student Record'!O649="","",'Student Record'!O649)</f>
        <v/>
      </c>
      <c r="K6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1" s="25" t="str">
        <f>IF(Table1[[#This Row],[नाम विद्यार्थी]]="","",IF(AND(Table1[[#This Row],[कक्षा]]&gt;8,Table1[[#This Row],[कक्षा]]&lt;11),50,""))</f>
        <v/>
      </c>
      <c r="M651" s="28" t="str">
        <f>IF(Table1[[#This Row],[नाम विद्यार्थी]]="","",IF(AND(Table1[[#This Row],[कक्षा]]&gt;=11,'School Fees'!$L$3="Yes"),100,""))</f>
        <v/>
      </c>
      <c r="N6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1" s="25" t="str">
        <f>IF(Table1[[#This Row],[नाम विद्यार्थी]]="","",IF(Table1[[#This Row],[कक्षा]]&gt;8,5,""))</f>
        <v/>
      </c>
      <c r="P6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1" s="21"/>
      <c r="R651" s="21"/>
      <c r="S651" s="28" t="str">
        <f>IF(SUM(Table1[[#This Row],[छात्र निधि]:[टी.सी.शुल्क]])=0,"",SUM(Table1[[#This Row],[छात्र निधि]:[टी.सी.शुल्क]]))</f>
        <v/>
      </c>
      <c r="T651" s="33"/>
      <c r="U651" s="33"/>
      <c r="V651" s="22"/>
    </row>
    <row r="652" spans="2:22" ht="15">
      <c r="B652" s="25" t="str">
        <f>IF(C652="","",ROWS($A$4:A652))</f>
        <v/>
      </c>
      <c r="C652" s="25" t="str">
        <f>IF('Student Record'!A650="","",'Student Record'!A650)</f>
        <v/>
      </c>
      <c r="D652" s="25" t="str">
        <f>IF('Student Record'!B650="","",'Student Record'!B650)</f>
        <v/>
      </c>
      <c r="E652" s="25" t="str">
        <f>IF('Student Record'!C650="","",'Student Record'!C650)</f>
        <v/>
      </c>
      <c r="F652" s="26" t="str">
        <f>IF('Student Record'!E650="","",'Student Record'!E650)</f>
        <v/>
      </c>
      <c r="G652" s="26" t="str">
        <f>IF('Student Record'!G650="","",'Student Record'!G650)</f>
        <v/>
      </c>
      <c r="H652" s="25" t="str">
        <f>IF('Student Record'!I650="","",'Student Record'!I650)</f>
        <v/>
      </c>
      <c r="I652" s="27" t="str">
        <f>IF('Student Record'!J650="","",'Student Record'!J650)</f>
        <v/>
      </c>
      <c r="J652" s="25" t="str">
        <f>IF('Student Record'!O650="","",'Student Record'!O650)</f>
        <v/>
      </c>
      <c r="K6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2" s="25" t="str">
        <f>IF(Table1[[#This Row],[नाम विद्यार्थी]]="","",IF(AND(Table1[[#This Row],[कक्षा]]&gt;8,Table1[[#This Row],[कक्षा]]&lt;11),50,""))</f>
        <v/>
      </c>
      <c r="M652" s="28" t="str">
        <f>IF(Table1[[#This Row],[नाम विद्यार्थी]]="","",IF(AND(Table1[[#This Row],[कक्षा]]&gt;=11,'School Fees'!$L$3="Yes"),100,""))</f>
        <v/>
      </c>
      <c r="N6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2" s="25" t="str">
        <f>IF(Table1[[#This Row],[नाम विद्यार्थी]]="","",IF(Table1[[#This Row],[कक्षा]]&gt;8,5,""))</f>
        <v/>
      </c>
      <c r="P6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2" s="21"/>
      <c r="R652" s="21"/>
      <c r="S652" s="28" t="str">
        <f>IF(SUM(Table1[[#This Row],[छात्र निधि]:[टी.सी.शुल्क]])=0,"",SUM(Table1[[#This Row],[छात्र निधि]:[टी.सी.शुल्क]]))</f>
        <v/>
      </c>
      <c r="T652" s="33"/>
      <c r="U652" s="33"/>
      <c r="V652" s="22"/>
    </row>
    <row r="653" spans="2:22" ht="15">
      <c r="B653" s="25" t="str">
        <f>IF(C653="","",ROWS($A$4:A653))</f>
        <v/>
      </c>
      <c r="C653" s="25" t="str">
        <f>IF('Student Record'!A651="","",'Student Record'!A651)</f>
        <v/>
      </c>
      <c r="D653" s="25" t="str">
        <f>IF('Student Record'!B651="","",'Student Record'!B651)</f>
        <v/>
      </c>
      <c r="E653" s="25" t="str">
        <f>IF('Student Record'!C651="","",'Student Record'!C651)</f>
        <v/>
      </c>
      <c r="F653" s="26" t="str">
        <f>IF('Student Record'!E651="","",'Student Record'!E651)</f>
        <v/>
      </c>
      <c r="G653" s="26" t="str">
        <f>IF('Student Record'!G651="","",'Student Record'!G651)</f>
        <v/>
      </c>
      <c r="H653" s="25" t="str">
        <f>IF('Student Record'!I651="","",'Student Record'!I651)</f>
        <v/>
      </c>
      <c r="I653" s="27" t="str">
        <f>IF('Student Record'!J651="","",'Student Record'!J651)</f>
        <v/>
      </c>
      <c r="J653" s="25" t="str">
        <f>IF('Student Record'!O651="","",'Student Record'!O651)</f>
        <v/>
      </c>
      <c r="K6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3" s="25" t="str">
        <f>IF(Table1[[#This Row],[नाम विद्यार्थी]]="","",IF(AND(Table1[[#This Row],[कक्षा]]&gt;8,Table1[[#This Row],[कक्षा]]&lt;11),50,""))</f>
        <v/>
      </c>
      <c r="M653" s="28" t="str">
        <f>IF(Table1[[#This Row],[नाम विद्यार्थी]]="","",IF(AND(Table1[[#This Row],[कक्षा]]&gt;=11,'School Fees'!$L$3="Yes"),100,""))</f>
        <v/>
      </c>
      <c r="N6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3" s="25" t="str">
        <f>IF(Table1[[#This Row],[नाम विद्यार्थी]]="","",IF(Table1[[#This Row],[कक्षा]]&gt;8,5,""))</f>
        <v/>
      </c>
      <c r="P6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3" s="21"/>
      <c r="R653" s="21"/>
      <c r="S653" s="28" t="str">
        <f>IF(SUM(Table1[[#This Row],[छात्र निधि]:[टी.सी.शुल्क]])=0,"",SUM(Table1[[#This Row],[छात्र निधि]:[टी.सी.शुल्क]]))</f>
        <v/>
      </c>
      <c r="T653" s="33"/>
      <c r="U653" s="33"/>
      <c r="V653" s="22"/>
    </row>
    <row r="654" spans="2:22" ht="15">
      <c r="B654" s="25" t="str">
        <f>IF(C654="","",ROWS($A$4:A654))</f>
        <v/>
      </c>
      <c r="C654" s="25" t="str">
        <f>IF('Student Record'!A652="","",'Student Record'!A652)</f>
        <v/>
      </c>
      <c r="D654" s="25" t="str">
        <f>IF('Student Record'!B652="","",'Student Record'!B652)</f>
        <v/>
      </c>
      <c r="E654" s="25" t="str">
        <f>IF('Student Record'!C652="","",'Student Record'!C652)</f>
        <v/>
      </c>
      <c r="F654" s="26" t="str">
        <f>IF('Student Record'!E652="","",'Student Record'!E652)</f>
        <v/>
      </c>
      <c r="G654" s="26" t="str">
        <f>IF('Student Record'!G652="","",'Student Record'!G652)</f>
        <v/>
      </c>
      <c r="H654" s="25" t="str">
        <f>IF('Student Record'!I652="","",'Student Record'!I652)</f>
        <v/>
      </c>
      <c r="I654" s="27" t="str">
        <f>IF('Student Record'!J652="","",'Student Record'!J652)</f>
        <v/>
      </c>
      <c r="J654" s="25" t="str">
        <f>IF('Student Record'!O652="","",'Student Record'!O652)</f>
        <v/>
      </c>
      <c r="K6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4" s="25" t="str">
        <f>IF(Table1[[#This Row],[नाम विद्यार्थी]]="","",IF(AND(Table1[[#This Row],[कक्षा]]&gt;8,Table1[[#This Row],[कक्षा]]&lt;11),50,""))</f>
        <v/>
      </c>
      <c r="M654" s="28" t="str">
        <f>IF(Table1[[#This Row],[नाम विद्यार्थी]]="","",IF(AND(Table1[[#This Row],[कक्षा]]&gt;=11,'School Fees'!$L$3="Yes"),100,""))</f>
        <v/>
      </c>
      <c r="N6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4" s="25" t="str">
        <f>IF(Table1[[#This Row],[नाम विद्यार्थी]]="","",IF(Table1[[#This Row],[कक्षा]]&gt;8,5,""))</f>
        <v/>
      </c>
      <c r="P6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4" s="21"/>
      <c r="R654" s="21"/>
      <c r="S654" s="28" t="str">
        <f>IF(SUM(Table1[[#This Row],[छात्र निधि]:[टी.सी.शुल्क]])=0,"",SUM(Table1[[#This Row],[छात्र निधि]:[टी.सी.शुल्क]]))</f>
        <v/>
      </c>
      <c r="T654" s="33"/>
      <c r="U654" s="33"/>
      <c r="V654" s="22"/>
    </row>
    <row r="655" spans="2:22" ht="15">
      <c r="B655" s="25" t="str">
        <f>IF(C655="","",ROWS($A$4:A655))</f>
        <v/>
      </c>
      <c r="C655" s="25" t="str">
        <f>IF('Student Record'!A653="","",'Student Record'!A653)</f>
        <v/>
      </c>
      <c r="D655" s="25" t="str">
        <f>IF('Student Record'!B653="","",'Student Record'!B653)</f>
        <v/>
      </c>
      <c r="E655" s="25" t="str">
        <f>IF('Student Record'!C653="","",'Student Record'!C653)</f>
        <v/>
      </c>
      <c r="F655" s="26" t="str">
        <f>IF('Student Record'!E653="","",'Student Record'!E653)</f>
        <v/>
      </c>
      <c r="G655" s="26" t="str">
        <f>IF('Student Record'!G653="","",'Student Record'!G653)</f>
        <v/>
      </c>
      <c r="H655" s="25" t="str">
        <f>IF('Student Record'!I653="","",'Student Record'!I653)</f>
        <v/>
      </c>
      <c r="I655" s="27" t="str">
        <f>IF('Student Record'!J653="","",'Student Record'!J653)</f>
        <v/>
      </c>
      <c r="J655" s="25" t="str">
        <f>IF('Student Record'!O653="","",'Student Record'!O653)</f>
        <v/>
      </c>
      <c r="K6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5" s="25" t="str">
        <f>IF(Table1[[#This Row],[नाम विद्यार्थी]]="","",IF(AND(Table1[[#This Row],[कक्षा]]&gt;8,Table1[[#This Row],[कक्षा]]&lt;11),50,""))</f>
        <v/>
      </c>
      <c r="M655" s="28" t="str">
        <f>IF(Table1[[#This Row],[नाम विद्यार्थी]]="","",IF(AND(Table1[[#This Row],[कक्षा]]&gt;=11,'School Fees'!$L$3="Yes"),100,""))</f>
        <v/>
      </c>
      <c r="N6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5" s="25" t="str">
        <f>IF(Table1[[#This Row],[नाम विद्यार्थी]]="","",IF(Table1[[#This Row],[कक्षा]]&gt;8,5,""))</f>
        <v/>
      </c>
      <c r="P6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5" s="21"/>
      <c r="R655" s="21"/>
      <c r="S655" s="28" t="str">
        <f>IF(SUM(Table1[[#This Row],[छात्र निधि]:[टी.सी.शुल्क]])=0,"",SUM(Table1[[#This Row],[छात्र निधि]:[टी.सी.शुल्क]]))</f>
        <v/>
      </c>
      <c r="T655" s="33"/>
      <c r="U655" s="33"/>
      <c r="V655" s="22"/>
    </row>
    <row r="656" spans="2:22" ht="15">
      <c r="B656" s="25" t="str">
        <f>IF(C656="","",ROWS($A$4:A656))</f>
        <v/>
      </c>
      <c r="C656" s="25" t="str">
        <f>IF('Student Record'!A654="","",'Student Record'!A654)</f>
        <v/>
      </c>
      <c r="D656" s="25" t="str">
        <f>IF('Student Record'!B654="","",'Student Record'!B654)</f>
        <v/>
      </c>
      <c r="E656" s="25" t="str">
        <f>IF('Student Record'!C654="","",'Student Record'!C654)</f>
        <v/>
      </c>
      <c r="F656" s="26" t="str">
        <f>IF('Student Record'!E654="","",'Student Record'!E654)</f>
        <v/>
      </c>
      <c r="G656" s="26" t="str">
        <f>IF('Student Record'!G654="","",'Student Record'!G654)</f>
        <v/>
      </c>
      <c r="H656" s="25" t="str">
        <f>IF('Student Record'!I654="","",'Student Record'!I654)</f>
        <v/>
      </c>
      <c r="I656" s="27" t="str">
        <f>IF('Student Record'!J654="","",'Student Record'!J654)</f>
        <v/>
      </c>
      <c r="J656" s="25" t="str">
        <f>IF('Student Record'!O654="","",'Student Record'!O654)</f>
        <v/>
      </c>
      <c r="K6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6" s="25" t="str">
        <f>IF(Table1[[#This Row],[नाम विद्यार्थी]]="","",IF(AND(Table1[[#This Row],[कक्षा]]&gt;8,Table1[[#This Row],[कक्षा]]&lt;11),50,""))</f>
        <v/>
      </c>
      <c r="M656" s="28" t="str">
        <f>IF(Table1[[#This Row],[नाम विद्यार्थी]]="","",IF(AND(Table1[[#This Row],[कक्षा]]&gt;=11,'School Fees'!$L$3="Yes"),100,""))</f>
        <v/>
      </c>
      <c r="N6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6" s="25" t="str">
        <f>IF(Table1[[#This Row],[नाम विद्यार्थी]]="","",IF(Table1[[#This Row],[कक्षा]]&gt;8,5,""))</f>
        <v/>
      </c>
      <c r="P6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6" s="21"/>
      <c r="R656" s="21"/>
      <c r="S656" s="28" t="str">
        <f>IF(SUM(Table1[[#This Row],[छात्र निधि]:[टी.सी.शुल्क]])=0,"",SUM(Table1[[#This Row],[छात्र निधि]:[टी.सी.शुल्क]]))</f>
        <v/>
      </c>
      <c r="T656" s="33"/>
      <c r="U656" s="33"/>
      <c r="V656" s="22"/>
    </row>
    <row r="657" spans="2:22" ht="15">
      <c r="B657" s="25" t="str">
        <f>IF(C657="","",ROWS($A$4:A657))</f>
        <v/>
      </c>
      <c r="C657" s="25" t="str">
        <f>IF('Student Record'!A655="","",'Student Record'!A655)</f>
        <v/>
      </c>
      <c r="D657" s="25" t="str">
        <f>IF('Student Record'!B655="","",'Student Record'!B655)</f>
        <v/>
      </c>
      <c r="E657" s="25" t="str">
        <f>IF('Student Record'!C655="","",'Student Record'!C655)</f>
        <v/>
      </c>
      <c r="F657" s="26" t="str">
        <f>IF('Student Record'!E655="","",'Student Record'!E655)</f>
        <v/>
      </c>
      <c r="G657" s="26" t="str">
        <f>IF('Student Record'!G655="","",'Student Record'!G655)</f>
        <v/>
      </c>
      <c r="H657" s="25" t="str">
        <f>IF('Student Record'!I655="","",'Student Record'!I655)</f>
        <v/>
      </c>
      <c r="I657" s="27" t="str">
        <f>IF('Student Record'!J655="","",'Student Record'!J655)</f>
        <v/>
      </c>
      <c r="J657" s="25" t="str">
        <f>IF('Student Record'!O655="","",'Student Record'!O655)</f>
        <v/>
      </c>
      <c r="K6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7" s="25" t="str">
        <f>IF(Table1[[#This Row],[नाम विद्यार्थी]]="","",IF(AND(Table1[[#This Row],[कक्षा]]&gt;8,Table1[[#This Row],[कक्षा]]&lt;11),50,""))</f>
        <v/>
      </c>
      <c r="M657" s="28" t="str">
        <f>IF(Table1[[#This Row],[नाम विद्यार्थी]]="","",IF(AND(Table1[[#This Row],[कक्षा]]&gt;=11,'School Fees'!$L$3="Yes"),100,""))</f>
        <v/>
      </c>
      <c r="N6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7" s="25" t="str">
        <f>IF(Table1[[#This Row],[नाम विद्यार्थी]]="","",IF(Table1[[#This Row],[कक्षा]]&gt;8,5,""))</f>
        <v/>
      </c>
      <c r="P6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7" s="21"/>
      <c r="R657" s="21"/>
      <c r="S657" s="28" t="str">
        <f>IF(SUM(Table1[[#This Row],[छात्र निधि]:[टी.सी.शुल्क]])=0,"",SUM(Table1[[#This Row],[छात्र निधि]:[टी.सी.शुल्क]]))</f>
        <v/>
      </c>
      <c r="T657" s="33"/>
      <c r="U657" s="33"/>
      <c r="V657" s="22"/>
    </row>
    <row r="658" spans="2:22" ht="15">
      <c r="B658" s="25" t="str">
        <f>IF(C658="","",ROWS($A$4:A658))</f>
        <v/>
      </c>
      <c r="C658" s="25" t="str">
        <f>IF('Student Record'!A656="","",'Student Record'!A656)</f>
        <v/>
      </c>
      <c r="D658" s="25" t="str">
        <f>IF('Student Record'!B656="","",'Student Record'!B656)</f>
        <v/>
      </c>
      <c r="E658" s="25" t="str">
        <f>IF('Student Record'!C656="","",'Student Record'!C656)</f>
        <v/>
      </c>
      <c r="F658" s="26" t="str">
        <f>IF('Student Record'!E656="","",'Student Record'!E656)</f>
        <v/>
      </c>
      <c r="G658" s="26" t="str">
        <f>IF('Student Record'!G656="","",'Student Record'!G656)</f>
        <v/>
      </c>
      <c r="H658" s="25" t="str">
        <f>IF('Student Record'!I656="","",'Student Record'!I656)</f>
        <v/>
      </c>
      <c r="I658" s="27" t="str">
        <f>IF('Student Record'!J656="","",'Student Record'!J656)</f>
        <v/>
      </c>
      <c r="J658" s="25" t="str">
        <f>IF('Student Record'!O656="","",'Student Record'!O656)</f>
        <v/>
      </c>
      <c r="K6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8" s="25" t="str">
        <f>IF(Table1[[#This Row],[नाम विद्यार्थी]]="","",IF(AND(Table1[[#This Row],[कक्षा]]&gt;8,Table1[[#This Row],[कक्षा]]&lt;11),50,""))</f>
        <v/>
      </c>
      <c r="M658" s="28" t="str">
        <f>IF(Table1[[#This Row],[नाम विद्यार्थी]]="","",IF(AND(Table1[[#This Row],[कक्षा]]&gt;=11,'School Fees'!$L$3="Yes"),100,""))</f>
        <v/>
      </c>
      <c r="N6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8" s="25" t="str">
        <f>IF(Table1[[#This Row],[नाम विद्यार्थी]]="","",IF(Table1[[#This Row],[कक्षा]]&gt;8,5,""))</f>
        <v/>
      </c>
      <c r="P6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8" s="21"/>
      <c r="R658" s="21"/>
      <c r="S658" s="28" t="str">
        <f>IF(SUM(Table1[[#This Row],[छात्र निधि]:[टी.सी.शुल्क]])=0,"",SUM(Table1[[#This Row],[छात्र निधि]:[टी.सी.शुल्क]]))</f>
        <v/>
      </c>
      <c r="T658" s="33"/>
      <c r="U658" s="33"/>
      <c r="V658" s="22"/>
    </row>
    <row r="659" spans="2:22" ht="15">
      <c r="B659" s="25" t="str">
        <f>IF(C659="","",ROWS($A$4:A659))</f>
        <v/>
      </c>
      <c r="C659" s="25" t="str">
        <f>IF('Student Record'!A657="","",'Student Record'!A657)</f>
        <v/>
      </c>
      <c r="D659" s="25" t="str">
        <f>IF('Student Record'!B657="","",'Student Record'!B657)</f>
        <v/>
      </c>
      <c r="E659" s="25" t="str">
        <f>IF('Student Record'!C657="","",'Student Record'!C657)</f>
        <v/>
      </c>
      <c r="F659" s="26" t="str">
        <f>IF('Student Record'!E657="","",'Student Record'!E657)</f>
        <v/>
      </c>
      <c r="G659" s="26" t="str">
        <f>IF('Student Record'!G657="","",'Student Record'!G657)</f>
        <v/>
      </c>
      <c r="H659" s="25" t="str">
        <f>IF('Student Record'!I657="","",'Student Record'!I657)</f>
        <v/>
      </c>
      <c r="I659" s="27" t="str">
        <f>IF('Student Record'!J657="","",'Student Record'!J657)</f>
        <v/>
      </c>
      <c r="J659" s="25" t="str">
        <f>IF('Student Record'!O657="","",'Student Record'!O657)</f>
        <v/>
      </c>
      <c r="K6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59" s="25" t="str">
        <f>IF(Table1[[#This Row],[नाम विद्यार्थी]]="","",IF(AND(Table1[[#This Row],[कक्षा]]&gt;8,Table1[[#This Row],[कक्षा]]&lt;11),50,""))</f>
        <v/>
      </c>
      <c r="M659" s="28" t="str">
        <f>IF(Table1[[#This Row],[नाम विद्यार्थी]]="","",IF(AND(Table1[[#This Row],[कक्षा]]&gt;=11,'School Fees'!$L$3="Yes"),100,""))</f>
        <v/>
      </c>
      <c r="N6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59" s="25" t="str">
        <f>IF(Table1[[#This Row],[नाम विद्यार्थी]]="","",IF(Table1[[#This Row],[कक्षा]]&gt;8,5,""))</f>
        <v/>
      </c>
      <c r="P6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59" s="21"/>
      <c r="R659" s="21"/>
      <c r="S659" s="28" t="str">
        <f>IF(SUM(Table1[[#This Row],[छात्र निधि]:[टी.सी.शुल्क]])=0,"",SUM(Table1[[#This Row],[छात्र निधि]:[टी.सी.शुल्क]]))</f>
        <v/>
      </c>
      <c r="T659" s="33"/>
      <c r="U659" s="33"/>
      <c r="V659" s="22"/>
    </row>
    <row r="660" spans="2:22" ht="15">
      <c r="B660" s="25" t="str">
        <f>IF(C660="","",ROWS($A$4:A660))</f>
        <v/>
      </c>
      <c r="C660" s="25" t="str">
        <f>IF('Student Record'!A658="","",'Student Record'!A658)</f>
        <v/>
      </c>
      <c r="D660" s="25" t="str">
        <f>IF('Student Record'!B658="","",'Student Record'!B658)</f>
        <v/>
      </c>
      <c r="E660" s="25" t="str">
        <f>IF('Student Record'!C658="","",'Student Record'!C658)</f>
        <v/>
      </c>
      <c r="F660" s="26" t="str">
        <f>IF('Student Record'!E658="","",'Student Record'!E658)</f>
        <v/>
      </c>
      <c r="G660" s="26" t="str">
        <f>IF('Student Record'!G658="","",'Student Record'!G658)</f>
        <v/>
      </c>
      <c r="H660" s="25" t="str">
        <f>IF('Student Record'!I658="","",'Student Record'!I658)</f>
        <v/>
      </c>
      <c r="I660" s="27" t="str">
        <f>IF('Student Record'!J658="","",'Student Record'!J658)</f>
        <v/>
      </c>
      <c r="J660" s="25" t="str">
        <f>IF('Student Record'!O658="","",'Student Record'!O658)</f>
        <v/>
      </c>
      <c r="K6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0" s="25" t="str">
        <f>IF(Table1[[#This Row],[नाम विद्यार्थी]]="","",IF(AND(Table1[[#This Row],[कक्षा]]&gt;8,Table1[[#This Row],[कक्षा]]&lt;11),50,""))</f>
        <v/>
      </c>
      <c r="M660" s="28" t="str">
        <f>IF(Table1[[#This Row],[नाम विद्यार्थी]]="","",IF(AND(Table1[[#This Row],[कक्षा]]&gt;=11,'School Fees'!$L$3="Yes"),100,""))</f>
        <v/>
      </c>
      <c r="N6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0" s="25" t="str">
        <f>IF(Table1[[#This Row],[नाम विद्यार्थी]]="","",IF(Table1[[#This Row],[कक्षा]]&gt;8,5,""))</f>
        <v/>
      </c>
      <c r="P6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0" s="21"/>
      <c r="R660" s="21"/>
      <c r="S660" s="28" t="str">
        <f>IF(SUM(Table1[[#This Row],[छात्र निधि]:[टी.सी.शुल्क]])=0,"",SUM(Table1[[#This Row],[छात्र निधि]:[टी.सी.शुल्क]]))</f>
        <v/>
      </c>
      <c r="T660" s="33"/>
      <c r="U660" s="33"/>
      <c r="V660" s="22"/>
    </row>
    <row r="661" spans="2:22" ht="15">
      <c r="B661" s="25" t="str">
        <f>IF(C661="","",ROWS($A$4:A661))</f>
        <v/>
      </c>
      <c r="C661" s="25" t="str">
        <f>IF('Student Record'!A659="","",'Student Record'!A659)</f>
        <v/>
      </c>
      <c r="D661" s="25" t="str">
        <f>IF('Student Record'!B659="","",'Student Record'!B659)</f>
        <v/>
      </c>
      <c r="E661" s="25" t="str">
        <f>IF('Student Record'!C659="","",'Student Record'!C659)</f>
        <v/>
      </c>
      <c r="F661" s="26" t="str">
        <f>IF('Student Record'!E659="","",'Student Record'!E659)</f>
        <v/>
      </c>
      <c r="G661" s="26" t="str">
        <f>IF('Student Record'!G659="","",'Student Record'!G659)</f>
        <v/>
      </c>
      <c r="H661" s="25" t="str">
        <f>IF('Student Record'!I659="","",'Student Record'!I659)</f>
        <v/>
      </c>
      <c r="I661" s="27" t="str">
        <f>IF('Student Record'!J659="","",'Student Record'!J659)</f>
        <v/>
      </c>
      <c r="J661" s="25" t="str">
        <f>IF('Student Record'!O659="","",'Student Record'!O659)</f>
        <v/>
      </c>
      <c r="K6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1" s="25" t="str">
        <f>IF(Table1[[#This Row],[नाम विद्यार्थी]]="","",IF(AND(Table1[[#This Row],[कक्षा]]&gt;8,Table1[[#This Row],[कक्षा]]&lt;11),50,""))</f>
        <v/>
      </c>
      <c r="M661" s="28" t="str">
        <f>IF(Table1[[#This Row],[नाम विद्यार्थी]]="","",IF(AND(Table1[[#This Row],[कक्षा]]&gt;=11,'School Fees'!$L$3="Yes"),100,""))</f>
        <v/>
      </c>
      <c r="N6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1" s="25" t="str">
        <f>IF(Table1[[#This Row],[नाम विद्यार्थी]]="","",IF(Table1[[#This Row],[कक्षा]]&gt;8,5,""))</f>
        <v/>
      </c>
      <c r="P6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1" s="21"/>
      <c r="R661" s="21"/>
      <c r="S661" s="28" t="str">
        <f>IF(SUM(Table1[[#This Row],[छात्र निधि]:[टी.सी.शुल्क]])=0,"",SUM(Table1[[#This Row],[छात्र निधि]:[टी.सी.शुल्क]]))</f>
        <v/>
      </c>
      <c r="T661" s="33"/>
      <c r="U661" s="33"/>
      <c r="V661" s="22"/>
    </row>
    <row r="662" spans="2:22" ht="15">
      <c r="B662" s="25" t="str">
        <f>IF(C662="","",ROWS($A$4:A662))</f>
        <v/>
      </c>
      <c r="C662" s="25" t="str">
        <f>IF('Student Record'!A660="","",'Student Record'!A660)</f>
        <v/>
      </c>
      <c r="D662" s="25" t="str">
        <f>IF('Student Record'!B660="","",'Student Record'!B660)</f>
        <v/>
      </c>
      <c r="E662" s="25" t="str">
        <f>IF('Student Record'!C660="","",'Student Record'!C660)</f>
        <v/>
      </c>
      <c r="F662" s="26" t="str">
        <f>IF('Student Record'!E660="","",'Student Record'!E660)</f>
        <v/>
      </c>
      <c r="G662" s="26" t="str">
        <f>IF('Student Record'!G660="","",'Student Record'!G660)</f>
        <v/>
      </c>
      <c r="H662" s="25" t="str">
        <f>IF('Student Record'!I660="","",'Student Record'!I660)</f>
        <v/>
      </c>
      <c r="I662" s="27" t="str">
        <f>IF('Student Record'!J660="","",'Student Record'!J660)</f>
        <v/>
      </c>
      <c r="J662" s="25" t="str">
        <f>IF('Student Record'!O660="","",'Student Record'!O660)</f>
        <v/>
      </c>
      <c r="K6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2" s="25" t="str">
        <f>IF(Table1[[#This Row],[नाम विद्यार्थी]]="","",IF(AND(Table1[[#This Row],[कक्षा]]&gt;8,Table1[[#This Row],[कक्षा]]&lt;11),50,""))</f>
        <v/>
      </c>
      <c r="M662" s="28" t="str">
        <f>IF(Table1[[#This Row],[नाम विद्यार्थी]]="","",IF(AND(Table1[[#This Row],[कक्षा]]&gt;=11,'School Fees'!$L$3="Yes"),100,""))</f>
        <v/>
      </c>
      <c r="N6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2" s="25" t="str">
        <f>IF(Table1[[#This Row],[नाम विद्यार्थी]]="","",IF(Table1[[#This Row],[कक्षा]]&gt;8,5,""))</f>
        <v/>
      </c>
      <c r="P6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2" s="21"/>
      <c r="R662" s="21"/>
      <c r="S662" s="28" t="str">
        <f>IF(SUM(Table1[[#This Row],[छात्र निधि]:[टी.सी.शुल्क]])=0,"",SUM(Table1[[#This Row],[छात्र निधि]:[टी.सी.शुल्क]]))</f>
        <v/>
      </c>
      <c r="T662" s="33"/>
      <c r="U662" s="33"/>
      <c r="V662" s="22"/>
    </row>
    <row r="663" spans="2:22" ht="15">
      <c r="B663" s="25" t="str">
        <f>IF(C663="","",ROWS($A$4:A663))</f>
        <v/>
      </c>
      <c r="C663" s="25" t="str">
        <f>IF('Student Record'!A661="","",'Student Record'!A661)</f>
        <v/>
      </c>
      <c r="D663" s="25" t="str">
        <f>IF('Student Record'!B661="","",'Student Record'!B661)</f>
        <v/>
      </c>
      <c r="E663" s="25" t="str">
        <f>IF('Student Record'!C661="","",'Student Record'!C661)</f>
        <v/>
      </c>
      <c r="F663" s="26" t="str">
        <f>IF('Student Record'!E661="","",'Student Record'!E661)</f>
        <v/>
      </c>
      <c r="G663" s="26" t="str">
        <f>IF('Student Record'!G661="","",'Student Record'!G661)</f>
        <v/>
      </c>
      <c r="H663" s="25" t="str">
        <f>IF('Student Record'!I661="","",'Student Record'!I661)</f>
        <v/>
      </c>
      <c r="I663" s="27" t="str">
        <f>IF('Student Record'!J661="","",'Student Record'!J661)</f>
        <v/>
      </c>
      <c r="J663" s="25" t="str">
        <f>IF('Student Record'!O661="","",'Student Record'!O661)</f>
        <v/>
      </c>
      <c r="K6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3" s="25" t="str">
        <f>IF(Table1[[#This Row],[नाम विद्यार्थी]]="","",IF(AND(Table1[[#This Row],[कक्षा]]&gt;8,Table1[[#This Row],[कक्षा]]&lt;11),50,""))</f>
        <v/>
      </c>
      <c r="M663" s="28" t="str">
        <f>IF(Table1[[#This Row],[नाम विद्यार्थी]]="","",IF(AND(Table1[[#This Row],[कक्षा]]&gt;=11,'School Fees'!$L$3="Yes"),100,""))</f>
        <v/>
      </c>
      <c r="N6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3" s="25" t="str">
        <f>IF(Table1[[#This Row],[नाम विद्यार्थी]]="","",IF(Table1[[#This Row],[कक्षा]]&gt;8,5,""))</f>
        <v/>
      </c>
      <c r="P6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3" s="21"/>
      <c r="R663" s="21"/>
      <c r="S663" s="28" t="str">
        <f>IF(SUM(Table1[[#This Row],[छात्र निधि]:[टी.सी.शुल्क]])=0,"",SUM(Table1[[#This Row],[छात्र निधि]:[टी.सी.शुल्क]]))</f>
        <v/>
      </c>
      <c r="T663" s="33"/>
      <c r="U663" s="33"/>
      <c r="V663" s="22"/>
    </row>
    <row r="664" spans="2:22" ht="15">
      <c r="B664" s="25" t="str">
        <f>IF(C664="","",ROWS($A$4:A664))</f>
        <v/>
      </c>
      <c r="C664" s="25" t="str">
        <f>IF('Student Record'!A662="","",'Student Record'!A662)</f>
        <v/>
      </c>
      <c r="D664" s="25" t="str">
        <f>IF('Student Record'!B662="","",'Student Record'!B662)</f>
        <v/>
      </c>
      <c r="E664" s="25" t="str">
        <f>IF('Student Record'!C662="","",'Student Record'!C662)</f>
        <v/>
      </c>
      <c r="F664" s="26" t="str">
        <f>IF('Student Record'!E662="","",'Student Record'!E662)</f>
        <v/>
      </c>
      <c r="G664" s="26" t="str">
        <f>IF('Student Record'!G662="","",'Student Record'!G662)</f>
        <v/>
      </c>
      <c r="H664" s="25" t="str">
        <f>IF('Student Record'!I662="","",'Student Record'!I662)</f>
        <v/>
      </c>
      <c r="I664" s="27" t="str">
        <f>IF('Student Record'!J662="","",'Student Record'!J662)</f>
        <v/>
      </c>
      <c r="J664" s="25" t="str">
        <f>IF('Student Record'!O662="","",'Student Record'!O662)</f>
        <v/>
      </c>
      <c r="K6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4" s="25" t="str">
        <f>IF(Table1[[#This Row],[नाम विद्यार्थी]]="","",IF(AND(Table1[[#This Row],[कक्षा]]&gt;8,Table1[[#This Row],[कक्षा]]&lt;11),50,""))</f>
        <v/>
      </c>
      <c r="M664" s="28" t="str">
        <f>IF(Table1[[#This Row],[नाम विद्यार्थी]]="","",IF(AND(Table1[[#This Row],[कक्षा]]&gt;=11,'School Fees'!$L$3="Yes"),100,""))</f>
        <v/>
      </c>
      <c r="N6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4" s="25" t="str">
        <f>IF(Table1[[#This Row],[नाम विद्यार्थी]]="","",IF(Table1[[#This Row],[कक्षा]]&gt;8,5,""))</f>
        <v/>
      </c>
      <c r="P6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4" s="21"/>
      <c r="R664" s="21"/>
      <c r="S664" s="28" t="str">
        <f>IF(SUM(Table1[[#This Row],[छात्र निधि]:[टी.सी.शुल्क]])=0,"",SUM(Table1[[#This Row],[छात्र निधि]:[टी.सी.शुल्क]]))</f>
        <v/>
      </c>
      <c r="T664" s="33"/>
      <c r="U664" s="33"/>
      <c r="V664" s="22"/>
    </row>
    <row r="665" spans="2:22" ht="15">
      <c r="B665" s="25" t="str">
        <f>IF(C665="","",ROWS($A$4:A665))</f>
        <v/>
      </c>
      <c r="C665" s="25" t="str">
        <f>IF('Student Record'!A663="","",'Student Record'!A663)</f>
        <v/>
      </c>
      <c r="D665" s="25" t="str">
        <f>IF('Student Record'!B663="","",'Student Record'!B663)</f>
        <v/>
      </c>
      <c r="E665" s="25" t="str">
        <f>IF('Student Record'!C663="","",'Student Record'!C663)</f>
        <v/>
      </c>
      <c r="F665" s="26" t="str">
        <f>IF('Student Record'!E663="","",'Student Record'!E663)</f>
        <v/>
      </c>
      <c r="G665" s="26" t="str">
        <f>IF('Student Record'!G663="","",'Student Record'!G663)</f>
        <v/>
      </c>
      <c r="H665" s="25" t="str">
        <f>IF('Student Record'!I663="","",'Student Record'!I663)</f>
        <v/>
      </c>
      <c r="I665" s="27" t="str">
        <f>IF('Student Record'!J663="","",'Student Record'!J663)</f>
        <v/>
      </c>
      <c r="J665" s="25" t="str">
        <f>IF('Student Record'!O663="","",'Student Record'!O663)</f>
        <v/>
      </c>
      <c r="K6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5" s="25" t="str">
        <f>IF(Table1[[#This Row],[नाम विद्यार्थी]]="","",IF(AND(Table1[[#This Row],[कक्षा]]&gt;8,Table1[[#This Row],[कक्षा]]&lt;11),50,""))</f>
        <v/>
      </c>
      <c r="M665" s="28" t="str">
        <f>IF(Table1[[#This Row],[नाम विद्यार्थी]]="","",IF(AND(Table1[[#This Row],[कक्षा]]&gt;=11,'School Fees'!$L$3="Yes"),100,""))</f>
        <v/>
      </c>
      <c r="N6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5" s="25" t="str">
        <f>IF(Table1[[#This Row],[नाम विद्यार्थी]]="","",IF(Table1[[#This Row],[कक्षा]]&gt;8,5,""))</f>
        <v/>
      </c>
      <c r="P6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5" s="21"/>
      <c r="R665" s="21"/>
      <c r="S665" s="28" t="str">
        <f>IF(SUM(Table1[[#This Row],[छात्र निधि]:[टी.सी.शुल्क]])=0,"",SUM(Table1[[#This Row],[छात्र निधि]:[टी.सी.शुल्क]]))</f>
        <v/>
      </c>
      <c r="T665" s="33"/>
      <c r="U665" s="33"/>
      <c r="V665" s="22"/>
    </row>
    <row r="666" spans="2:22" ht="15">
      <c r="B666" s="25" t="str">
        <f>IF(C666="","",ROWS($A$4:A666))</f>
        <v/>
      </c>
      <c r="C666" s="25" t="str">
        <f>IF('Student Record'!A664="","",'Student Record'!A664)</f>
        <v/>
      </c>
      <c r="D666" s="25" t="str">
        <f>IF('Student Record'!B664="","",'Student Record'!B664)</f>
        <v/>
      </c>
      <c r="E666" s="25" t="str">
        <f>IF('Student Record'!C664="","",'Student Record'!C664)</f>
        <v/>
      </c>
      <c r="F666" s="26" t="str">
        <f>IF('Student Record'!E664="","",'Student Record'!E664)</f>
        <v/>
      </c>
      <c r="G666" s="26" t="str">
        <f>IF('Student Record'!G664="","",'Student Record'!G664)</f>
        <v/>
      </c>
      <c r="H666" s="25" t="str">
        <f>IF('Student Record'!I664="","",'Student Record'!I664)</f>
        <v/>
      </c>
      <c r="I666" s="27" t="str">
        <f>IF('Student Record'!J664="","",'Student Record'!J664)</f>
        <v/>
      </c>
      <c r="J666" s="25" t="str">
        <f>IF('Student Record'!O664="","",'Student Record'!O664)</f>
        <v/>
      </c>
      <c r="K6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6" s="25" t="str">
        <f>IF(Table1[[#This Row],[नाम विद्यार्थी]]="","",IF(AND(Table1[[#This Row],[कक्षा]]&gt;8,Table1[[#This Row],[कक्षा]]&lt;11),50,""))</f>
        <v/>
      </c>
      <c r="M666" s="28" t="str">
        <f>IF(Table1[[#This Row],[नाम विद्यार्थी]]="","",IF(AND(Table1[[#This Row],[कक्षा]]&gt;=11,'School Fees'!$L$3="Yes"),100,""))</f>
        <v/>
      </c>
      <c r="N6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6" s="25" t="str">
        <f>IF(Table1[[#This Row],[नाम विद्यार्थी]]="","",IF(Table1[[#This Row],[कक्षा]]&gt;8,5,""))</f>
        <v/>
      </c>
      <c r="P6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6" s="21"/>
      <c r="R666" s="21"/>
      <c r="S666" s="28" t="str">
        <f>IF(SUM(Table1[[#This Row],[छात्र निधि]:[टी.सी.शुल्क]])=0,"",SUM(Table1[[#This Row],[छात्र निधि]:[टी.सी.शुल्क]]))</f>
        <v/>
      </c>
      <c r="T666" s="33"/>
      <c r="U666" s="33"/>
      <c r="V666" s="22"/>
    </row>
    <row r="667" spans="2:22" ht="15">
      <c r="B667" s="25" t="str">
        <f>IF(C667="","",ROWS($A$4:A667))</f>
        <v/>
      </c>
      <c r="C667" s="25" t="str">
        <f>IF('Student Record'!A665="","",'Student Record'!A665)</f>
        <v/>
      </c>
      <c r="D667" s="25" t="str">
        <f>IF('Student Record'!B665="","",'Student Record'!B665)</f>
        <v/>
      </c>
      <c r="E667" s="25" t="str">
        <f>IF('Student Record'!C665="","",'Student Record'!C665)</f>
        <v/>
      </c>
      <c r="F667" s="26" t="str">
        <f>IF('Student Record'!E665="","",'Student Record'!E665)</f>
        <v/>
      </c>
      <c r="G667" s="26" t="str">
        <f>IF('Student Record'!G665="","",'Student Record'!G665)</f>
        <v/>
      </c>
      <c r="H667" s="25" t="str">
        <f>IF('Student Record'!I665="","",'Student Record'!I665)</f>
        <v/>
      </c>
      <c r="I667" s="27" t="str">
        <f>IF('Student Record'!J665="","",'Student Record'!J665)</f>
        <v/>
      </c>
      <c r="J667" s="25" t="str">
        <f>IF('Student Record'!O665="","",'Student Record'!O665)</f>
        <v/>
      </c>
      <c r="K6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7" s="25" t="str">
        <f>IF(Table1[[#This Row],[नाम विद्यार्थी]]="","",IF(AND(Table1[[#This Row],[कक्षा]]&gt;8,Table1[[#This Row],[कक्षा]]&lt;11),50,""))</f>
        <v/>
      </c>
      <c r="M667" s="28" t="str">
        <f>IF(Table1[[#This Row],[नाम विद्यार्थी]]="","",IF(AND(Table1[[#This Row],[कक्षा]]&gt;=11,'School Fees'!$L$3="Yes"),100,""))</f>
        <v/>
      </c>
      <c r="N6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7" s="25" t="str">
        <f>IF(Table1[[#This Row],[नाम विद्यार्थी]]="","",IF(Table1[[#This Row],[कक्षा]]&gt;8,5,""))</f>
        <v/>
      </c>
      <c r="P6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7" s="21"/>
      <c r="R667" s="21"/>
      <c r="S667" s="28" t="str">
        <f>IF(SUM(Table1[[#This Row],[छात्र निधि]:[टी.सी.शुल्क]])=0,"",SUM(Table1[[#This Row],[छात्र निधि]:[टी.सी.शुल्क]]))</f>
        <v/>
      </c>
      <c r="T667" s="33"/>
      <c r="U667" s="33"/>
      <c r="V667" s="22"/>
    </row>
    <row r="668" spans="2:22" ht="15">
      <c r="B668" s="25" t="str">
        <f>IF(C668="","",ROWS($A$4:A668))</f>
        <v/>
      </c>
      <c r="C668" s="25" t="str">
        <f>IF('Student Record'!A666="","",'Student Record'!A666)</f>
        <v/>
      </c>
      <c r="D668" s="25" t="str">
        <f>IF('Student Record'!B666="","",'Student Record'!B666)</f>
        <v/>
      </c>
      <c r="E668" s="25" t="str">
        <f>IF('Student Record'!C666="","",'Student Record'!C666)</f>
        <v/>
      </c>
      <c r="F668" s="26" t="str">
        <f>IF('Student Record'!E666="","",'Student Record'!E666)</f>
        <v/>
      </c>
      <c r="G668" s="26" t="str">
        <f>IF('Student Record'!G666="","",'Student Record'!G666)</f>
        <v/>
      </c>
      <c r="H668" s="25" t="str">
        <f>IF('Student Record'!I666="","",'Student Record'!I666)</f>
        <v/>
      </c>
      <c r="I668" s="27" t="str">
        <f>IF('Student Record'!J666="","",'Student Record'!J666)</f>
        <v/>
      </c>
      <c r="J668" s="25" t="str">
        <f>IF('Student Record'!O666="","",'Student Record'!O666)</f>
        <v/>
      </c>
      <c r="K6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8" s="25" t="str">
        <f>IF(Table1[[#This Row],[नाम विद्यार्थी]]="","",IF(AND(Table1[[#This Row],[कक्षा]]&gt;8,Table1[[#This Row],[कक्षा]]&lt;11),50,""))</f>
        <v/>
      </c>
      <c r="M668" s="28" t="str">
        <f>IF(Table1[[#This Row],[नाम विद्यार्थी]]="","",IF(AND(Table1[[#This Row],[कक्षा]]&gt;=11,'School Fees'!$L$3="Yes"),100,""))</f>
        <v/>
      </c>
      <c r="N6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8" s="25" t="str">
        <f>IF(Table1[[#This Row],[नाम विद्यार्थी]]="","",IF(Table1[[#This Row],[कक्षा]]&gt;8,5,""))</f>
        <v/>
      </c>
      <c r="P6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8" s="21"/>
      <c r="R668" s="21"/>
      <c r="S668" s="28" t="str">
        <f>IF(SUM(Table1[[#This Row],[छात्र निधि]:[टी.सी.शुल्क]])=0,"",SUM(Table1[[#This Row],[छात्र निधि]:[टी.सी.शुल्क]]))</f>
        <v/>
      </c>
      <c r="T668" s="33"/>
      <c r="U668" s="33"/>
      <c r="V668" s="22"/>
    </row>
    <row r="669" spans="2:22" ht="15">
      <c r="B669" s="25" t="str">
        <f>IF(C669="","",ROWS($A$4:A669))</f>
        <v/>
      </c>
      <c r="C669" s="25" t="str">
        <f>IF('Student Record'!A667="","",'Student Record'!A667)</f>
        <v/>
      </c>
      <c r="D669" s="25" t="str">
        <f>IF('Student Record'!B667="","",'Student Record'!B667)</f>
        <v/>
      </c>
      <c r="E669" s="25" t="str">
        <f>IF('Student Record'!C667="","",'Student Record'!C667)</f>
        <v/>
      </c>
      <c r="F669" s="26" t="str">
        <f>IF('Student Record'!E667="","",'Student Record'!E667)</f>
        <v/>
      </c>
      <c r="G669" s="26" t="str">
        <f>IF('Student Record'!G667="","",'Student Record'!G667)</f>
        <v/>
      </c>
      <c r="H669" s="25" t="str">
        <f>IF('Student Record'!I667="","",'Student Record'!I667)</f>
        <v/>
      </c>
      <c r="I669" s="27" t="str">
        <f>IF('Student Record'!J667="","",'Student Record'!J667)</f>
        <v/>
      </c>
      <c r="J669" s="25" t="str">
        <f>IF('Student Record'!O667="","",'Student Record'!O667)</f>
        <v/>
      </c>
      <c r="K6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69" s="25" t="str">
        <f>IF(Table1[[#This Row],[नाम विद्यार्थी]]="","",IF(AND(Table1[[#This Row],[कक्षा]]&gt;8,Table1[[#This Row],[कक्षा]]&lt;11),50,""))</f>
        <v/>
      </c>
      <c r="M669" s="28" t="str">
        <f>IF(Table1[[#This Row],[नाम विद्यार्थी]]="","",IF(AND(Table1[[#This Row],[कक्षा]]&gt;=11,'School Fees'!$L$3="Yes"),100,""))</f>
        <v/>
      </c>
      <c r="N6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69" s="25" t="str">
        <f>IF(Table1[[#This Row],[नाम विद्यार्थी]]="","",IF(Table1[[#This Row],[कक्षा]]&gt;8,5,""))</f>
        <v/>
      </c>
      <c r="P6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69" s="21"/>
      <c r="R669" s="21"/>
      <c r="S669" s="28" t="str">
        <f>IF(SUM(Table1[[#This Row],[छात्र निधि]:[टी.सी.शुल्क]])=0,"",SUM(Table1[[#This Row],[छात्र निधि]:[टी.सी.शुल्क]]))</f>
        <v/>
      </c>
      <c r="T669" s="33"/>
      <c r="U669" s="33"/>
      <c r="V669" s="22"/>
    </row>
    <row r="670" spans="2:22" ht="15">
      <c r="B670" s="25" t="str">
        <f>IF(C670="","",ROWS($A$4:A670))</f>
        <v/>
      </c>
      <c r="C670" s="25" t="str">
        <f>IF('Student Record'!A668="","",'Student Record'!A668)</f>
        <v/>
      </c>
      <c r="D670" s="25" t="str">
        <f>IF('Student Record'!B668="","",'Student Record'!B668)</f>
        <v/>
      </c>
      <c r="E670" s="25" t="str">
        <f>IF('Student Record'!C668="","",'Student Record'!C668)</f>
        <v/>
      </c>
      <c r="F670" s="26" t="str">
        <f>IF('Student Record'!E668="","",'Student Record'!E668)</f>
        <v/>
      </c>
      <c r="G670" s="26" t="str">
        <f>IF('Student Record'!G668="","",'Student Record'!G668)</f>
        <v/>
      </c>
      <c r="H670" s="25" t="str">
        <f>IF('Student Record'!I668="","",'Student Record'!I668)</f>
        <v/>
      </c>
      <c r="I670" s="27" t="str">
        <f>IF('Student Record'!J668="","",'Student Record'!J668)</f>
        <v/>
      </c>
      <c r="J670" s="25" t="str">
        <f>IF('Student Record'!O668="","",'Student Record'!O668)</f>
        <v/>
      </c>
      <c r="K6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0" s="25" t="str">
        <f>IF(Table1[[#This Row],[नाम विद्यार्थी]]="","",IF(AND(Table1[[#This Row],[कक्षा]]&gt;8,Table1[[#This Row],[कक्षा]]&lt;11),50,""))</f>
        <v/>
      </c>
      <c r="M670" s="28" t="str">
        <f>IF(Table1[[#This Row],[नाम विद्यार्थी]]="","",IF(AND(Table1[[#This Row],[कक्षा]]&gt;=11,'School Fees'!$L$3="Yes"),100,""))</f>
        <v/>
      </c>
      <c r="N6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0" s="25" t="str">
        <f>IF(Table1[[#This Row],[नाम विद्यार्थी]]="","",IF(Table1[[#This Row],[कक्षा]]&gt;8,5,""))</f>
        <v/>
      </c>
      <c r="P6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0" s="21"/>
      <c r="R670" s="21"/>
      <c r="S670" s="28" t="str">
        <f>IF(SUM(Table1[[#This Row],[छात्र निधि]:[टी.सी.शुल्क]])=0,"",SUM(Table1[[#This Row],[छात्र निधि]:[टी.सी.शुल्क]]))</f>
        <v/>
      </c>
      <c r="T670" s="33"/>
      <c r="U670" s="33"/>
      <c r="V670" s="22"/>
    </row>
    <row r="671" spans="2:22" ht="15">
      <c r="B671" s="25" t="str">
        <f>IF(C671="","",ROWS($A$4:A671))</f>
        <v/>
      </c>
      <c r="C671" s="25" t="str">
        <f>IF('Student Record'!A669="","",'Student Record'!A669)</f>
        <v/>
      </c>
      <c r="D671" s="25" t="str">
        <f>IF('Student Record'!B669="","",'Student Record'!B669)</f>
        <v/>
      </c>
      <c r="E671" s="25" t="str">
        <f>IF('Student Record'!C669="","",'Student Record'!C669)</f>
        <v/>
      </c>
      <c r="F671" s="26" t="str">
        <f>IF('Student Record'!E669="","",'Student Record'!E669)</f>
        <v/>
      </c>
      <c r="G671" s="26" t="str">
        <f>IF('Student Record'!G669="","",'Student Record'!G669)</f>
        <v/>
      </c>
      <c r="H671" s="25" t="str">
        <f>IF('Student Record'!I669="","",'Student Record'!I669)</f>
        <v/>
      </c>
      <c r="I671" s="27" t="str">
        <f>IF('Student Record'!J669="","",'Student Record'!J669)</f>
        <v/>
      </c>
      <c r="J671" s="25" t="str">
        <f>IF('Student Record'!O669="","",'Student Record'!O669)</f>
        <v/>
      </c>
      <c r="K6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1" s="25" t="str">
        <f>IF(Table1[[#This Row],[नाम विद्यार्थी]]="","",IF(AND(Table1[[#This Row],[कक्षा]]&gt;8,Table1[[#This Row],[कक्षा]]&lt;11),50,""))</f>
        <v/>
      </c>
      <c r="M671" s="28" t="str">
        <f>IF(Table1[[#This Row],[नाम विद्यार्थी]]="","",IF(AND(Table1[[#This Row],[कक्षा]]&gt;=11,'School Fees'!$L$3="Yes"),100,""))</f>
        <v/>
      </c>
      <c r="N6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1" s="25" t="str">
        <f>IF(Table1[[#This Row],[नाम विद्यार्थी]]="","",IF(Table1[[#This Row],[कक्षा]]&gt;8,5,""))</f>
        <v/>
      </c>
      <c r="P6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1" s="21"/>
      <c r="R671" s="21"/>
      <c r="S671" s="28" t="str">
        <f>IF(SUM(Table1[[#This Row],[छात्र निधि]:[टी.सी.शुल्क]])=0,"",SUM(Table1[[#This Row],[छात्र निधि]:[टी.सी.शुल्क]]))</f>
        <v/>
      </c>
      <c r="T671" s="33"/>
      <c r="U671" s="33"/>
      <c r="V671" s="22"/>
    </row>
    <row r="672" spans="2:22" ht="15">
      <c r="B672" s="25" t="str">
        <f>IF(C672="","",ROWS($A$4:A672))</f>
        <v/>
      </c>
      <c r="C672" s="25" t="str">
        <f>IF('Student Record'!A670="","",'Student Record'!A670)</f>
        <v/>
      </c>
      <c r="D672" s="25" t="str">
        <f>IF('Student Record'!B670="","",'Student Record'!B670)</f>
        <v/>
      </c>
      <c r="E672" s="25" t="str">
        <f>IF('Student Record'!C670="","",'Student Record'!C670)</f>
        <v/>
      </c>
      <c r="F672" s="26" t="str">
        <f>IF('Student Record'!E670="","",'Student Record'!E670)</f>
        <v/>
      </c>
      <c r="G672" s="26" t="str">
        <f>IF('Student Record'!G670="","",'Student Record'!G670)</f>
        <v/>
      </c>
      <c r="H672" s="25" t="str">
        <f>IF('Student Record'!I670="","",'Student Record'!I670)</f>
        <v/>
      </c>
      <c r="I672" s="27" t="str">
        <f>IF('Student Record'!J670="","",'Student Record'!J670)</f>
        <v/>
      </c>
      <c r="J672" s="25" t="str">
        <f>IF('Student Record'!O670="","",'Student Record'!O670)</f>
        <v/>
      </c>
      <c r="K6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2" s="25" t="str">
        <f>IF(Table1[[#This Row],[नाम विद्यार्थी]]="","",IF(AND(Table1[[#This Row],[कक्षा]]&gt;8,Table1[[#This Row],[कक्षा]]&lt;11),50,""))</f>
        <v/>
      </c>
      <c r="M672" s="28" t="str">
        <f>IF(Table1[[#This Row],[नाम विद्यार्थी]]="","",IF(AND(Table1[[#This Row],[कक्षा]]&gt;=11,'School Fees'!$L$3="Yes"),100,""))</f>
        <v/>
      </c>
      <c r="N6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2" s="25" t="str">
        <f>IF(Table1[[#This Row],[नाम विद्यार्थी]]="","",IF(Table1[[#This Row],[कक्षा]]&gt;8,5,""))</f>
        <v/>
      </c>
      <c r="P6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2" s="21"/>
      <c r="R672" s="21"/>
      <c r="S672" s="28" t="str">
        <f>IF(SUM(Table1[[#This Row],[छात्र निधि]:[टी.सी.शुल्क]])=0,"",SUM(Table1[[#This Row],[छात्र निधि]:[टी.सी.शुल्क]]))</f>
        <v/>
      </c>
      <c r="T672" s="33"/>
      <c r="U672" s="33"/>
      <c r="V672" s="22"/>
    </row>
    <row r="673" spans="2:22" ht="15">
      <c r="B673" s="25" t="str">
        <f>IF(C673="","",ROWS($A$4:A673))</f>
        <v/>
      </c>
      <c r="C673" s="25" t="str">
        <f>IF('Student Record'!A671="","",'Student Record'!A671)</f>
        <v/>
      </c>
      <c r="D673" s="25" t="str">
        <f>IF('Student Record'!B671="","",'Student Record'!B671)</f>
        <v/>
      </c>
      <c r="E673" s="25" t="str">
        <f>IF('Student Record'!C671="","",'Student Record'!C671)</f>
        <v/>
      </c>
      <c r="F673" s="26" t="str">
        <f>IF('Student Record'!E671="","",'Student Record'!E671)</f>
        <v/>
      </c>
      <c r="G673" s="26" t="str">
        <f>IF('Student Record'!G671="","",'Student Record'!G671)</f>
        <v/>
      </c>
      <c r="H673" s="25" t="str">
        <f>IF('Student Record'!I671="","",'Student Record'!I671)</f>
        <v/>
      </c>
      <c r="I673" s="27" t="str">
        <f>IF('Student Record'!J671="","",'Student Record'!J671)</f>
        <v/>
      </c>
      <c r="J673" s="25" t="str">
        <f>IF('Student Record'!O671="","",'Student Record'!O671)</f>
        <v/>
      </c>
      <c r="K6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3" s="25" t="str">
        <f>IF(Table1[[#This Row],[नाम विद्यार्थी]]="","",IF(AND(Table1[[#This Row],[कक्षा]]&gt;8,Table1[[#This Row],[कक्षा]]&lt;11),50,""))</f>
        <v/>
      </c>
      <c r="M673" s="28" t="str">
        <f>IF(Table1[[#This Row],[नाम विद्यार्थी]]="","",IF(AND(Table1[[#This Row],[कक्षा]]&gt;=11,'School Fees'!$L$3="Yes"),100,""))</f>
        <v/>
      </c>
      <c r="N6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3" s="25" t="str">
        <f>IF(Table1[[#This Row],[नाम विद्यार्थी]]="","",IF(Table1[[#This Row],[कक्षा]]&gt;8,5,""))</f>
        <v/>
      </c>
      <c r="P6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3" s="21"/>
      <c r="R673" s="21"/>
      <c r="S673" s="28" t="str">
        <f>IF(SUM(Table1[[#This Row],[छात्र निधि]:[टी.सी.शुल्क]])=0,"",SUM(Table1[[#This Row],[छात्र निधि]:[टी.सी.शुल्क]]))</f>
        <v/>
      </c>
      <c r="T673" s="33"/>
      <c r="U673" s="33"/>
      <c r="V673" s="22"/>
    </row>
    <row r="674" spans="2:22" ht="15">
      <c r="B674" s="25" t="str">
        <f>IF(C674="","",ROWS($A$4:A674))</f>
        <v/>
      </c>
      <c r="C674" s="25" t="str">
        <f>IF('Student Record'!A672="","",'Student Record'!A672)</f>
        <v/>
      </c>
      <c r="D674" s="25" t="str">
        <f>IF('Student Record'!B672="","",'Student Record'!B672)</f>
        <v/>
      </c>
      <c r="E674" s="25" t="str">
        <f>IF('Student Record'!C672="","",'Student Record'!C672)</f>
        <v/>
      </c>
      <c r="F674" s="26" t="str">
        <f>IF('Student Record'!E672="","",'Student Record'!E672)</f>
        <v/>
      </c>
      <c r="G674" s="26" t="str">
        <f>IF('Student Record'!G672="","",'Student Record'!G672)</f>
        <v/>
      </c>
      <c r="H674" s="25" t="str">
        <f>IF('Student Record'!I672="","",'Student Record'!I672)</f>
        <v/>
      </c>
      <c r="I674" s="27" t="str">
        <f>IF('Student Record'!J672="","",'Student Record'!J672)</f>
        <v/>
      </c>
      <c r="J674" s="25" t="str">
        <f>IF('Student Record'!O672="","",'Student Record'!O672)</f>
        <v/>
      </c>
      <c r="K6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4" s="25" t="str">
        <f>IF(Table1[[#This Row],[नाम विद्यार्थी]]="","",IF(AND(Table1[[#This Row],[कक्षा]]&gt;8,Table1[[#This Row],[कक्षा]]&lt;11),50,""))</f>
        <v/>
      </c>
      <c r="M674" s="28" t="str">
        <f>IF(Table1[[#This Row],[नाम विद्यार्थी]]="","",IF(AND(Table1[[#This Row],[कक्षा]]&gt;=11,'School Fees'!$L$3="Yes"),100,""))</f>
        <v/>
      </c>
      <c r="N6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4" s="25" t="str">
        <f>IF(Table1[[#This Row],[नाम विद्यार्थी]]="","",IF(Table1[[#This Row],[कक्षा]]&gt;8,5,""))</f>
        <v/>
      </c>
      <c r="P6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4" s="21"/>
      <c r="R674" s="21"/>
      <c r="S674" s="28" t="str">
        <f>IF(SUM(Table1[[#This Row],[छात्र निधि]:[टी.सी.शुल्क]])=0,"",SUM(Table1[[#This Row],[छात्र निधि]:[टी.सी.शुल्क]]))</f>
        <v/>
      </c>
      <c r="T674" s="33"/>
      <c r="U674" s="33"/>
      <c r="V674" s="22"/>
    </row>
    <row r="675" spans="2:22" ht="15">
      <c r="B675" s="25" t="str">
        <f>IF(C675="","",ROWS($A$4:A675))</f>
        <v/>
      </c>
      <c r="C675" s="25" t="str">
        <f>IF('Student Record'!A673="","",'Student Record'!A673)</f>
        <v/>
      </c>
      <c r="D675" s="25" t="str">
        <f>IF('Student Record'!B673="","",'Student Record'!B673)</f>
        <v/>
      </c>
      <c r="E675" s="25" t="str">
        <f>IF('Student Record'!C673="","",'Student Record'!C673)</f>
        <v/>
      </c>
      <c r="F675" s="26" t="str">
        <f>IF('Student Record'!E673="","",'Student Record'!E673)</f>
        <v/>
      </c>
      <c r="G675" s="26" t="str">
        <f>IF('Student Record'!G673="","",'Student Record'!G673)</f>
        <v/>
      </c>
      <c r="H675" s="25" t="str">
        <f>IF('Student Record'!I673="","",'Student Record'!I673)</f>
        <v/>
      </c>
      <c r="I675" s="27" t="str">
        <f>IF('Student Record'!J673="","",'Student Record'!J673)</f>
        <v/>
      </c>
      <c r="J675" s="25" t="str">
        <f>IF('Student Record'!O673="","",'Student Record'!O673)</f>
        <v/>
      </c>
      <c r="K6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5" s="25" t="str">
        <f>IF(Table1[[#This Row],[नाम विद्यार्थी]]="","",IF(AND(Table1[[#This Row],[कक्षा]]&gt;8,Table1[[#This Row],[कक्षा]]&lt;11),50,""))</f>
        <v/>
      </c>
      <c r="M675" s="28" t="str">
        <f>IF(Table1[[#This Row],[नाम विद्यार्थी]]="","",IF(AND(Table1[[#This Row],[कक्षा]]&gt;=11,'School Fees'!$L$3="Yes"),100,""))</f>
        <v/>
      </c>
      <c r="N6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5" s="25" t="str">
        <f>IF(Table1[[#This Row],[नाम विद्यार्थी]]="","",IF(Table1[[#This Row],[कक्षा]]&gt;8,5,""))</f>
        <v/>
      </c>
      <c r="P6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5" s="21"/>
      <c r="R675" s="21"/>
      <c r="S675" s="28" t="str">
        <f>IF(SUM(Table1[[#This Row],[छात्र निधि]:[टी.सी.शुल्क]])=0,"",SUM(Table1[[#This Row],[छात्र निधि]:[टी.सी.शुल्क]]))</f>
        <v/>
      </c>
      <c r="T675" s="33"/>
      <c r="U675" s="33"/>
      <c r="V675" s="22"/>
    </row>
    <row r="676" spans="2:22" ht="15">
      <c r="B676" s="25" t="str">
        <f>IF(C676="","",ROWS($A$4:A676))</f>
        <v/>
      </c>
      <c r="C676" s="25" t="str">
        <f>IF('Student Record'!A674="","",'Student Record'!A674)</f>
        <v/>
      </c>
      <c r="D676" s="25" t="str">
        <f>IF('Student Record'!B674="","",'Student Record'!B674)</f>
        <v/>
      </c>
      <c r="E676" s="25" t="str">
        <f>IF('Student Record'!C674="","",'Student Record'!C674)</f>
        <v/>
      </c>
      <c r="F676" s="26" t="str">
        <f>IF('Student Record'!E674="","",'Student Record'!E674)</f>
        <v/>
      </c>
      <c r="G676" s="26" t="str">
        <f>IF('Student Record'!G674="","",'Student Record'!G674)</f>
        <v/>
      </c>
      <c r="H676" s="25" t="str">
        <f>IF('Student Record'!I674="","",'Student Record'!I674)</f>
        <v/>
      </c>
      <c r="I676" s="27" t="str">
        <f>IF('Student Record'!J674="","",'Student Record'!J674)</f>
        <v/>
      </c>
      <c r="J676" s="25" t="str">
        <f>IF('Student Record'!O674="","",'Student Record'!O674)</f>
        <v/>
      </c>
      <c r="K6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6" s="25" t="str">
        <f>IF(Table1[[#This Row],[नाम विद्यार्थी]]="","",IF(AND(Table1[[#This Row],[कक्षा]]&gt;8,Table1[[#This Row],[कक्षा]]&lt;11),50,""))</f>
        <v/>
      </c>
      <c r="M676" s="28" t="str">
        <f>IF(Table1[[#This Row],[नाम विद्यार्थी]]="","",IF(AND(Table1[[#This Row],[कक्षा]]&gt;=11,'School Fees'!$L$3="Yes"),100,""))</f>
        <v/>
      </c>
      <c r="N6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6" s="25" t="str">
        <f>IF(Table1[[#This Row],[नाम विद्यार्थी]]="","",IF(Table1[[#This Row],[कक्षा]]&gt;8,5,""))</f>
        <v/>
      </c>
      <c r="P6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6" s="21"/>
      <c r="R676" s="21"/>
      <c r="S676" s="28" t="str">
        <f>IF(SUM(Table1[[#This Row],[छात्र निधि]:[टी.सी.शुल्क]])=0,"",SUM(Table1[[#This Row],[छात्र निधि]:[टी.सी.शुल्क]]))</f>
        <v/>
      </c>
      <c r="T676" s="33"/>
      <c r="U676" s="33"/>
      <c r="V676" s="22"/>
    </row>
    <row r="677" spans="2:22" ht="15">
      <c r="B677" s="25" t="str">
        <f>IF(C677="","",ROWS($A$4:A677))</f>
        <v/>
      </c>
      <c r="C677" s="25" t="str">
        <f>IF('Student Record'!A675="","",'Student Record'!A675)</f>
        <v/>
      </c>
      <c r="D677" s="25" t="str">
        <f>IF('Student Record'!B675="","",'Student Record'!B675)</f>
        <v/>
      </c>
      <c r="E677" s="25" t="str">
        <f>IF('Student Record'!C675="","",'Student Record'!C675)</f>
        <v/>
      </c>
      <c r="F677" s="26" t="str">
        <f>IF('Student Record'!E675="","",'Student Record'!E675)</f>
        <v/>
      </c>
      <c r="G677" s="26" t="str">
        <f>IF('Student Record'!G675="","",'Student Record'!G675)</f>
        <v/>
      </c>
      <c r="H677" s="25" t="str">
        <f>IF('Student Record'!I675="","",'Student Record'!I675)</f>
        <v/>
      </c>
      <c r="I677" s="27" t="str">
        <f>IF('Student Record'!J675="","",'Student Record'!J675)</f>
        <v/>
      </c>
      <c r="J677" s="25" t="str">
        <f>IF('Student Record'!O675="","",'Student Record'!O675)</f>
        <v/>
      </c>
      <c r="K6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7" s="25" t="str">
        <f>IF(Table1[[#This Row],[नाम विद्यार्थी]]="","",IF(AND(Table1[[#This Row],[कक्षा]]&gt;8,Table1[[#This Row],[कक्षा]]&lt;11),50,""))</f>
        <v/>
      </c>
      <c r="M677" s="28" t="str">
        <f>IF(Table1[[#This Row],[नाम विद्यार्थी]]="","",IF(AND(Table1[[#This Row],[कक्षा]]&gt;=11,'School Fees'!$L$3="Yes"),100,""))</f>
        <v/>
      </c>
      <c r="N6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7" s="25" t="str">
        <f>IF(Table1[[#This Row],[नाम विद्यार्थी]]="","",IF(Table1[[#This Row],[कक्षा]]&gt;8,5,""))</f>
        <v/>
      </c>
      <c r="P6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7" s="21"/>
      <c r="R677" s="21"/>
      <c r="S677" s="28" t="str">
        <f>IF(SUM(Table1[[#This Row],[छात्र निधि]:[टी.सी.शुल्क]])=0,"",SUM(Table1[[#This Row],[छात्र निधि]:[टी.सी.शुल्क]]))</f>
        <v/>
      </c>
      <c r="T677" s="33"/>
      <c r="U677" s="33"/>
      <c r="V677" s="22"/>
    </row>
    <row r="678" spans="2:22" ht="15">
      <c r="B678" s="25" t="str">
        <f>IF(C678="","",ROWS($A$4:A678))</f>
        <v/>
      </c>
      <c r="C678" s="25" t="str">
        <f>IF('Student Record'!A676="","",'Student Record'!A676)</f>
        <v/>
      </c>
      <c r="D678" s="25" t="str">
        <f>IF('Student Record'!B676="","",'Student Record'!B676)</f>
        <v/>
      </c>
      <c r="E678" s="25" t="str">
        <f>IF('Student Record'!C676="","",'Student Record'!C676)</f>
        <v/>
      </c>
      <c r="F678" s="26" t="str">
        <f>IF('Student Record'!E676="","",'Student Record'!E676)</f>
        <v/>
      </c>
      <c r="G678" s="26" t="str">
        <f>IF('Student Record'!G676="","",'Student Record'!G676)</f>
        <v/>
      </c>
      <c r="H678" s="25" t="str">
        <f>IF('Student Record'!I676="","",'Student Record'!I676)</f>
        <v/>
      </c>
      <c r="I678" s="27" t="str">
        <f>IF('Student Record'!J676="","",'Student Record'!J676)</f>
        <v/>
      </c>
      <c r="J678" s="25" t="str">
        <f>IF('Student Record'!O676="","",'Student Record'!O676)</f>
        <v/>
      </c>
      <c r="K6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8" s="25" t="str">
        <f>IF(Table1[[#This Row],[नाम विद्यार्थी]]="","",IF(AND(Table1[[#This Row],[कक्षा]]&gt;8,Table1[[#This Row],[कक्षा]]&lt;11),50,""))</f>
        <v/>
      </c>
      <c r="M678" s="28" t="str">
        <f>IF(Table1[[#This Row],[नाम विद्यार्थी]]="","",IF(AND(Table1[[#This Row],[कक्षा]]&gt;=11,'School Fees'!$L$3="Yes"),100,""))</f>
        <v/>
      </c>
      <c r="N6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8" s="25" t="str">
        <f>IF(Table1[[#This Row],[नाम विद्यार्थी]]="","",IF(Table1[[#This Row],[कक्षा]]&gt;8,5,""))</f>
        <v/>
      </c>
      <c r="P6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8" s="21"/>
      <c r="R678" s="21"/>
      <c r="S678" s="28" t="str">
        <f>IF(SUM(Table1[[#This Row],[छात्र निधि]:[टी.सी.शुल्क]])=0,"",SUM(Table1[[#This Row],[छात्र निधि]:[टी.सी.शुल्क]]))</f>
        <v/>
      </c>
      <c r="T678" s="33"/>
      <c r="U678" s="33"/>
      <c r="V678" s="22"/>
    </row>
    <row r="679" spans="2:22" ht="15">
      <c r="B679" s="25" t="str">
        <f>IF(C679="","",ROWS($A$4:A679))</f>
        <v/>
      </c>
      <c r="C679" s="25" t="str">
        <f>IF('Student Record'!A677="","",'Student Record'!A677)</f>
        <v/>
      </c>
      <c r="D679" s="25" t="str">
        <f>IF('Student Record'!B677="","",'Student Record'!B677)</f>
        <v/>
      </c>
      <c r="E679" s="25" t="str">
        <f>IF('Student Record'!C677="","",'Student Record'!C677)</f>
        <v/>
      </c>
      <c r="F679" s="26" t="str">
        <f>IF('Student Record'!E677="","",'Student Record'!E677)</f>
        <v/>
      </c>
      <c r="G679" s="26" t="str">
        <f>IF('Student Record'!G677="","",'Student Record'!G677)</f>
        <v/>
      </c>
      <c r="H679" s="25" t="str">
        <f>IF('Student Record'!I677="","",'Student Record'!I677)</f>
        <v/>
      </c>
      <c r="I679" s="27" t="str">
        <f>IF('Student Record'!J677="","",'Student Record'!J677)</f>
        <v/>
      </c>
      <c r="J679" s="25" t="str">
        <f>IF('Student Record'!O677="","",'Student Record'!O677)</f>
        <v/>
      </c>
      <c r="K6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79" s="25" t="str">
        <f>IF(Table1[[#This Row],[नाम विद्यार्थी]]="","",IF(AND(Table1[[#This Row],[कक्षा]]&gt;8,Table1[[#This Row],[कक्षा]]&lt;11),50,""))</f>
        <v/>
      </c>
      <c r="M679" s="28" t="str">
        <f>IF(Table1[[#This Row],[नाम विद्यार्थी]]="","",IF(AND(Table1[[#This Row],[कक्षा]]&gt;=11,'School Fees'!$L$3="Yes"),100,""))</f>
        <v/>
      </c>
      <c r="N6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79" s="25" t="str">
        <f>IF(Table1[[#This Row],[नाम विद्यार्थी]]="","",IF(Table1[[#This Row],[कक्षा]]&gt;8,5,""))</f>
        <v/>
      </c>
      <c r="P6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79" s="21"/>
      <c r="R679" s="21"/>
      <c r="S679" s="28" t="str">
        <f>IF(SUM(Table1[[#This Row],[छात्र निधि]:[टी.सी.शुल्क]])=0,"",SUM(Table1[[#This Row],[छात्र निधि]:[टी.सी.शुल्क]]))</f>
        <v/>
      </c>
      <c r="T679" s="33"/>
      <c r="U679" s="33"/>
      <c r="V679" s="22"/>
    </row>
    <row r="680" spans="2:22" ht="15">
      <c r="B680" s="25" t="str">
        <f>IF(C680="","",ROWS($A$4:A680))</f>
        <v/>
      </c>
      <c r="C680" s="25" t="str">
        <f>IF('Student Record'!A678="","",'Student Record'!A678)</f>
        <v/>
      </c>
      <c r="D680" s="25" t="str">
        <f>IF('Student Record'!B678="","",'Student Record'!B678)</f>
        <v/>
      </c>
      <c r="E680" s="25" t="str">
        <f>IF('Student Record'!C678="","",'Student Record'!C678)</f>
        <v/>
      </c>
      <c r="F680" s="26" t="str">
        <f>IF('Student Record'!E678="","",'Student Record'!E678)</f>
        <v/>
      </c>
      <c r="G680" s="26" t="str">
        <f>IF('Student Record'!G678="","",'Student Record'!G678)</f>
        <v/>
      </c>
      <c r="H680" s="25" t="str">
        <f>IF('Student Record'!I678="","",'Student Record'!I678)</f>
        <v/>
      </c>
      <c r="I680" s="27" t="str">
        <f>IF('Student Record'!J678="","",'Student Record'!J678)</f>
        <v/>
      </c>
      <c r="J680" s="25" t="str">
        <f>IF('Student Record'!O678="","",'Student Record'!O678)</f>
        <v/>
      </c>
      <c r="K6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0" s="25" t="str">
        <f>IF(Table1[[#This Row],[नाम विद्यार्थी]]="","",IF(AND(Table1[[#This Row],[कक्षा]]&gt;8,Table1[[#This Row],[कक्षा]]&lt;11),50,""))</f>
        <v/>
      </c>
      <c r="M680" s="28" t="str">
        <f>IF(Table1[[#This Row],[नाम विद्यार्थी]]="","",IF(AND(Table1[[#This Row],[कक्षा]]&gt;=11,'School Fees'!$L$3="Yes"),100,""))</f>
        <v/>
      </c>
      <c r="N6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0" s="25" t="str">
        <f>IF(Table1[[#This Row],[नाम विद्यार्थी]]="","",IF(Table1[[#This Row],[कक्षा]]&gt;8,5,""))</f>
        <v/>
      </c>
      <c r="P6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0" s="21"/>
      <c r="R680" s="21"/>
      <c r="S680" s="28" t="str">
        <f>IF(SUM(Table1[[#This Row],[छात्र निधि]:[टी.सी.शुल्क]])=0,"",SUM(Table1[[#This Row],[छात्र निधि]:[टी.सी.शुल्क]]))</f>
        <v/>
      </c>
      <c r="T680" s="33"/>
      <c r="U680" s="33"/>
      <c r="V680" s="22"/>
    </row>
    <row r="681" spans="2:22" ht="15">
      <c r="B681" s="25" t="str">
        <f>IF(C681="","",ROWS($A$4:A681))</f>
        <v/>
      </c>
      <c r="C681" s="25" t="str">
        <f>IF('Student Record'!A679="","",'Student Record'!A679)</f>
        <v/>
      </c>
      <c r="D681" s="25" t="str">
        <f>IF('Student Record'!B679="","",'Student Record'!B679)</f>
        <v/>
      </c>
      <c r="E681" s="25" t="str">
        <f>IF('Student Record'!C679="","",'Student Record'!C679)</f>
        <v/>
      </c>
      <c r="F681" s="26" t="str">
        <f>IF('Student Record'!E679="","",'Student Record'!E679)</f>
        <v/>
      </c>
      <c r="G681" s="26" t="str">
        <f>IF('Student Record'!G679="","",'Student Record'!G679)</f>
        <v/>
      </c>
      <c r="H681" s="25" t="str">
        <f>IF('Student Record'!I679="","",'Student Record'!I679)</f>
        <v/>
      </c>
      <c r="I681" s="27" t="str">
        <f>IF('Student Record'!J679="","",'Student Record'!J679)</f>
        <v/>
      </c>
      <c r="J681" s="25" t="str">
        <f>IF('Student Record'!O679="","",'Student Record'!O679)</f>
        <v/>
      </c>
      <c r="K6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1" s="25" t="str">
        <f>IF(Table1[[#This Row],[नाम विद्यार्थी]]="","",IF(AND(Table1[[#This Row],[कक्षा]]&gt;8,Table1[[#This Row],[कक्षा]]&lt;11),50,""))</f>
        <v/>
      </c>
      <c r="M681" s="28" t="str">
        <f>IF(Table1[[#This Row],[नाम विद्यार्थी]]="","",IF(AND(Table1[[#This Row],[कक्षा]]&gt;=11,'School Fees'!$L$3="Yes"),100,""))</f>
        <v/>
      </c>
      <c r="N6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1" s="25" t="str">
        <f>IF(Table1[[#This Row],[नाम विद्यार्थी]]="","",IF(Table1[[#This Row],[कक्षा]]&gt;8,5,""))</f>
        <v/>
      </c>
      <c r="P6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1" s="21"/>
      <c r="R681" s="21"/>
      <c r="S681" s="28" t="str">
        <f>IF(SUM(Table1[[#This Row],[छात्र निधि]:[टी.सी.शुल्क]])=0,"",SUM(Table1[[#This Row],[छात्र निधि]:[टी.सी.शुल्क]]))</f>
        <v/>
      </c>
      <c r="T681" s="33"/>
      <c r="U681" s="33"/>
      <c r="V681" s="22"/>
    </row>
    <row r="682" spans="2:22" ht="15">
      <c r="B682" s="25" t="str">
        <f>IF(C682="","",ROWS($A$4:A682))</f>
        <v/>
      </c>
      <c r="C682" s="25" t="str">
        <f>IF('Student Record'!A680="","",'Student Record'!A680)</f>
        <v/>
      </c>
      <c r="D682" s="25" t="str">
        <f>IF('Student Record'!B680="","",'Student Record'!B680)</f>
        <v/>
      </c>
      <c r="E682" s="25" t="str">
        <f>IF('Student Record'!C680="","",'Student Record'!C680)</f>
        <v/>
      </c>
      <c r="F682" s="26" t="str">
        <f>IF('Student Record'!E680="","",'Student Record'!E680)</f>
        <v/>
      </c>
      <c r="G682" s="26" t="str">
        <f>IF('Student Record'!G680="","",'Student Record'!G680)</f>
        <v/>
      </c>
      <c r="H682" s="25" t="str">
        <f>IF('Student Record'!I680="","",'Student Record'!I680)</f>
        <v/>
      </c>
      <c r="I682" s="27" t="str">
        <f>IF('Student Record'!J680="","",'Student Record'!J680)</f>
        <v/>
      </c>
      <c r="J682" s="25" t="str">
        <f>IF('Student Record'!O680="","",'Student Record'!O680)</f>
        <v/>
      </c>
      <c r="K6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2" s="25" t="str">
        <f>IF(Table1[[#This Row],[नाम विद्यार्थी]]="","",IF(AND(Table1[[#This Row],[कक्षा]]&gt;8,Table1[[#This Row],[कक्षा]]&lt;11),50,""))</f>
        <v/>
      </c>
      <c r="M682" s="28" t="str">
        <f>IF(Table1[[#This Row],[नाम विद्यार्थी]]="","",IF(AND(Table1[[#This Row],[कक्षा]]&gt;=11,'School Fees'!$L$3="Yes"),100,""))</f>
        <v/>
      </c>
      <c r="N6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2" s="25" t="str">
        <f>IF(Table1[[#This Row],[नाम विद्यार्थी]]="","",IF(Table1[[#This Row],[कक्षा]]&gt;8,5,""))</f>
        <v/>
      </c>
      <c r="P6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2" s="21"/>
      <c r="R682" s="21"/>
      <c r="S682" s="28" t="str">
        <f>IF(SUM(Table1[[#This Row],[छात्र निधि]:[टी.सी.शुल्क]])=0,"",SUM(Table1[[#This Row],[छात्र निधि]:[टी.सी.शुल्क]]))</f>
        <v/>
      </c>
      <c r="T682" s="33"/>
      <c r="U682" s="33"/>
      <c r="V682" s="22"/>
    </row>
    <row r="683" spans="2:22" ht="15">
      <c r="B683" s="25" t="str">
        <f>IF(C683="","",ROWS($A$4:A683))</f>
        <v/>
      </c>
      <c r="C683" s="25" t="str">
        <f>IF('Student Record'!A681="","",'Student Record'!A681)</f>
        <v/>
      </c>
      <c r="D683" s="25" t="str">
        <f>IF('Student Record'!B681="","",'Student Record'!B681)</f>
        <v/>
      </c>
      <c r="E683" s="25" t="str">
        <f>IF('Student Record'!C681="","",'Student Record'!C681)</f>
        <v/>
      </c>
      <c r="F683" s="26" t="str">
        <f>IF('Student Record'!E681="","",'Student Record'!E681)</f>
        <v/>
      </c>
      <c r="G683" s="26" t="str">
        <f>IF('Student Record'!G681="","",'Student Record'!G681)</f>
        <v/>
      </c>
      <c r="H683" s="25" t="str">
        <f>IF('Student Record'!I681="","",'Student Record'!I681)</f>
        <v/>
      </c>
      <c r="I683" s="27" t="str">
        <f>IF('Student Record'!J681="","",'Student Record'!J681)</f>
        <v/>
      </c>
      <c r="J683" s="25" t="str">
        <f>IF('Student Record'!O681="","",'Student Record'!O681)</f>
        <v/>
      </c>
      <c r="K6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3" s="25" t="str">
        <f>IF(Table1[[#This Row],[नाम विद्यार्थी]]="","",IF(AND(Table1[[#This Row],[कक्षा]]&gt;8,Table1[[#This Row],[कक्षा]]&lt;11),50,""))</f>
        <v/>
      </c>
      <c r="M683" s="28" t="str">
        <f>IF(Table1[[#This Row],[नाम विद्यार्थी]]="","",IF(AND(Table1[[#This Row],[कक्षा]]&gt;=11,'School Fees'!$L$3="Yes"),100,""))</f>
        <v/>
      </c>
      <c r="N6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3" s="25" t="str">
        <f>IF(Table1[[#This Row],[नाम विद्यार्थी]]="","",IF(Table1[[#This Row],[कक्षा]]&gt;8,5,""))</f>
        <v/>
      </c>
      <c r="P6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3" s="21"/>
      <c r="R683" s="21"/>
      <c r="S683" s="28" t="str">
        <f>IF(SUM(Table1[[#This Row],[छात्र निधि]:[टी.सी.शुल्क]])=0,"",SUM(Table1[[#This Row],[छात्र निधि]:[टी.सी.शुल्क]]))</f>
        <v/>
      </c>
      <c r="T683" s="33"/>
      <c r="U683" s="33"/>
      <c r="V683" s="22"/>
    </row>
    <row r="684" spans="2:22" ht="15">
      <c r="B684" s="25" t="str">
        <f>IF(C684="","",ROWS($A$4:A684))</f>
        <v/>
      </c>
      <c r="C684" s="25" t="str">
        <f>IF('Student Record'!A682="","",'Student Record'!A682)</f>
        <v/>
      </c>
      <c r="D684" s="25" t="str">
        <f>IF('Student Record'!B682="","",'Student Record'!B682)</f>
        <v/>
      </c>
      <c r="E684" s="25" t="str">
        <f>IF('Student Record'!C682="","",'Student Record'!C682)</f>
        <v/>
      </c>
      <c r="F684" s="26" t="str">
        <f>IF('Student Record'!E682="","",'Student Record'!E682)</f>
        <v/>
      </c>
      <c r="G684" s="26" t="str">
        <f>IF('Student Record'!G682="","",'Student Record'!G682)</f>
        <v/>
      </c>
      <c r="H684" s="25" t="str">
        <f>IF('Student Record'!I682="","",'Student Record'!I682)</f>
        <v/>
      </c>
      <c r="I684" s="27" t="str">
        <f>IF('Student Record'!J682="","",'Student Record'!J682)</f>
        <v/>
      </c>
      <c r="J684" s="25" t="str">
        <f>IF('Student Record'!O682="","",'Student Record'!O682)</f>
        <v/>
      </c>
      <c r="K6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4" s="25" t="str">
        <f>IF(Table1[[#This Row],[नाम विद्यार्थी]]="","",IF(AND(Table1[[#This Row],[कक्षा]]&gt;8,Table1[[#This Row],[कक्षा]]&lt;11),50,""))</f>
        <v/>
      </c>
      <c r="M684" s="28" t="str">
        <f>IF(Table1[[#This Row],[नाम विद्यार्थी]]="","",IF(AND(Table1[[#This Row],[कक्षा]]&gt;=11,'School Fees'!$L$3="Yes"),100,""))</f>
        <v/>
      </c>
      <c r="N6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4" s="25" t="str">
        <f>IF(Table1[[#This Row],[नाम विद्यार्थी]]="","",IF(Table1[[#This Row],[कक्षा]]&gt;8,5,""))</f>
        <v/>
      </c>
      <c r="P6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4" s="21"/>
      <c r="R684" s="21"/>
      <c r="S684" s="28" t="str">
        <f>IF(SUM(Table1[[#This Row],[छात्र निधि]:[टी.सी.शुल्क]])=0,"",SUM(Table1[[#This Row],[छात्र निधि]:[टी.सी.शुल्क]]))</f>
        <v/>
      </c>
      <c r="T684" s="33"/>
      <c r="U684" s="33"/>
      <c r="V684" s="22"/>
    </row>
    <row r="685" spans="2:22" ht="15">
      <c r="B685" s="25" t="str">
        <f>IF(C685="","",ROWS($A$4:A685))</f>
        <v/>
      </c>
      <c r="C685" s="25" t="str">
        <f>IF('Student Record'!A683="","",'Student Record'!A683)</f>
        <v/>
      </c>
      <c r="D685" s="25" t="str">
        <f>IF('Student Record'!B683="","",'Student Record'!B683)</f>
        <v/>
      </c>
      <c r="E685" s="25" t="str">
        <f>IF('Student Record'!C683="","",'Student Record'!C683)</f>
        <v/>
      </c>
      <c r="F685" s="26" t="str">
        <f>IF('Student Record'!E683="","",'Student Record'!E683)</f>
        <v/>
      </c>
      <c r="G685" s="26" t="str">
        <f>IF('Student Record'!G683="","",'Student Record'!G683)</f>
        <v/>
      </c>
      <c r="H685" s="25" t="str">
        <f>IF('Student Record'!I683="","",'Student Record'!I683)</f>
        <v/>
      </c>
      <c r="I685" s="27" t="str">
        <f>IF('Student Record'!J683="","",'Student Record'!J683)</f>
        <v/>
      </c>
      <c r="J685" s="25" t="str">
        <f>IF('Student Record'!O683="","",'Student Record'!O683)</f>
        <v/>
      </c>
      <c r="K6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5" s="25" t="str">
        <f>IF(Table1[[#This Row],[नाम विद्यार्थी]]="","",IF(AND(Table1[[#This Row],[कक्षा]]&gt;8,Table1[[#This Row],[कक्षा]]&lt;11),50,""))</f>
        <v/>
      </c>
      <c r="M685" s="28" t="str">
        <f>IF(Table1[[#This Row],[नाम विद्यार्थी]]="","",IF(AND(Table1[[#This Row],[कक्षा]]&gt;=11,'School Fees'!$L$3="Yes"),100,""))</f>
        <v/>
      </c>
      <c r="N6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5" s="25" t="str">
        <f>IF(Table1[[#This Row],[नाम विद्यार्थी]]="","",IF(Table1[[#This Row],[कक्षा]]&gt;8,5,""))</f>
        <v/>
      </c>
      <c r="P6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5" s="21"/>
      <c r="R685" s="21"/>
      <c r="S685" s="28" t="str">
        <f>IF(SUM(Table1[[#This Row],[छात्र निधि]:[टी.सी.शुल्क]])=0,"",SUM(Table1[[#This Row],[छात्र निधि]:[टी.सी.शुल्क]]))</f>
        <v/>
      </c>
      <c r="T685" s="33"/>
      <c r="U685" s="33"/>
      <c r="V685" s="22"/>
    </row>
    <row r="686" spans="2:22" ht="15">
      <c r="B686" s="25" t="str">
        <f>IF(C686="","",ROWS($A$4:A686))</f>
        <v/>
      </c>
      <c r="C686" s="25" t="str">
        <f>IF('Student Record'!A684="","",'Student Record'!A684)</f>
        <v/>
      </c>
      <c r="D686" s="25" t="str">
        <f>IF('Student Record'!B684="","",'Student Record'!B684)</f>
        <v/>
      </c>
      <c r="E686" s="25" t="str">
        <f>IF('Student Record'!C684="","",'Student Record'!C684)</f>
        <v/>
      </c>
      <c r="F686" s="26" t="str">
        <f>IF('Student Record'!E684="","",'Student Record'!E684)</f>
        <v/>
      </c>
      <c r="G686" s="26" t="str">
        <f>IF('Student Record'!G684="","",'Student Record'!G684)</f>
        <v/>
      </c>
      <c r="H686" s="25" t="str">
        <f>IF('Student Record'!I684="","",'Student Record'!I684)</f>
        <v/>
      </c>
      <c r="I686" s="27" t="str">
        <f>IF('Student Record'!J684="","",'Student Record'!J684)</f>
        <v/>
      </c>
      <c r="J686" s="25" t="str">
        <f>IF('Student Record'!O684="","",'Student Record'!O684)</f>
        <v/>
      </c>
      <c r="K6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6" s="25" t="str">
        <f>IF(Table1[[#This Row],[नाम विद्यार्थी]]="","",IF(AND(Table1[[#This Row],[कक्षा]]&gt;8,Table1[[#This Row],[कक्षा]]&lt;11),50,""))</f>
        <v/>
      </c>
      <c r="M686" s="28" t="str">
        <f>IF(Table1[[#This Row],[नाम विद्यार्थी]]="","",IF(AND(Table1[[#This Row],[कक्षा]]&gt;=11,'School Fees'!$L$3="Yes"),100,""))</f>
        <v/>
      </c>
      <c r="N6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6" s="25" t="str">
        <f>IF(Table1[[#This Row],[नाम विद्यार्थी]]="","",IF(Table1[[#This Row],[कक्षा]]&gt;8,5,""))</f>
        <v/>
      </c>
      <c r="P6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6" s="21"/>
      <c r="R686" s="21"/>
      <c r="S686" s="28" t="str">
        <f>IF(SUM(Table1[[#This Row],[छात्र निधि]:[टी.सी.शुल्क]])=0,"",SUM(Table1[[#This Row],[छात्र निधि]:[टी.सी.शुल्क]]))</f>
        <v/>
      </c>
      <c r="T686" s="33"/>
      <c r="U686" s="33"/>
      <c r="V686" s="22"/>
    </row>
    <row r="687" spans="2:22" ht="15">
      <c r="B687" s="25" t="str">
        <f>IF(C687="","",ROWS($A$4:A687))</f>
        <v/>
      </c>
      <c r="C687" s="25" t="str">
        <f>IF('Student Record'!A685="","",'Student Record'!A685)</f>
        <v/>
      </c>
      <c r="D687" s="25" t="str">
        <f>IF('Student Record'!B685="","",'Student Record'!B685)</f>
        <v/>
      </c>
      <c r="E687" s="25" t="str">
        <f>IF('Student Record'!C685="","",'Student Record'!C685)</f>
        <v/>
      </c>
      <c r="F687" s="26" t="str">
        <f>IF('Student Record'!E685="","",'Student Record'!E685)</f>
        <v/>
      </c>
      <c r="G687" s="26" t="str">
        <f>IF('Student Record'!G685="","",'Student Record'!G685)</f>
        <v/>
      </c>
      <c r="H687" s="25" t="str">
        <f>IF('Student Record'!I685="","",'Student Record'!I685)</f>
        <v/>
      </c>
      <c r="I687" s="27" t="str">
        <f>IF('Student Record'!J685="","",'Student Record'!J685)</f>
        <v/>
      </c>
      <c r="J687" s="25" t="str">
        <f>IF('Student Record'!O685="","",'Student Record'!O685)</f>
        <v/>
      </c>
      <c r="K6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7" s="25" t="str">
        <f>IF(Table1[[#This Row],[नाम विद्यार्थी]]="","",IF(AND(Table1[[#This Row],[कक्षा]]&gt;8,Table1[[#This Row],[कक्षा]]&lt;11),50,""))</f>
        <v/>
      </c>
      <c r="M687" s="28" t="str">
        <f>IF(Table1[[#This Row],[नाम विद्यार्थी]]="","",IF(AND(Table1[[#This Row],[कक्षा]]&gt;=11,'School Fees'!$L$3="Yes"),100,""))</f>
        <v/>
      </c>
      <c r="N6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7" s="25" t="str">
        <f>IF(Table1[[#This Row],[नाम विद्यार्थी]]="","",IF(Table1[[#This Row],[कक्षा]]&gt;8,5,""))</f>
        <v/>
      </c>
      <c r="P6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7" s="21"/>
      <c r="R687" s="21"/>
      <c r="S687" s="28" t="str">
        <f>IF(SUM(Table1[[#This Row],[छात्र निधि]:[टी.सी.शुल्क]])=0,"",SUM(Table1[[#This Row],[छात्र निधि]:[टी.सी.शुल्क]]))</f>
        <v/>
      </c>
      <c r="T687" s="33"/>
      <c r="U687" s="33"/>
      <c r="V687" s="22"/>
    </row>
    <row r="688" spans="2:22" ht="15">
      <c r="B688" s="25" t="str">
        <f>IF(C688="","",ROWS($A$4:A688))</f>
        <v/>
      </c>
      <c r="C688" s="25" t="str">
        <f>IF('Student Record'!A686="","",'Student Record'!A686)</f>
        <v/>
      </c>
      <c r="D688" s="25" t="str">
        <f>IF('Student Record'!B686="","",'Student Record'!B686)</f>
        <v/>
      </c>
      <c r="E688" s="25" t="str">
        <f>IF('Student Record'!C686="","",'Student Record'!C686)</f>
        <v/>
      </c>
      <c r="F688" s="26" t="str">
        <f>IF('Student Record'!E686="","",'Student Record'!E686)</f>
        <v/>
      </c>
      <c r="G688" s="26" t="str">
        <f>IF('Student Record'!G686="","",'Student Record'!G686)</f>
        <v/>
      </c>
      <c r="H688" s="25" t="str">
        <f>IF('Student Record'!I686="","",'Student Record'!I686)</f>
        <v/>
      </c>
      <c r="I688" s="27" t="str">
        <f>IF('Student Record'!J686="","",'Student Record'!J686)</f>
        <v/>
      </c>
      <c r="J688" s="25" t="str">
        <f>IF('Student Record'!O686="","",'Student Record'!O686)</f>
        <v/>
      </c>
      <c r="K6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8" s="25" t="str">
        <f>IF(Table1[[#This Row],[नाम विद्यार्थी]]="","",IF(AND(Table1[[#This Row],[कक्षा]]&gt;8,Table1[[#This Row],[कक्षा]]&lt;11),50,""))</f>
        <v/>
      </c>
      <c r="M688" s="28" t="str">
        <f>IF(Table1[[#This Row],[नाम विद्यार्थी]]="","",IF(AND(Table1[[#This Row],[कक्षा]]&gt;=11,'School Fees'!$L$3="Yes"),100,""))</f>
        <v/>
      </c>
      <c r="N6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8" s="25" t="str">
        <f>IF(Table1[[#This Row],[नाम विद्यार्थी]]="","",IF(Table1[[#This Row],[कक्षा]]&gt;8,5,""))</f>
        <v/>
      </c>
      <c r="P6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8" s="21"/>
      <c r="R688" s="21"/>
      <c r="S688" s="28" t="str">
        <f>IF(SUM(Table1[[#This Row],[छात्र निधि]:[टी.सी.शुल्क]])=0,"",SUM(Table1[[#This Row],[छात्र निधि]:[टी.सी.शुल्क]]))</f>
        <v/>
      </c>
      <c r="T688" s="33"/>
      <c r="U688" s="33"/>
      <c r="V688" s="22"/>
    </row>
    <row r="689" spans="2:22" ht="15">
      <c r="B689" s="25" t="str">
        <f>IF(C689="","",ROWS($A$4:A689))</f>
        <v/>
      </c>
      <c r="C689" s="25" t="str">
        <f>IF('Student Record'!A687="","",'Student Record'!A687)</f>
        <v/>
      </c>
      <c r="D689" s="25" t="str">
        <f>IF('Student Record'!B687="","",'Student Record'!B687)</f>
        <v/>
      </c>
      <c r="E689" s="25" t="str">
        <f>IF('Student Record'!C687="","",'Student Record'!C687)</f>
        <v/>
      </c>
      <c r="F689" s="26" t="str">
        <f>IF('Student Record'!E687="","",'Student Record'!E687)</f>
        <v/>
      </c>
      <c r="G689" s="26" t="str">
        <f>IF('Student Record'!G687="","",'Student Record'!G687)</f>
        <v/>
      </c>
      <c r="H689" s="25" t="str">
        <f>IF('Student Record'!I687="","",'Student Record'!I687)</f>
        <v/>
      </c>
      <c r="I689" s="27" t="str">
        <f>IF('Student Record'!J687="","",'Student Record'!J687)</f>
        <v/>
      </c>
      <c r="J689" s="25" t="str">
        <f>IF('Student Record'!O687="","",'Student Record'!O687)</f>
        <v/>
      </c>
      <c r="K6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89" s="25" t="str">
        <f>IF(Table1[[#This Row],[नाम विद्यार्थी]]="","",IF(AND(Table1[[#This Row],[कक्षा]]&gt;8,Table1[[#This Row],[कक्षा]]&lt;11),50,""))</f>
        <v/>
      </c>
      <c r="M689" s="28" t="str">
        <f>IF(Table1[[#This Row],[नाम विद्यार्थी]]="","",IF(AND(Table1[[#This Row],[कक्षा]]&gt;=11,'School Fees'!$L$3="Yes"),100,""))</f>
        <v/>
      </c>
      <c r="N6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89" s="25" t="str">
        <f>IF(Table1[[#This Row],[नाम विद्यार्थी]]="","",IF(Table1[[#This Row],[कक्षा]]&gt;8,5,""))</f>
        <v/>
      </c>
      <c r="P6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89" s="21"/>
      <c r="R689" s="21"/>
      <c r="S689" s="28" t="str">
        <f>IF(SUM(Table1[[#This Row],[छात्र निधि]:[टी.सी.शुल्क]])=0,"",SUM(Table1[[#This Row],[छात्र निधि]:[टी.सी.शुल्क]]))</f>
        <v/>
      </c>
      <c r="T689" s="33"/>
      <c r="U689" s="33"/>
      <c r="V689" s="22"/>
    </row>
    <row r="690" spans="2:22" ht="15">
      <c r="B690" s="25" t="str">
        <f>IF(C690="","",ROWS($A$4:A690))</f>
        <v/>
      </c>
      <c r="C690" s="25" t="str">
        <f>IF('Student Record'!A688="","",'Student Record'!A688)</f>
        <v/>
      </c>
      <c r="D690" s="25" t="str">
        <f>IF('Student Record'!B688="","",'Student Record'!B688)</f>
        <v/>
      </c>
      <c r="E690" s="25" t="str">
        <f>IF('Student Record'!C688="","",'Student Record'!C688)</f>
        <v/>
      </c>
      <c r="F690" s="26" t="str">
        <f>IF('Student Record'!E688="","",'Student Record'!E688)</f>
        <v/>
      </c>
      <c r="G690" s="26" t="str">
        <f>IF('Student Record'!G688="","",'Student Record'!G688)</f>
        <v/>
      </c>
      <c r="H690" s="25" t="str">
        <f>IF('Student Record'!I688="","",'Student Record'!I688)</f>
        <v/>
      </c>
      <c r="I690" s="27" t="str">
        <f>IF('Student Record'!J688="","",'Student Record'!J688)</f>
        <v/>
      </c>
      <c r="J690" s="25" t="str">
        <f>IF('Student Record'!O688="","",'Student Record'!O688)</f>
        <v/>
      </c>
      <c r="K6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0" s="25" t="str">
        <f>IF(Table1[[#This Row],[नाम विद्यार्थी]]="","",IF(AND(Table1[[#This Row],[कक्षा]]&gt;8,Table1[[#This Row],[कक्षा]]&lt;11),50,""))</f>
        <v/>
      </c>
      <c r="M690" s="28" t="str">
        <f>IF(Table1[[#This Row],[नाम विद्यार्थी]]="","",IF(AND(Table1[[#This Row],[कक्षा]]&gt;=11,'School Fees'!$L$3="Yes"),100,""))</f>
        <v/>
      </c>
      <c r="N6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0" s="25" t="str">
        <f>IF(Table1[[#This Row],[नाम विद्यार्थी]]="","",IF(Table1[[#This Row],[कक्षा]]&gt;8,5,""))</f>
        <v/>
      </c>
      <c r="P6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0" s="21"/>
      <c r="R690" s="21"/>
      <c r="S690" s="28" t="str">
        <f>IF(SUM(Table1[[#This Row],[छात्र निधि]:[टी.सी.शुल्क]])=0,"",SUM(Table1[[#This Row],[छात्र निधि]:[टी.सी.शुल्क]]))</f>
        <v/>
      </c>
      <c r="T690" s="33"/>
      <c r="U690" s="33"/>
      <c r="V690" s="22"/>
    </row>
    <row r="691" spans="2:22" ht="15">
      <c r="B691" s="25" t="str">
        <f>IF(C691="","",ROWS($A$4:A691))</f>
        <v/>
      </c>
      <c r="C691" s="25" t="str">
        <f>IF('Student Record'!A689="","",'Student Record'!A689)</f>
        <v/>
      </c>
      <c r="D691" s="25" t="str">
        <f>IF('Student Record'!B689="","",'Student Record'!B689)</f>
        <v/>
      </c>
      <c r="E691" s="25" t="str">
        <f>IF('Student Record'!C689="","",'Student Record'!C689)</f>
        <v/>
      </c>
      <c r="F691" s="26" t="str">
        <f>IF('Student Record'!E689="","",'Student Record'!E689)</f>
        <v/>
      </c>
      <c r="G691" s="26" t="str">
        <f>IF('Student Record'!G689="","",'Student Record'!G689)</f>
        <v/>
      </c>
      <c r="H691" s="25" t="str">
        <f>IF('Student Record'!I689="","",'Student Record'!I689)</f>
        <v/>
      </c>
      <c r="I691" s="27" t="str">
        <f>IF('Student Record'!J689="","",'Student Record'!J689)</f>
        <v/>
      </c>
      <c r="J691" s="25" t="str">
        <f>IF('Student Record'!O689="","",'Student Record'!O689)</f>
        <v/>
      </c>
      <c r="K6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1" s="25" t="str">
        <f>IF(Table1[[#This Row],[नाम विद्यार्थी]]="","",IF(AND(Table1[[#This Row],[कक्षा]]&gt;8,Table1[[#This Row],[कक्षा]]&lt;11),50,""))</f>
        <v/>
      </c>
      <c r="M691" s="28" t="str">
        <f>IF(Table1[[#This Row],[नाम विद्यार्थी]]="","",IF(AND(Table1[[#This Row],[कक्षा]]&gt;=11,'School Fees'!$L$3="Yes"),100,""))</f>
        <v/>
      </c>
      <c r="N6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1" s="25" t="str">
        <f>IF(Table1[[#This Row],[नाम विद्यार्थी]]="","",IF(Table1[[#This Row],[कक्षा]]&gt;8,5,""))</f>
        <v/>
      </c>
      <c r="P6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1" s="21"/>
      <c r="R691" s="21"/>
      <c r="S691" s="28" t="str">
        <f>IF(SUM(Table1[[#This Row],[छात्र निधि]:[टी.सी.शुल्क]])=0,"",SUM(Table1[[#This Row],[छात्र निधि]:[टी.सी.शुल्क]]))</f>
        <v/>
      </c>
      <c r="T691" s="33"/>
      <c r="U691" s="33"/>
      <c r="V691" s="22"/>
    </row>
    <row r="692" spans="2:22" ht="15">
      <c r="B692" s="25" t="str">
        <f>IF(C692="","",ROWS($A$4:A692))</f>
        <v/>
      </c>
      <c r="C692" s="25" t="str">
        <f>IF('Student Record'!A690="","",'Student Record'!A690)</f>
        <v/>
      </c>
      <c r="D692" s="25" t="str">
        <f>IF('Student Record'!B690="","",'Student Record'!B690)</f>
        <v/>
      </c>
      <c r="E692" s="25" t="str">
        <f>IF('Student Record'!C690="","",'Student Record'!C690)</f>
        <v/>
      </c>
      <c r="F692" s="26" t="str">
        <f>IF('Student Record'!E690="","",'Student Record'!E690)</f>
        <v/>
      </c>
      <c r="G692" s="26" t="str">
        <f>IF('Student Record'!G690="","",'Student Record'!G690)</f>
        <v/>
      </c>
      <c r="H692" s="25" t="str">
        <f>IF('Student Record'!I690="","",'Student Record'!I690)</f>
        <v/>
      </c>
      <c r="I692" s="27" t="str">
        <f>IF('Student Record'!J690="","",'Student Record'!J690)</f>
        <v/>
      </c>
      <c r="J692" s="25" t="str">
        <f>IF('Student Record'!O690="","",'Student Record'!O690)</f>
        <v/>
      </c>
      <c r="K6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2" s="25" t="str">
        <f>IF(Table1[[#This Row],[नाम विद्यार्थी]]="","",IF(AND(Table1[[#This Row],[कक्षा]]&gt;8,Table1[[#This Row],[कक्षा]]&lt;11),50,""))</f>
        <v/>
      </c>
      <c r="M692" s="28" t="str">
        <f>IF(Table1[[#This Row],[नाम विद्यार्थी]]="","",IF(AND(Table1[[#This Row],[कक्षा]]&gt;=11,'School Fees'!$L$3="Yes"),100,""))</f>
        <v/>
      </c>
      <c r="N6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2" s="25" t="str">
        <f>IF(Table1[[#This Row],[नाम विद्यार्थी]]="","",IF(Table1[[#This Row],[कक्षा]]&gt;8,5,""))</f>
        <v/>
      </c>
      <c r="P6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2" s="21"/>
      <c r="R692" s="21"/>
      <c r="S692" s="28" t="str">
        <f>IF(SUM(Table1[[#This Row],[छात्र निधि]:[टी.सी.शुल्क]])=0,"",SUM(Table1[[#This Row],[छात्र निधि]:[टी.सी.शुल्क]]))</f>
        <v/>
      </c>
      <c r="T692" s="33"/>
      <c r="U692" s="33"/>
      <c r="V692" s="22"/>
    </row>
    <row r="693" spans="2:22" ht="15">
      <c r="B693" s="25" t="str">
        <f>IF(C693="","",ROWS($A$4:A693))</f>
        <v/>
      </c>
      <c r="C693" s="25" t="str">
        <f>IF('Student Record'!A691="","",'Student Record'!A691)</f>
        <v/>
      </c>
      <c r="D693" s="25" t="str">
        <f>IF('Student Record'!B691="","",'Student Record'!B691)</f>
        <v/>
      </c>
      <c r="E693" s="25" t="str">
        <f>IF('Student Record'!C691="","",'Student Record'!C691)</f>
        <v/>
      </c>
      <c r="F693" s="26" t="str">
        <f>IF('Student Record'!E691="","",'Student Record'!E691)</f>
        <v/>
      </c>
      <c r="G693" s="26" t="str">
        <f>IF('Student Record'!G691="","",'Student Record'!G691)</f>
        <v/>
      </c>
      <c r="H693" s="25" t="str">
        <f>IF('Student Record'!I691="","",'Student Record'!I691)</f>
        <v/>
      </c>
      <c r="I693" s="27" t="str">
        <f>IF('Student Record'!J691="","",'Student Record'!J691)</f>
        <v/>
      </c>
      <c r="J693" s="25" t="str">
        <f>IF('Student Record'!O691="","",'Student Record'!O691)</f>
        <v/>
      </c>
      <c r="K6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3" s="25" t="str">
        <f>IF(Table1[[#This Row],[नाम विद्यार्थी]]="","",IF(AND(Table1[[#This Row],[कक्षा]]&gt;8,Table1[[#This Row],[कक्षा]]&lt;11),50,""))</f>
        <v/>
      </c>
      <c r="M693" s="28" t="str">
        <f>IF(Table1[[#This Row],[नाम विद्यार्थी]]="","",IF(AND(Table1[[#This Row],[कक्षा]]&gt;=11,'School Fees'!$L$3="Yes"),100,""))</f>
        <v/>
      </c>
      <c r="N6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3" s="25" t="str">
        <f>IF(Table1[[#This Row],[नाम विद्यार्थी]]="","",IF(Table1[[#This Row],[कक्षा]]&gt;8,5,""))</f>
        <v/>
      </c>
      <c r="P6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3" s="21"/>
      <c r="R693" s="21"/>
      <c r="S693" s="28" t="str">
        <f>IF(SUM(Table1[[#This Row],[छात्र निधि]:[टी.सी.शुल्क]])=0,"",SUM(Table1[[#This Row],[छात्र निधि]:[टी.सी.शुल्क]]))</f>
        <v/>
      </c>
      <c r="T693" s="33"/>
      <c r="U693" s="33"/>
      <c r="V693" s="22"/>
    </row>
    <row r="694" spans="2:22" ht="15">
      <c r="B694" s="25" t="str">
        <f>IF(C694="","",ROWS($A$4:A694))</f>
        <v/>
      </c>
      <c r="C694" s="25" t="str">
        <f>IF('Student Record'!A692="","",'Student Record'!A692)</f>
        <v/>
      </c>
      <c r="D694" s="25" t="str">
        <f>IF('Student Record'!B692="","",'Student Record'!B692)</f>
        <v/>
      </c>
      <c r="E694" s="25" t="str">
        <f>IF('Student Record'!C692="","",'Student Record'!C692)</f>
        <v/>
      </c>
      <c r="F694" s="26" t="str">
        <f>IF('Student Record'!E692="","",'Student Record'!E692)</f>
        <v/>
      </c>
      <c r="G694" s="26" t="str">
        <f>IF('Student Record'!G692="","",'Student Record'!G692)</f>
        <v/>
      </c>
      <c r="H694" s="25" t="str">
        <f>IF('Student Record'!I692="","",'Student Record'!I692)</f>
        <v/>
      </c>
      <c r="I694" s="27" t="str">
        <f>IF('Student Record'!J692="","",'Student Record'!J692)</f>
        <v/>
      </c>
      <c r="J694" s="25" t="str">
        <f>IF('Student Record'!O692="","",'Student Record'!O692)</f>
        <v/>
      </c>
      <c r="K6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4" s="25" t="str">
        <f>IF(Table1[[#This Row],[नाम विद्यार्थी]]="","",IF(AND(Table1[[#This Row],[कक्षा]]&gt;8,Table1[[#This Row],[कक्षा]]&lt;11),50,""))</f>
        <v/>
      </c>
      <c r="M694" s="28" t="str">
        <f>IF(Table1[[#This Row],[नाम विद्यार्थी]]="","",IF(AND(Table1[[#This Row],[कक्षा]]&gt;=11,'School Fees'!$L$3="Yes"),100,""))</f>
        <v/>
      </c>
      <c r="N6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4" s="25" t="str">
        <f>IF(Table1[[#This Row],[नाम विद्यार्थी]]="","",IF(Table1[[#This Row],[कक्षा]]&gt;8,5,""))</f>
        <v/>
      </c>
      <c r="P6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4" s="21"/>
      <c r="R694" s="21"/>
      <c r="S694" s="28" t="str">
        <f>IF(SUM(Table1[[#This Row],[छात्र निधि]:[टी.सी.शुल्क]])=0,"",SUM(Table1[[#This Row],[छात्र निधि]:[टी.सी.शुल्क]]))</f>
        <v/>
      </c>
      <c r="T694" s="33"/>
      <c r="U694" s="33"/>
      <c r="V694" s="22"/>
    </row>
    <row r="695" spans="2:22" ht="15">
      <c r="B695" s="25" t="str">
        <f>IF(C695="","",ROWS($A$4:A695))</f>
        <v/>
      </c>
      <c r="C695" s="25" t="str">
        <f>IF('Student Record'!A693="","",'Student Record'!A693)</f>
        <v/>
      </c>
      <c r="D695" s="25" t="str">
        <f>IF('Student Record'!B693="","",'Student Record'!B693)</f>
        <v/>
      </c>
      <c r="E695" s="25" t="str">
        <f>IF('Student Record'!C693="","",'Student Record'!C693)</f>
        <v/>
      </c>
      <c r="F695" s="26" t="str">
        <f>IF('Student Record'!E693="","",'Student Record'!E693)</f>
        <v/>
      </c>
      <c r="G695" s="26" t="str">
        <f>IF('Student Record'!G693="","",'Student Record'!G693)</f>
        <v/>
      </c>
      <c r="H695" s="25" t="str">
        <f>IF('Student Record'!I693="","",'Student Record'!I693)</f>
        <v/>
      </c>
      <c r="I695" s="27" t="str">
        <f>IF('Student Record'!J693="","",'Student Record'!J693)</f>
        <v/>
      </c>
      <c r="J695" s="25" t="str">
        <f>IF('Student Record'!O693="","",'Student Record'!O693)</f>
        <v/>
      </c>
      <c r="K6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5" s="25" t="str">
        <f>IF(Table1[[#This Row],[नाम विद्यार्थी]]="","",IF(AND(Table1[[#This Row],[कक्षा]]&gt;8,Table1[[#This Row],[कक्षा]]&lt;11),50,""))</f>
        <v/>
      </c>
      <c r="M695" s="28" t="str">
        <f>IF(Table1[[#This Row],[नाम विद्यार्थी]]="","",IF(AND(Table1[[#This Row],[कक्षा]]&gt;=11,'School Fees'!$L$3="Yes"),100,""))</f>
        <v/>
      </c>
      <c r="N6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5" s="25" t="str">
        <f>IF(Table1[[#This Row],[नाम विद्यार्थी]]="","",IF(Table1[[#This Row],[कक्षा]]&gt;8,5,""))</f>
        <v/>
      </c>
      <c r="P6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5" s="21"/>
      <c r="R695" s="21"/>
      <c r="S695" s="28" t="str">
        <f>IF(SUM(Table1[[#This Row],[छात्र निधि]:[टी.सी.शुल्क]])=0,"",SUM(Table1[[#This Row],[छात्र निधि]:[टी.सी.शुल्क]]))</f>
        <v/>
      </c>
      <c r="T695" s="33"/>
      <c r="U695" s="33"/>
      <c r="V695" s="22"/>
    </row>
    <row r="696" spans="2:22" ht="15">
      <c r="B696" s="25" t="str">
        <f>IF(C696="","",ROWS($A$4:A696))</f>
        <v/>
      </c>
      <c r="C696" s="25" t="str">
        <f>IF('Student Record'!A694="","",'Student Record'!A694)</f>
        <v/>
      </c>
      <c r="D696" s="25" t="str">
        <f>IF('Student Record'!B694="","",'Student Record'!B694)</f>
        <v/>
      </c>
      <c r="E696" s="25" t="str">
        <f>IF('Student Record'!C694="","",'Student Record'!C694)</f>
        <v/>
      </c>
      <c r="F696" s="26" t="str">
        <f>IF('Student Record'!E694="","",'Student Record'!E694)</f>
        <v/>
      </c>
      <c r="G696" s="26" t="str">
        <f>IF('Student Record'!G694="","",'Student Record'!G694)</f>
        <v/>
      </c>
      <c r="H696" s="25" t="str">
        <f>IF('Student Record'!I694="","",'Student Record'!I694)</f>
        <v/>
      </c>
      <c r="I696" s="27" t="str">
        <f>IF('Student Record'!J694="","",'Student Record'!J694)</f>
        <v/>
      </c>
      <c r="J696" s="25" t="str">
        <f>IF('Student Record'!O694="","",'Student Record'!O694)</f>
        <v/>
      </c>
      <c r="K6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6" s="25" t="str">
        <f>IF(Table1[[#This Row],[नाम विद्यार्थी]]="","",IF(AND(Table1[[#This Row],[कक्षा]]&gt;8,Table1[[#This Row],[कक्षा]]&lt;11),50,""))</f>
        <v/>
      </c>
      <c r="M696" s="28" t="str">
        <f>IF(Table1[[#This Row],[नाम विद्यार्थी]]="","",IF(AND(Table1[[#This Row],[कक्षा]]&gt;=11,'School Fees'!$L$3="Yes"),100,""))</f>
        <v/>
      </c>
      <c r="N6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6" s="25" t="str">
        <f>IF(Table1[[#This Row],[नाम विद्यार्थी]]="","",IF(Table1[[#This Row],[कक्षा]]&gt;8,5,""))</f>
        <v/>
      </c>
      <c r="P6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6" s="21"/>
      <c r="R696" s="21"/>
      <c r="S696" s="28" t="str">
        <f>IF(SUM(Table1[[#This Row],[छात्र निधि]:[टी.सी.शुल्क]])=0,"",SUM(Table1[[#This Row],[छात्र निधि]:[टी.सी.शुल्क]]))</f>
        <v/>
      </c>
      <c r="T696" s="33"/>
      <c r="U696" s="33"/>
      <c r="V696" s="22"/>
    </row>
    <row r="697" spans="2:22" ht="15">
      <c r="B697" s="25" t="str">
        <f>IF(C697="","",ROWS($A$4:A697))</f>
        <v/>
      </c>
      <c r="C697" s="25" t="str">
        <f>IF('Student Record'!A695="","",'Student Record'!A695)</f>
        <v/>
      </c>
      <c r="D697" s="25" t="str">
        <f>IF('Student Record'!B695="","",'Student Record'!B695)</f>
        <v/>
      </c>
      <c r="E697" s="25" t="str">
        <f>IF('Student Record'!C695="","",'Student Record'!C695)</f>
        <v/>
      </c>
      <c r="F697" s="26" t="str">
        <f>IF('Student Record'!E695="","",'Student Record'!E695)</f>
        <v/>
      </c>
      <c r="G697" s="26" t="str">
        <f>IF('Student Record'!G695="","",'Student Record'!G695)</f>
        <v/>
      </c>
      <c r="H697" s="25" t="str">
        <f>IF('Student Record'!I695="","",'Student Record'!I695)</f>
        <v/>
      </c>
      <c r="I697" s="27" t="str">
        <f>IF('Student Record'!J695="","",'Student Record'!J695)</f>
        <v/>
      </c>
      <c r="J697" s="25" t="str">
        <f>IF('Student Record'!O695="","",'Student Record'!O695)</f>
        <v/>
      </c>
      <c r="K6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7" s="25" t="str">
        <f>IF(Table1[[#This Row],[नाम विद्यार्थी]]="","",IF(AND(Table1[[#This Row],[कक्षा]]&gt;8,Table1[[#This Row],[कक्षा]]&lt;11),50,""))</f>
        <v/>
      </c>
      <c r="M697" s="28" t="str">
        <f>IF(Table1[[#This Row],[नाम विद्यार्थी]]="","",IF(AND(Table1[[#This Row],[कक्षा]]&gt;=11,'School Fees'!$L$3="Yes"),100,""))</f>
        <v/>
      </c>
      <c r="N6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7" s="25" t="str">
        <f>IF(Table1[[#This Row],[नाम विद्यार्थी]]="","",IF(Table1[[#This Row],[कक्षा]]&gt;8,5,""))</f>
        <v/>
      </c>
      <c r="P6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7" s="21"/>
      <c r="R697" s="21"/>
      <c r="S697" s="28" t="str">
        <f>IF(SUM(Table1[[#This Row],[छात्र निधि]:[टी.सी.शुल्क]])=0,"",SUM(Table1[[#This Row],[छात्र निधि]:[टी.सी.शुल्क]]))</f>
        <v/>
      </c>
      <c r="T697" s="33"/>
      <c r="U697" s="33"/>
      <c r="V697" s="22"/>
    </row>
    <row r="698" spans="2:22" ht="15">
      <c r="B698" s="25" t="str">
        <f>IF(C698="","",ROWS($A$4:A698))</f>
        <v/>
      </c>
      <c r="C698" s="25" t="str">
        <f>IF('Student Record'!A696="","",'Student Record'!A696)</f>
        <v/>
      </c>
      <c r="D698" s="25" t="str">
        <f>IF('Student Record'!B696="","",'Student Record'!B696)</f>
        <v/>
      </c>
      <c r="E698" s="25" t="str">
        <f>IF('Student Record'!C696="","",'Student Record'!C696)</f>
        <v/>
      </c>
      <c r="F698" s="26" t="str">
        <f>IF('Student Record'!E696="","",'Student Record'!E696)</f>
        <v/>
      </c>
      <c r="G698" s="26" t="str">
        <f>IF('Student Record'!G696="","",'Student Record'!G696)</f>
        <v/>
      </c>
      <c r="H698" s="25" t="str">
        <f>IF('Student Record'!I696="","",'Student Record'!I696)</f>
        <v/>
      </c>
      <c r="I698" s="27" t="str">
        <f>IF('Student Record'!J696="","",'Student Record'!J696)</f>
        <v/>
      </c>
      <c r="J698" s="25" t="str">
        <f>IF('Student Record'!O696="","",'Student Record'!O696)</f>
        <v/>
      </c>
      <c r="K6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8" s="25" t="str">
        <f>IF(Table1[[#This Row],[नाम विद्यार्थी]]="","",IF(AND(Table1[[#This Row],[कक्षा]]&gt;8,Table1[[#This Row],[कक्षा]]&lt;11),50,""))</f>
        <v/>
      </c>
      <c r="M698" s="28" t="str">
        <f>IF(Table1[[#This Row],[नाम विद्यार्थी]]="","",IF(AND(Table1[[#This Row],[कक्षा]]&gt;=11,'School Fees'!$L$3="Yes"),100,""))</f>
        <v/>
      </c>
      <c r="N6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8" s="25" t="str">
        <f>IF(Table1[[#This Row],[नाम विद्यार्थी]]="","",IF(Table1[[#This Row],[कक्षा]]&gt;8,5,""))</f>
        <v/>
      </c>
      <c r="P6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8" s="21"/>
      <c r="R698" s="21"/>
      <c r="S698" s="28" t="str">
        <f>IF(SUM(Table1[[#This Row],[छात्र निधि]:[टी.सी.शुल्क]])=0,"",SUM(Table1[[#This Row],[छात्र निधि]:[टी.सी.शुल्क]]))</f>
        <v/>
      </c>
      <c r="T698" s="33"/>
      <c r="U698" s="33"/>
      <c r="V698" s="22"/>
    </row>
    <row r="699" spans="2:22" ht="15">
      <c r="B699" s="25" t="str">
        <f>IF(C699="","",ROWS($A$4:A699))</f>
        <v/>
      </c>
      <c r="C699" s="25" t="str">
        <f>IF('Student Record'!A697="","",'Student Record'!A697)</f>
        <v/>
      </c>
      <c r="D699" s="25" t="str">
        <f>IF('Student Record'!B697="","",'Student Record'!B697)</f>
        <v/>
      </c>
      <c r="E699" s="25" t="str">
        <f>IF('Student Record'!C697="","",'Student Record'!C697)</f>
        <v/>
      </c>
      <c r="F699" s="26" t="str">
        <f>IF('Student Record'!E697="","",'Student Record'!E697)</f>
        <v/>
      </c>
      <c r="G699" s="26" t="str">
        <f>IF('Student Record'!G697="","",'Student Record'!G697)</f>
        <v/>
      </c>
      <c r="H699" s="25" t="str">
        <f>IF('Student Record'!I697="","",'Student Record'!I697)</f>
        <v/>
      </c>
      <c r="I699" s="27" t="str">
        <f>IF('Student Record'!J697="","",'Student Record'!J697)</f>
        <v/>
      </c>
      <c r="J699" s="25" t="str">
        <f>IF('Student Record'!O697="","",'Student Record'!O697)</f>
        <v/>
      </c>
      <c r="K6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699" s="25" t="str">
        <f>IF(Table1[[#This Row],[नाम विद्यार्थी]]="","",IF(AND(Table1[[#This Row],[कक्षा]]&gt;8,Table1[[#This Row],[कक्षा]]&lt;11),50,""))</f>
        <v/>
      </c>
      <c r="M699" s="28" t="str">
        <f>IF(Table1[[#This Row],[नाम विद्यार्थी]]="","",IF(AND(Table1[[#This Row],[कक्षा]]&gt;=11,'School Fees'!$L$3="Yes"),100,""))</f>
        <v/>
      </c>
      <c r="N6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699" s="25" t="str">
        <f>IF(Table1[[#This Row],[नाम विद्यार्थी]]="","",IF(Table1[[#This Row],[कक्षा]]&gt;8,5,""))</f>
        <v/>
      </c>
      <c r="P6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699" s="21"/>
      <c r="R699" s="21"/>
      <c r="S699" s="28" t="str">
        <f>IF(SUM(Table1[[#This Row],[छात्र निधि]:[टी.सी.शुल्क]])=0,"",SUM(Table1[[#This Row],[छात्र निधि]:[टी.सी.शुल्क]]))</f>
        <v/>
      </c>
      <c r="T699" s="33"/>
      <c r="U699" s="33"/>
      <c r="V699" s="22"/>
    </row>
    <row r="700" spans="2:22" ht="15">
      <c r="B700" s="25" t="str">
        <f>IF(C700="","",ROWS($A$4:A700))</f>
        <v/>
      </c>
      <c r="C700" s="25" t="str">
        <f>IF('Student Record'!A698="","",'Student Record'!A698)</f>
        <v/>
      </c>
      <c r="D700" s="25" t="str">
        <f>IF('Student Record'!B698="","",'Student Record'!B698)</f>
        <v/>
      </c>
      <c r="E700" s="25" t="str">
        <f>IF('Student Record'!C698="","",'Student Record'!C698)</f>
        <v/>
      </c>
      <c r="F700" s="26" t="str">
        <f>IF('Student Record'!E698="","",'Student Record'!E698)</f>
        <v/>
      </c>
      <c r="G700" s="26" t="str">
        <f>IF('Student Record'!G698="","",'Student Record'!G698)</f>
        <v/>
      </c>
      <c r="H700" s="25" t="str">
        <f>IF('Student Record'!I698="","",'Student Record'!I698)</f>
        <v/>
      </c>
      <c r="I700" s="27" t="str">
        <f>IF('Student Record'!J698="","",'Student Record'!J698)</f>
        <v/>
      </c>
      <c r="J700" s="25" t="str">
        <f>IF('Student Record'!O698="","",'Student Record'!O698)</f>
        <v/>
      </c>
      <c r="K7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0" s="25" t="str">
        <f>IF(Table1[[#This Row],[नाम विद्यार्थी]]="","",IF(AND(Table1[[#This Row],[कक्षा]]&gt;8,Table1[[#This Row],[कक्षा]]&lt;11),50,""))</f>
        <v/>
      </c>
      <c r="M700" s="28" t="str">
        <f>IF(Table1[[#This Row],[नाम विद्यार्थी]]="","",IF(AND(Table1[[#This Row],[कक्षा]]&gt;=11,'School Fees'!$L$3="Yes"),100,""))</f>
        <v/>
      </c>
      <c r="N7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0" s="25" t="str">
        <f>IF(Table1[[#This Row],[नाम विद्यार्थी]]="","",IF(Table1[[#This Row],[कक्षा]]&gt;8,5,""))</f>
        <v/>
      </c>
      <c r="P7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0" s="21"/>
      <c r="R700" s="21"/>
      <c r="S700" s="28" t="str">
        <f>IF(SUM(Table1[[#This Row],[छात्र निधि]:[टी.सी.शुल्क]])=0,"",SUM(Table1[[#This Row],[छात्र निधि]:[टी.सी.शुल्क]]))</f>
        <v/>
      </c>
      <c r="T700" s="33"/>
      <c r="U700" s="33"/>
      <c r="V700" s="22"/>
    </row>
    <row r="701" spans="2:22" ht="15">
      <c r="B701" s="25" t="str">
        <f>IF(C701="","",ROWS($A$4:A701))</f>
        <v/>
      </c>
      <c r="C701" s="25" t="str">
        <f>IF('Student Record'!A699="","",'Student Record'!A699)</f>
        <v/>
      </c>
      <c r="D701" s="25" t="str">
        <f>IF('Student Record'!B699="","",'Student Record'!B699)</f>
        <v/>
      </c>
      <c r="E701" s="25" t="str">
        <f>IF('Student Record'!C699="","",'Student Record'!C699)</f>
        <v/>
      </c>
      <c r="F701" s="26" t="str">
        <f>IF('Student Record'!E699="","",'Student Record'!E699)</f>
        <v/>
      </c>
      <c r="G701" s="26" t="str">
        <f>IF('Student Record'!G699="","",'Student Record'!G699)</f>
        <v/>
      </c>
      <c r="H701" s="25" t="str">
        <f>IF('Student Record'!I699="","",'Student Record'!I699)</f>
        <v/>
      </c>
      <c r="I701" s="27" t="str">
        <f>IF('Student Record'!J699="","",'Student Record'!J699)</f>
        <v/>
      </c>
      <c r="J701" s="25" t="str">
        <f>IF('Student Record'!O699="","",'Student Record'!O699)</f>
        <v/>
      </c>
      <c r="K7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1" s="25" t="str">
        <f>IF(Table1[[#This Row],[नाम विद्यार्थी]]="","",IF(AND(Table1[[#This Row],[कक्षा]]&gt;8,Table1[[#This Row],[कक्षा]]&lt;11),50,""))</f>
        <v/>
      </c>
      <c r="M701" s="28" t="str">
        <f>IF(Table1[[#This Row],[नाम विद्यार्थी]]="","",IF(AND(Table1[[#This Row],[कक्षा]]&gt;=11,'School Fees'!$L$3="Yes"),100,""))</f>
        <v/>
      </c>
      <c r="N7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1" s="25" t="str">
        <f>IF(Table1[[#This Row],[नाम विद्यार्थी]]="","",IF(Table1[[#This Row],[कक्षा]]&gt;8,5,""))</f>
        <v/>
      </c>
      <c r="P7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1" s="21"/>
      <c r="R701" s="21"/>
      <c r="S701" s="28" t="str">
        <f>IF(SUM(Table1[[#This Row],[छात्र निधि]:[टी.सी.शुल्क]])=0,"",SUM(Table1[[#This Row],[छात्र निधि]:[टी.सी.शुल्क]]))</f>
        <v/>
      </c>
      <c r="T701" s="33"/>
      <c r="U701" s="33"/>
      <c r="V701" s="22"/>
    </row>
    <row r="702" spans="2:22" ht="15">
      <c r="B702" s="25" t="str">
        <f>IF(C702="","",ROWS($A$4:A702))</f>
        <v/>
      </c>
      <c r="C702" s="25" t="str">
        <f>IF('Student Record'!A700="","",'Student Record'!A700)</f>
        <v/>
      </c>
      <c r="D702" s="25" t="str">
        <f>IF('Student Record'!B700="","",'Student Record'!B700)</f>
        <v/>
      </c>
      <c r="E702" s="25" t="str">
        <f>IF('Student Record'!C700="","",'Student Record'!C700)</f>
        <v/>
      </c>
      <c r="F702" s="26" t="str">
        <f>IF('Student Record'!E700="","",'Student Record'!E700)</f>
        <v/>
      </c>
      <c r="G702" s="26" t="str">
        <f>IF('Student Record'!G700="","",'Student Record'!G700)</f>
        <v/>
      </c>
      <c r="H702" s="25" t="str">
        <f>IF('Student Record'!I700="","",'Student Record'!I700)</f>
        <v/>
      </c>
      <c r="I702" s="27" t="str">
        <f>IF('Student Record'!J700="","",'Student Record'!J700)</f>
        <v/>
      </c>
      <c r="J702" s="25" t="str">
        <f>IF('Student Record'!O700="","",'Student Record'!O700)</f>
        <v/>
      </c>
      <c r="K7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2" s="25" t="str">
        <f>IF(Table1[[#This Row],[नाम विद्यार्थी]]="","",IF(AND(Table1[[#This Row],[कक्षा]]&gt;8,Table1[[#This Row],[कक्षा]]&lt;11),50,""))</f>
        <v/>
      </c>
      <c r="M702" s="28" t="str">
        <f>IF(Table1[[#This Row],[नाम विद्यार्थी]]="","",IF(AND(Table1[[#This Row],[कक्षा]]&gt;=11,'School Fees'!$L$3="Yes"),100,""))</f>
        <v/>
      </c>
      <c r="N7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2" s="25" t="str">
        <f>IF(Table1[[#This Row],[नाम विद्यार्थी]]="","",IF(Table1[[#This Row],[कक्षा]]&gt;8,5,""))</f>
        <v/>
      </c>
      <c r="P7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2" s="21"/>
      <c r="R702" s="21"/>
      <c r="S702" s="28" t="str">
        <f>IF(SUM(Table1[[#This Row],[छात्र निधि]:[टी.सी.शुल्क]])=0,"",SUM(Table1[[#This Row],[छात्र निधि]:[टी.सी.शुल्क]]))</f>
        <v/>
      </c>
      <c r="T702" s="33"/>
      <c r="U702" s="33"/>
      <c r="V702" s="22"/>
    </row>
    <row r="703" spans="2:22" ht="15">
      <c r="B703" s="25" t="str">
        <f>IF(C703="","",ROWS($A$4:A703))</f>
        <v/>
      </c>
      <c r="C703" s="25" t="str">
        <f>IF('Student Record'!A701="","",'Student Record'!A701)</f>
        <v/>
      </c>
      <c r="D703" s="25" t="str">
        <f>IF('Student Record'!B701="","",'Student Record'!B701)</f>
        <v/>
      </c>
      <c r="E703" s="25" t="str">
        <f>IF('Student Record'!C701="","",'Student Record'!C701)</f>
        <v/>
      </c>
      <c r="F703" s="26" t="str">
        <f>IF('Student Record'!E701="","",'Student Record'!E701)</f>
        <v/>
      </c>
      <c r="G703" s="26" t="str">
        <f>IF('Student Record'!G701="","",'Student Record'!G701)</f>
        <v/>
      </c>
      <c r="H703" s="25" t="str">
        <f>IF('Student Record'!I701="","",'Student Record'!I701)</f>
        <v/>
      </c>
      <c r="I703" s="27" t="str">
        <f>IF('Student Record'!J701="","",'Student Record'!J701)</f>
        <v/>
      </c>
      <c r="J703" s="25" t="str">
        <f>IF('Student Record'!O701="","",'Student Record'!O701)</f>
        <v/>
      </c>
      <c r="K7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3" s="25" t="str">
        <f>IF(Table1[[#This Row],[नाम विद्यार्थी]]="","",IF(AND(Table1[[#This Row],[कक्षा]]&gt;8,Table1[[#This Row],[कक्षा]]&lt;11),50,""))</f>
        <v/>
      </c>
      <c r="M703" s="28" t="str">
        <f>IF(Table1[[#This Row],[नाम विद्यार्थी]]="","",IF(AND(Table1[[#This Row],[कक्षा]]&gt;=11,'School Fees'!$L$3="Yes"),100,""))</f>
        <v/>
      </c>
      <c r="N7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3" s="25" t="str">
        <f>IF(Table1[[#This Row],[नाम विद्यार्थी]]="","",IF(Table1[[#This Row],[कक्षा]]&gt;8,5,""))</f>
        <v/>
      </c>
      <c r="P7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3" s="21"/>
      <c r="R703" s="21"/>
      <c r="S703" s="28" t="str">
        <f>IF(SUM(Table1[[#This Row],[छात्र निधि]:[टी.सी.शुल्क]])=0,"",SUM(Table1[[#This Row],[छात्र निधि]:[टी.सी.शुल्क]]))</f>
        <v/>
      </c>
      <c r="T703" s="33"/>
      <c r="U703" s="33"/>
      <c r="V703" s="22"/>
    </row>
    <row r="704" spans="2:22" ht="15">
      <c r="B704" s="25" t="str">
        <f>IF(C704="","",ROWS($A$4:A704))</f>
        <v/>
      </c>
      <c r="C704" s="25" t="str">
        <f>IF('Student Record'!A702="","",'Student Record'!A702)</f>
        <v/>
      </c>
      <c r="D704" s="25" t="str">
        <f>IF('Student Record'!B702="","",'Student Record'!B702)</f>
        <v/>
      </c>
      <c r="E704" s="25" t="str">
        <f>IF('Student Record'!C702="","",'Student Record'!C702)</f>
        <v/>
      </c>
      <c r="F704" s="26" t="str">
        <f>IF('Student Record'!E702="","",'Student Record'!E702)</f>
        <v/>
      </c>
      <c r="G704" s="26" t="str">
        <f>IF('Student Record'!G702="","",'Student Record'!G702)</f>
        <v/>
      </c>
      <c r="H704" s="25" t="str">
        <f>IF('Student Record'!I702="","",'Student Record'!I702)</f>
        <v/>
      </c>
      <c r="I704" s="27" t="str">
        <f>IF('Student Record'!J702="","",'Student Record'!J702)</f>
        <v/>
      </c>
      <c r="J704" s="25" t="str">
        <f>IF('Student Record'!O702="","",'Student Record'!O702)</f>
        <v/>
      </c>
      <c r="K7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4" s="25" t="str">
        <f>IF(Table1[[#This Row],[नाम विद्यार्थी]]="","",IF(AND(Table1[[#This Row],[कक्षा]]&gt;8,Table1[[#This Row],[कक्षा]]&lt;11),50,""))</f>
        <v/>
      </c>
      <c r="M704" s="28" t="str">
        <f>IF(Table1[[#This Row],[नाम विद्यार्थी]]="","",IF(AND(Table1[[#This Row],[कक्षा]]&gt;=11,'School Fees'!$L$3="Yes"),100,""))</f>
        <v/>
      </c>
      <c r="N7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4" s="25" t="str">
        <f>IF(Table1[[#This Row],[नाम विद्यार्थी]]="","",IF(Table1[[#This Row],[कक्षा]]&gt;8,5,""))</f>
        <v/>
      </c>
      <c r="P7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4" s="21"/>
      <c r="R704" s="21"/>
      <c r="S704" s="28" t="str">
        <f>IF(SUM(Table1[[#This Row],[छात्र निधि]:[टी.सी.शुल्क]])=0,"",SUM(Table1[[#This Row],[छात्र निधि]:[टी.सी.शुल्क]]))</f>
        <v/>
      </c>
      <c r="T704" s="33"/>
      <c r="U704" s="33"/>
      <c r="V704" s="22"/>
    </row>
    <row r="705" spans="2:22" ht="15">
      <c r="B705" s="25" t="str">
        <f>IF(C705="","",ROWS($A$4:A705))</f>
        <v/>
      </c>
      <c r="C705" s="25" t="str">
        <f>IF('Student Record'!A703="","",'Student Record'!A703)</f>
        <v/>
      </c>
      <c r="D705" s="25" t="str">
        <f>IF('Student Record'!B703="","",'Student Record'!B703)</f>
        <v/>
      </c>
      <c r="E705" s="25" t="str">
        <f>IF('Student Record'!C703="","",'Student Record'!C703)</f>
        <v/>
      </c>
      <c r="F705" s="26" t="str">
        <f>IF('Student Record'!E703="","",'Student Record'!E703)</f>
        <v/>
      </c>
      <c r="G705" s="26" t="str">
        <f>IF('Student Record'!G703="","",'Student Record'!G703)</f>
        <v/>
      </c>
      <c r="H705" s="25" t="str">
        <f>IF('Student Record'!I703="","",'Student Record'!I703)</f>
        <v/>
      </c>
      <c r="I705" s="27" t="str">
        <f>IF('Student Record'!J703="","",'Student Record'!J703)</f>
        <v/>
      </c>
      <c r="J705" s="25" t="str">
        <f>IF('Student Record'!O703="","",'Student Record'!O703)</f>
        <v/>
      </c>
      <c r="K7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5" s="25" t="str">
        <f>IF(Table1[[#This Row],[नाम विद्यार्थी]]="","",IF(AND(Table1[[#This Row],[कक्षा]]&gt;8,Table1[[#This Row],[कक्षा]]&lt;11),50,""))</f>
        <v/>
      </c>
      <c r="M705" s="28" t="str">
        <f>IF(Table1[[#This Row],[नाम विद्यार्थी]]="","",IF(AND(Table1[[#This Row],[कक्षा]]&gt;=11,'School Fees'!$L$3="Yes"),100,""))</f>
        <v/>
      </c>
      <c r="N7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5" s="25" t="str">
        <f>IF(Table1[[#This Row],[नाम विद्यार्थी]]="","",IF(Table1[[#This Row],[कक्षा]]&gt;8,5,""))</f>
        <v/>
      </c>
      <c r="P7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5" s="21"/>
      <c r="R705" s="21"/>
      <c r="S705" s="28" t="str">
        <f>IF(SUM(Table1[[#This Row],[छात्र निधि]:[टी.सी.शुल्क]])=0,"",SUM(Table1[[#This Row],[छात्र निधि]:[टी.सी.शुल्क]]))</f>
        <v/>
      </c>
      <c r="T705" s="33"/>
      <c r="U705" s="33"/>
      <c r="V705" s="22"/>
    </row>
    <row r="706" spans="2:22" ht="15">
      <c r="B706" s="25" t="str">
        <f>IF(C706="","",ROWS($A$4:A706))</f>
        <v/>
      </c>
      <c r="C706" s="25" t="str">
        <f>IF('Student Record'!A704="","",'Student Record'!A704)</f>
        <v/>
      </c>
      <c r="D706" s="25" t="str">
        <f>IF('Student Record'!B704="","",'Student Record'!B704)</f>
        <v/>
      </c>
      <c r="E706" s="25" t="str">
        <f>IF('Student Record'!C704="","",'Student Record'!C704)</f>
        <v/>
      </c>
      <c r="F706" s="26" t="str">
        <f>IF('Student Record'!E704="","",'Student Record'!E704)</f>
        <v/>
      </c>
      <c r="G706" s="26" t="str">
        <f>IF('Student Record'!G704="","",'Student Record'!G704)</f>
        <v/>
      </c>
      <c r="H706" s="25" t="str">
        <f>IF('Student Record'!I704="","",'Student Record'!I704)</f>
        <v/>
      </c>
      <c r="I706" s="27" t="str">
        <f>IF('Student Record'!J704="","",'Student Record'!J704)</f>
        <v/>
      </c>
      <c r="J706" s="25" t="str">
        <f>IF('Student Record'!O704="","",'Student Record'!O704)</f>
        <v/>
      </c>
      <c r="K7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6" s="25" t="str">
        <f>IF(Table1[[#This Row],[नाम विद्यार्थी]]="","",IF(AND(Table1[[#This Row],[कक्षा]]&gt;8,Table1[[#This Row],[कक्षा]]&lt;11),50,""))</f>
        <v/>
      </c>
      <c r="M706" s="28" t="str">
        <f>IF(Table1[[#This Row],[नाम विद्यार्थी]]="","",IF(AND(Table1[[#This Row],[कक्षा]]&gt;=11,'School Fees'!$L$3="Yes"),100,""))</f>
        <v/>
      </c>
      <c r="N7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6" s="25" t="str">
        <f>IF(Table1[[#This Row],[नाम विद्यार्थी]]="","",IF(Table1[[#This Row],[कक्षा]]&gt;8,5,""))</f>
        <v/>
      </c>
      <c r="P7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6" s="21"/>
      <c r="R706" s="21"/>
      <c r="S706" s="28" t="str">
        <f>IF(SUM(Table1[[#This Row],[छात्र निधि]:[टी.सी.शुल्क]])=0,"",SUM(Table1[[#This Row],[छात्र निधि]:[टी.सी.शुल्क]]))</f>
        <v/>
      </c>
      <c r="T706" s="33"/>
      <c r="U706" s="33"/>
      <c r="V706" s="22"/>
    </row>
    <row r="707" spans="2:22" ht="15">
      <c r="B707" s="25" t="str">
        <f>IF(C707="","",ROWS($A$4:A707))</f>
        <v/>
      </c>
      <c r="C707" s="25" t="str">
        <f>IF('Student Record'!A705="","",'Student Record'!A705)</f>
        <v/>
      </c>
      <c r="D707" s="25" t="str">
        <f>IF('Student Record'!B705="","",'Student Record'!B705)</f>
        <v/>
      </c>
      <c r="E707" s="25" t="str">
        <f>IF('Student Record'!C705="","",'Student Record'!C705)</f>
        <v/>
      </c>
      <c r="F707" s="26" t="str">
        <f>IF('Student Record'!E705="","",'Student Record'!E705)</f>
        <v/>
      </c>
      <c r="G707" s="26" t="str">
        <f>IF('Student Record'!G705="","",'Student Record'!G705)</f>
        <v/>
      </c>
      <c r="H707" s="25" t="str">
        <f>IF('Student Record'!I705="","",'Student Record'!I705)</f>
        <v/>
      </c>
      <c r="I707" s="27" t="str">
        <f>IF('Student Record'!J705="","",'Student Record'!J705)</f>
        <v/>
      </c>
      <c r="J707" s="25" t="str">
        <f>IF('Student Record'!O705="","",'Student Record'!O705)</f>
        <v/>
      </c>
      <c r="K7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7" s="25" t="str">
        <f>IF(Table1[[#This Row],[नाम विद्यार्थी]]="","",IF(AND(Table1[[#This Row],[कक्षा]]&gt;8,Table1[[#This Row],[कक्षा]]&lt;11),50,""))</f>
        <v/>
      </c>
      <c r="M707" s="28" t="str">
        <f>IF(Table1[[#This Row],[नाम विद्यार्थी]]="","",IF(AND(Table1[[#This Row],[कक्षा]]&gt;=11,'School Fees'!$L$3="Yes"),100,""))</f>
        <v/>
      </c>
      <c r="N7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7" s="25" t="str">
        <f>IF(Table1[[#This Row],[नाम विद्यार्थी]]="","",IF(Table1[[#This Row],[कक्षा]]&gt;8,5,""))</f>
        <v/>
      </c>
      <c r="P7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7" s="21"/>
      <c r="R707" s="21"/>
      <c r="S707" s="28" t="str">
        <f>IF(SUM(Table1[[#This Row],[छात्र निधि]:[टी.सी.शुल्क]])=0,"",SUM(Table1[[#This Row],[छात्र निधि]:[टी.सी.शुल्क]]))</f>
        <v/>
      </c>
      <c r="T707" s="33"/>
      <c r="U707" s="33"/>
      <c r="V707" s="22"/>
    </row>
    <row r="708" spans="2:22" ht="15">
      <c r="B708" s="25" t="str">
        <f>IF(C708="","",ROWS($A$4:A708))</f>
        <v/>
      </c>
      <c r="C708" s="25" t="str">
        <f>IF('Student Record'!A706="","",'Student Record'!A706)</f>
        <v/>
      </c>
      <c r="D708" s="25" t="str">
        <f>IF('Student Record'!B706="","",'Student Record'!B706)</f>
        <v/>
      </c>
      <c r="E708" s="25" t="str">
        <f>IF('Student Record'!C706="","",'Student Record'!C706)</f>
        <v/>
      </c>
      <c r="F708" s="26" t="str">
        <f>IF('Student Record'!E706="","",'Student Record'!E706)</f>
        <v/>
      </c>
      <c r="G708" s="26" t="str">
        <f>IF('Student Record'!G706="","",'Student Record'!G706)</f>
        <v/>
      </c>
      <c r="H708" s="25" t="str">
        <f>IF('Student Record'!I706="","",'Student Record'!I706)</f>
        <v/>
      </c>
      <c r="I708" s="27" t="str">
        <f>IF('Student Record'!J706="","",'Student Record'!J706)</f>
        <v/>
      </c>
      <c r="J708" s="25" t="str">
        <f>IF('Student Record'!O706="","",'Student Record'!O706)</f>
        <v/>
      </c>
      <c r="K7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8" s="25" t="str">
        <f>IF(Table1[[#This Row],[नाम विद्यार्थी]]="","",IF(AND(Table1[[#This Row],[कक्षा]]&gt;8,Table1[[#This Row],[कक्षा]]&lt;11),50,""))</f>
        <v/>
      </c>
      <c r="M708" s="28" t="str">
        <f>IF(Table1[[#This Row],[नाम विद्यार्थी]]="","",IF(AND(Table1[[#This Row],[कक्षा]]&gt;=11,'School Fees'!$L$3="Yes"),100,""))</f>
        <v/>
      </c>
      <c r="N7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8" s="25" t="str">
        <f>IF(Table1[[#This Row],[नाम विद्यार्थी]]="","",IF(Table1[[#This Row],[कक्षा]]&gt;8,5,""))</f>
        <v/>
      </c>
      <c r="P7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8" s="21"/>
      <c r="R708" s="21"/>
      <c r="S708" s="28" t="str">
        <f>IF(SUM(Table1[[#This Row],[छात्र निधि]:[टी.सी.शुल्क]])=0,"",SUM(Table1[[#This Row],[छात्र निधि]:[टी.सी.शुल्क]]))</f>
        <v/>
      </c>
      <c r="T708" s="33"/>
      <c r="U708" s="33"/>
      <c r="V708" s="22"/>
    </row>
    <row r="709" spans="2:22" ht="15">
      <c r="B709" s="25" t="str">
        <f>IF(C709="","",ROWS($A$4:A709))</f>
        <v/>
      </c>
      <c r="C709" s="25" t="str">
        <f>IF('Student Record'!A707="","",'Student Record'!A707)</f>
        <v/>
      </c>
      <c r="D709" s="25" t="str">
        <f>IF('Student Record'!B707="","",'Student Record'!B707)</f>
        <v/>
      </c>
      <c r="E709" s="25" t="str">
        <f>IF('Student Record'!C707="","",'Student Record'!C707)</f>
        <v/>
      </c>
      <c r="F709" s="26" t="str">
        <f>IF('Student Record'!E707="","",'Student Record'!E707)</f>
        <v/>
      </c>
      <c r="G709" s="26" t="str">
        <f>IF('Student Record'!G707="","",'Student Record'!G707)</f>
        <v/>
      </c>
      <c r="H709" s="25" t="str">
        <f>IF('Student Record'!I707="","",'Student Record'!I707)</f>
        <v/>
      </c>
      <c r="I709" s="27" t="str">
        <f>IF('Student Record'!J707="","",'Student Record'!J707)</f>
        <v/>
      </c>
      <c r="J709" s="25" t="str">
        <f>IF('Student Record'!O707="","",'Student Record'!O707)</f>
        <v/>
      </c>
      <c r="K7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09" s="25" t="str">
        <f>IF(Table1[[#This Row],[नाम विद्यार्थी]]="","",IF(AND(Table1[[#This Row],[कक्षा]]&gt;8,Table1[[#This Row],[कक्षा]]&lt;11),50,""))</f>
        <v/>
      </c>
      <c r="M709" s="28" t="str">
        <f>IF(Table1[[#This Row],[नाम विद्यार्थी]]="","",IF(AND(Table1[[#This Row],[कक्षा]]&gt;=11,'School Fees'!$L$3="Yes"),100,""))</f>
        <v/>
      </c>
      <c r="N7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09" s="25" t="str">
        <f>IF(Table1[[#This Row],[नाम विद्यार्थी]]="","",IF(Table1[[#This Row],[कक्षा]]&gt;8,5,""))</f>
        <v/>
      </c>
      <c r="P7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09" s="21"/>
      <c r="R709" s="21"/>
      <c r="S709" s="28" t="str">
        <f>IF(SUM(Table1[[#This Row],[छात्र निधि]:[टी.सी.शुल्क]])=0,"",SUM(Table1[[#This Row],[छात्र निधि]:[टी.सी.शुल्क]]))</f>
        <v/>
      </c>
      <c r="T709" s="33"/>
      <c r="U709" s="33"/>
      <c r="V709" s="22"/>
    </row>
    <row r="710" spans="2:22" ht="15">
      <c r="B710" s="25" t="str">
        <f>IF(C710="","",ROWS($A$4:A710))</f>
        <v/>
      </c>
      <c r="C710" s="25" t="str">
        <f>IF('Student Record'!A708="","",'Student Record'!A708)</f>
        <v/>
      </c>
      <c r="D710" s="25" t="str">
        <f>IF('Student Record'!B708="","",'Student Record'!B708)</f>
        <v/>
      </c>
      <c r="E710" s="25" t="str">
        <f>IF('Student Record'!C708="","",'Student Record'!C708)</f>
        <v/>
      </c>
      <c r="F710" s="26" t="str">
        <f>IF('Student Record'!E708="","",'Student Record'!E708)</f>
        <v/>
      </c>
      <c r="G710" s="26" t="str">
        <f>IF('Student Record'!G708="","",'Student Record'!G708)</f>
        <v/>
      </c>
      <c r="H710" s="25" t="str">
        <f>IF('Student Record'!I708="","",'Student Record'!I708)</f>
        <v/>
      </c>
      <c r="I710" s="27" t="str">
        <f>IF('Student Record'!J708="","",'Student Record'!J708)</f>
        <v/>
      </c>
      <c r="J710" s="25" t="str">
        <f>IF('Student Record'!O708="","",'Student Record'!O708)</f>
        <v/>
      </c>
      <c r="K7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0" s="25" t="str">
        <f>IF(Table1[[#This Row],[नाम विद्यार्थी]]="","",IF(AND(Table1[[#This Row],[कक्षा]]&gt;8,Table1[[#This Row],[कक्षा]]&lt;11),50,""))</f>
        <v/>
      </c>
      <c r="M710" s="28" t="str">
        <f>IF(Table1[[#This Row],[नाम विद्यार्थी]]="","",IF(AND(Table1[[#This Row],[कक्षा]]&gt;=11,'School Fees'!$L$3="Yes"),100,""))</f>
        <v/>
      </c>
      <c r="N7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0" s="25" t="str">
        <f>IF(Table1[[#This Row],[नाम विद्यार्थी]]="","",IF(Table1[[#This Row],[कक्षा]]&gt;8,5,""))</f>
        <v/>
      </c>
      <c r="P7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0" s="21"/>
      <c r="R710" s="21"/>
      <c r="S710" s="28" t="str">
        <f>IF(SUM(Table1[[#This Row],[छात्र निधि]:[टी.सी.शुल्क]])=0,"",SUM(Table1[[#This Row],[छात्र निधि]:[टी.सी.शुल्क]]))</f>
        <v/>
      </c>
      <c r="T710" s="33"/>
      <c r="U710" s="33"/>
      <c r="V710" s="22"/>
    </row>
    <row r="711" spans="2:22" ht="15">
      <c r="B711" s="25" t="str">
        <f>IF(C711="","",ROWS($A$4:A711))</f>
        <v/>
      </c>
      <c r="C711" s="25" t="str">
        <f>IF('Student Record'!A709="","",'Student Record'!A709)</f>
        <v/>
      </c>
      <c r="D711" s="25" t="str">
        <f>IF('Student Record'!B709="","",'Student Record'!B709)</f>
        <v/>
      </c>
      <c r="E711" s="25" t="str">
        <f>IF('Student Record'!C709="","",'Student Record'!C709)</f>
        <v/>
      </c>
      <c r="F711" s="26" t="str">
        <f>IF('Student Record'!E709="","",'Student Record'!E709)</f>
        <v/>
      </c>
      <c r="G711" s="26" t="str">
        <f>IF('Student Record'!G709="","",'Student Record'!G709)</f>
        <v/>
      </c>
      <c r="H711" s="25" t="str">
        <f>IF('Student Record'!I709="","",'Student Record'!I709)</f>
        <v/>
      </c>
      <c r="I711" s="27" t="str">
        <f>IF('Student Record'!J709="","",'Student Record'!J709)</f>
        <v/>
      </c>
      <c r="J711" s="25" t="str">
        <f>IF('Student Record'!O709="","",'Student Record'!O709)</f>
        <v/>
      </c>
      <c r="K7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1" s="25" t="str">
        <f>IF(Table1[[#This Row],[नाम विद्यार्थी]]="","",IF(AND(Table1[[#This Row],[कक्षा]]&gt;8,Table1[[#This Row],[कक्षा]]&lt;11),50,""))</f>
        <v/>
      </c>
      <c r="M711" s="28" t="str">
        <f>IF(Table1[[#This Row],[नाम विद्यार्थी]]="","",IF(AND(Table1[[#This Row],[कक्षा]]&gt;=11,'School Fees'!$L$3="Yes"),100,""))</f>
        <v/>
      </c>
      <c r="N7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1" s="25" t="str">
        <f>IF(Table1[[#This Row],[नाम विद्यार्थी]]="","",IF(Table1[[#This Row],[कक्षा]]&gt;8,5,""))</f>
        <v/>
      </c>
      <c r="P7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1" s="21"/>
      <c r="R711" s="21"/>
      <c r="S711" s="28" t="str">
        <f>IF(SUM(Table1[[#This Row],[छात्र निधि]:[टी.सी.शुल्क]])=0,"",SUM(Table1[[#This Row],[छात्र निधि]:[टी.सी.शुल्क]]))</f>
        <v/>
      </c>
      <c r="T711" s="33"/>
      <c r="U711" s="33"/>
      <c r="V711" s="22"/>
    </row>
    <row r="712" spans="2:22" ht="15">
      <c r="B712" s="25" t="str">
        <f>IF(C712="","",ROWS($A$4:A712))</f>
        <v/>
      </c>
      <c r="C712" s="25" t="str">
        <f>IF('Student Record'!A710="","",'Student Record'!A710)</f>
        <v/>
      </c>
      <c r="D712" s="25" t="str">
        <f>IF('Student Record'!B710="","",'Student Record'!B710)</f>
        <v/>
      </c>
      <c r="E712" s="25" t="str">
        <f>IF('Student Record'!C710="","",'Student Record'!C710)</f>
        <v/>
      </c>
      <c r="F712" s="26" t="str">
        <f>IF('Student Record'!E710="","",'Student Record'!E710)</f>
        <v/>
      </c>
      <c r="G712" s="26" t="str">
        <f>IF('Student Record'!G710="","",'Student Record'!G710)</f>
        <v/>
      </c>
      <c r="H712" s="25" t="str">
        <f>IF('Student Record'!I710="","",'Student Record'!I710)</f>
        <v/>
      </c>
      <c r="I712" s="27" t="str">
        <f>IF('Student Record'!J710="","",'Student Record'!J710)</f>
        <v/>
      </c>
      <c r="J712" s="25" t="str">
        <f>IF('Student Record'!O710="","",'Student Record'!O710)</f>
        <v/>
      </c>
      <c r="K7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2" s="25" t="str">
        <f>IF(Table1[[#This Row],[नाम विद्यार्थी]]="","",IF(AND(Table1[[#This Row],[कक्षा]]&gt;8,Table1[[#This Row],[कक्षा]]&lt;11),50,""))</f>
        <v/>
      </c>
      <c r="M712" s="28" t="str">
        <f>IF(Table1[[#This Row],[नाम विद्यार्थी]]="","",IF(AND(Table1[[#This Row],[कक्षा]]&gt;=11,'School Fees'!$L$3="Yes"),100,""))</f>
        <v/>
      </c>
      <c r="N7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2" s="25" t="str">
        <f>IF(Table1[[#This Row],[नाम विद्यार्थी]]="","",IF(Table1[[#This Row],[कक्षा]]&gt;8,5,""))</f>
        <v/>
      </c>
      <c r="P7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2" s="21"/>
      <c r="R712" s="21"/>
      <c r="S712" s="28" t="str">
        <f>IF(SUM(Table1[[#This Row],[छात्र निधि]:[टी.सी.शुल्क]])=0,"",SUM(Table1[[#This Row],[छात्र निधि]:[टी.सी.शुल्क]]))</f>
        <v/>
      </c>
      <c r="T712" s="33"/>
      <c r="U712" s="33"/>
      <c r="V712" s="22"/>
    </row>
    <row r="713" spans="2:22" ht="15">
      <c r="B713" s="25" t="str">
        <f>IF(C713="","",ROWS($A$4:A713))</f>
        <v/>
      </c>
      <c r="C713" s="25" t="str">
        <f>IF('Student Record'!A711="","",'Student Record'!A711)</f>
        <v/>
      </c>
      <c r="D713" s="25" t="str">
        <f>IF('Student Record'!B711="","",'Student Record'!B711)</f>
        <v/>
      </c>
      <c r="E713" s="25" t="str">
        <f>IF('Student Record'!C711="","",'Student Record'!C711)</f>
        <v/>
      </c>
      <c r="F713" s="26" t="str">
        <f>IF('Student Record'!E711="","",'Student Record'!E711)</f>
        <v/>
      </c>
      <c r="G713" s="26" t="str">
        <f>IF('Student Record'!G711="","",'Student Record'!G711)</f>
        <v/>
      </c>
      <c r="H713" s="25" t="str">
        <f>IF('Student Record'!I711="","",'Student Record'!I711)</f>
        <v/>
      </c>
      <c r="I713" s="27" t="str">
        <f>IF('Student Record'!J711="","",'Student Record'!J711)</f>
        <v/>
      </c>
      <c r="J713" s="25" t="str">
        <f>IF('Student Record'!O711="","",'Student Record'!O711)</f>
        <v/>
      </c>
      <c r="K7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3" s="25" t="str">
        <f>IF(Table1[[#This Row],[नाम विद्यार्थी]]="","",IF(AND(Table1[[#This Row],[कक्षा]]&gt;8,Table1[[#This Row],[कक्षा]]&lt;11),50,""))</f>
        <v/>
      </c>
      <c r="M713" s="28" t="str">
        <f>IF(Table1[[#This Row],[नाम विद्यार्थी]]="","",IF(AND(Table1[[#This Row],[कक्षा]]&gt;=11,'School Fees'!$L$3="Yes"),100,""))</f>
        <v/>
      </c>
      <c r="N7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3" s="25" t="str">
        <f>IF(Table1[[#This Row],[नाम विद्यार्थी]]="","",IF(Table1[[#This Row],[कक्षा]]&gt;8,5,""))</f>
        <v/>
      </c>
      <c r="P7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3" s="21"/>
      <c r="R713" s="21"/>
      <c r="S713" s="28" t="str">
        <f>IF(SUM(Table1[[#This Row],[छात्र निधि]:[टी.सी.शुल्क]])=0,"",SUM(Table1[[#This Row],[छात्र निधि]:[टी.सी.शुल्क]]))</f>
        <v/>
      </c>
      <c r="T713" s="33"/>
      <c r="U713" s="33"/>
      <c r="V713" s="22"/>
    </row>
    <row r="714" spans="2:22" ht="15">
      <c r="B714" s="25" t="str">
        <f>IF(C714="","",ROWS($A$4:A714))</f>
        <v/>
      </c>
      <c r="C714" s="25" t="str">
        <f>IF('Student Record'!A712="","",'Student Record'!A712)</f>
        <v/>
      </c>
      <c r="D714" s="25" t="str">
        <f>IF('Student Record'!B712="","",'Student Record'!B712)</f>
        <v/>
      </c>
      <c r="E714" s="25" t="str">
        <f>IF('Student Record'!C712="","",'Student Record'!C712)</f>
        <v/>
      </c>
      <c r="F714" s="26" t="str">
        <f>IF('Student Record'!E712="","",'Student Record'!E712)</f>
        <v/>
      </c>
      <c r="G714" s="26" t="str">
        <f>IF('Student Record'!G712="","",'Student Record'!G712)</f>
        <v/>
      </c>
      <c r="H714" s="25" t="str">
        <f>IF('Student Record'!I712="","",'Student Record'!I712)</f>
        <v/>
      </c>
      <c r="I714" s="27" t="str">
        <f>IF('Student Record'!J712="","",'Student Record'!J712)</f>
        <v/>
      </c>
      <c r="J714" s="25" t="str">
        <f>IF('Student Record'!O712="","",'Student Record'!O712)</f>
        <v/>
      </c>
      <c r="K7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4" s="25" t="str">
        <f>IF(Table1[[#This Row],[नाम विद्यार्थी]]="","",IF(AND(Table1[[#This Row],[कक्षा]]&gt;8,Table1[[#This Row],[कक्षा]]&lt;11),50,""))</f>
        <v/>
      </c>
      <c r="M714" s="28" t="str">
        <f>IF(Table1[[#This Row],[नाम विद्यार्थी]]="","",IF(AND(Table1[[#This Row],[कक्षा]]&gt;=11,'School Fees'!$L$3="Yes"),100,""))</f>
        <v/>
      </c>
      <c r="N7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4" s="25" t="str">
        <f>IF(Table1[[#This Row],[नाम विद्यार्थी]]="","",IF(Table1[[#This Row],[कक्षा]]&gt;8,5,""))</f>
        <v/>
      </c>
      <c r="P7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4" s="21"/>
      <c r="R714" s="21"/>
      <c r="S714" s="28" t="str">
        <f>IF(SUM(Table1[[#This Row],[छात्र निधि]:[टी.सी.शुल्क]])=0,"",SUM(Table1[[#This Row],[छात्र निधि]:[टी.सी.शुल्क]]))</f>
        <v/>
      </c>
      <c r="T714" s="33"/>
      <c r="U714" s="33"/>
      <c r="V714" s="22"/>
    </row>
    <row r="715" spans="2:22" ht="15">
      <c r="B715" s="25" t="str">
        <f>IF(C715="","",ROWS($A$4:A715))</f>
        <v/>
      </c>
      <c r="C715" s="25" t="str">
        <f>IF('Student Record'!A713="","",'Student Record'!A713)</f>
        <v/>
      </c>
      <c r="D715" s="25" t="str">
        <f>IF('Student Record'!B713="","",'Student Record'!B713)</f>
        <v/>
      </c>
      <c r="E715" s="25" t="str">
        <f>IF('Student Record'!C713="","",'Student Record'!C713)</f>
        <v/>
      </c>
      <c r="F715" s="26" t="str">
        <f>IF('Student Record'!E713="","",'Student Record'!E713)</f>
        <v/>
      </c>
      <c r="G715" s="26" t="str">
        <f>IF('Student Record'!G713="","",'Student Record'!G713)</f>
        <v/>
      </c>
      <c r="H715" s="25" t="str">
        <f>IF('Student Record'!I713="","",'Student Record'!I713)</f>
        <v/>
      </c>
      <c r="I715" s="27" t="str">
        <f>IF('Student Record'!J713="","",'Student Record'!J713)</f>
        <v/>
      </c>
      <c r="J715" s="25" t="str">
        <f>IF('Student Record'!O713="","",'Student Record'!O713)</f>
        <v/>
      </c>
      <c r="K7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5" s="25" t="str">
        <f>IF(Table1[[#This Row],[नाम विद्यार्थी]]="","",IF(AND(Table1[[#This Row],[कक्षा]]&gt;8,Table1[[#This Row],[कक्षा]]&lt;11),50,""))</f>
        <v/>
      </c>
      <c r="M715" s="28" t="str">
        <f>IF(Table1[[#This Row],[नाम विद्यार्थी]]="","",IF(AND(Table1[[#This Row],[कक्षा]]&gt;=11,'School Fees'!$L$3="Yes"),100,""))</f>
        <v/>
      </c>
      <c r="N7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5" s="25" t="str">
        <f>IF(Table1[[#This Row],[नाम विद्यार्थी]]="","",IF(Table1[[#This Row],[कक्षा]]&gt;8,5,""))</f>
        <v/>
      </c>
      <c r="P7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5" s="21"/>
      <c r="R715" s="21"/>
      <c r="S715" s="28" t="str">
        <f>IF(SUM(Table1[[#This Row],[छात्र निधि]:[टी.सी.शुल्क]])=0,"",SUM(Table1[[#This Row],[छात्र निधि]:[टी.सी.शुल्क]]))</f>
        <v/>
      </c>
      <c r="T715" s="33"/>
      <c r="U715" s="33"/>
      <c r="V715" s="22"/>
    </row>
    <row r="716" spans="2:22" ht="15">
      <c r="B716" s="25" t="str">
        <f>IF(C716="","",ROWS($A$4:A716))</f>
        <v/>
      </c>
      <c r="C716" s="25" t="str">
        <f>IF('Student Record'!A714="","",'Student Record'!A714)</f>
        <v/>
      </c>
      <c r="D716" s="25" t="str">
        <f>IF('Student Record'!B714="","",'Student Record'!B714)</f>
        <v/>
      </c>
      <c r="E716" s="25" t="str">
        <f>IF('Student Record'!C714="","",'Student Record'!C714)</f>
        <v/>
      </c>
      <c r="F716" s="26" t="str">
        <f>IF('Student Record'!E714="","",'Student Record'!E714)</f>
        <v/>
      </c>
      <c r="G716" s="26" t="str">
        <f>IF('Student Record'!G714="","",'Student Record'!G714)</f>
        <v/>
      </c>
      <c r="H716" s="25" t="str">
        <f>IF('Student Record'!I714="","",'Student Record'!I714)</f>
        <v/>
      </c>
      <c r="I716" s="27" t="str">
        <f>IF('Student Record'!J714="","",'Student Record'!J714)</f>
        <v/>
      </c>
      <c r="J716" s="25" t="str">
        <f>IF('Student Record'!O714="","",'Student Record'!O714)</f>
        <v/>
      </c>
      <c r="K7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6" s="25" t="str">
        <f>IF(Table1[[#This Row],[नाम विद्यार्थी]]="","",IF(AND(Table1[[#This Row],[कक्षा]]&gt;8,Table1[[#This Row],[कक्षा]]&lt;11),50,""))</f>
        <v/>
      </c>
      <c r="M716" s="28" t="str">
        <f>IF(Table1[[#This Row],[नाम विद्यार्थी]]="","",IF(AND(Table1[[#This Row],[कक्षा]]&gt;=11,'School Fees'!$L$3="Yes"),100,""))</f>
        <v/>
      </c>
      <c r="N7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6" s="25" t="str">
        <f>IF(Table1[[#This Row],[नाम विद्यार्थी]]="","",IF(Table1[[#This Row],[कक्षा]]&gt;8,5,""))</f>
        <v/>
      </c>
      <c r="P7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6" s="21"/>
      <c r="R716" s="21"/>
      <c r="S716" s="28" t="str">
        <f>IF(SUM(Table1[[#This Row],[छात्र निधि]:[टी.सी.शुल्क]])=0,"",SUM(Table1[[#This Row],[छात्र निधि]:[टी.सी.शुल्क]]))</f>
        <v/>
      </c>
      <c r="T716" s="33"/>
      <c r="U716" s="33"/>
      <c r="V716" s="22"/>
    </row>
    <row r="717" spans="2:22" ht="15">
      <c r="B717" s="25" t="str">
        <f>IF(C717="","",ROWS($A$4:A717))</f>
        <v/>
      </c>
      <c r="C717" s="25" t="str">
        <f>IF('Student Record'!A715="","",'Student Record'!A715)</f>
        <v/>
      </c>
      <c r="D717" s="25" t="str">
        <f>IF('Student Record'!B715="","",'Student Record'!B715)</f>
        <v/>
      </c>
      <c r="E717" s="25" t="str">
        <f>IF('Student Record'!C715="","",'Student Record'!C715)</f>
        <v/>
      </c>
      <c r="F717" s="26" t="str">
        <f>IF('Student Record'!E715="","",'Student Record'!E715)</f>
        <v/>
      </c>
      <c r="G717" s="26" t="str">
        <f>IF('Student Record'!G715="","",'Student Record'!G715)</f>
        <v/>
      </c>
      <c r="H717" s="25" t="str">
        <f>IF('Student Record'!I715="","",'Student Record'!I715)</f>
        <v/>
      </c>
      <c r="I717" s="27" t="str">
        <f>IF('Student Record'!J715="","",'Student Record'!J715)</f>
        <v/>
      </c>
      <c r="J717" s="25" t="str">
        <f>IF('Student Record'!O715="","",'Student Record'!O715)</f>
        <v/>
      </c>
      <c r="K7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7" s="25" t="str">
        <f>IF(Table1[[#This Row],[नाम विद्यार्थी]]="","",IF(AND(Table1[[#This Row],[कक्षा]]&gt;8,Table1[[#This Row],[कक्षा]]&lt;11),50,""))</f>
        <v/>
      </c>
      <c r="M717" s="28" t="str">
        <f>IF(Table1[[#This Row],[नाम विद्यार्थी]]="","",IF(AND(Table1[[#This Row],[कक्षा]]&gt;=11,'School Fees'!$L$3="Yes"),100,""))</f>
        <v/>
      </c>
      <c r="N7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7" s="25" t="str">
        <f>IF(Table1[[#This Row],[नाम विद्यार्थी]]="","",IF(Table1[[#This Row],[कक्षा]]&gt;8,5,""))</f>
        <v/>
      </c>
      <c r="P7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7" s="21"/>
      <c r="R717" s="21"/>
      <c r="S717" s="28" t="str">
        <f>IF(SUM(Table1[[#This Row],[छात्र निधि]:[टी.सी.शुल्क]])=0,"",SUM(Table1[[#This Row],[छात्र निधि]:[टी.सी.शुल्क]]))</f>
        <v/>
      </c>
      <c r="T717" s="33"/>
      <c r="U717" s="33"/>
      <c r="V717" s="22"/>
    </row>
    <row r="718" spans="2:22" ht="15">
      <c r="B718" s="25" t="str">
        <f>IF(C718="","",ROWS($A$4:A718))</f>
        <v/>
      </c>
      <c r="C718" s="25" t="str">
        <f>IF('Student Record'!A716="","",'Student Record'!A716)</f>
        <v/>
      </c>
      <c r="D718" s="25" t="str">
        <f>IF('Student Record'!B716="","",'Student Record'!B716)</f>
        <v/>
      </c>
      <c r="E718" s="25" t="str">
        <f>IF('Student Record'!C716="","",'Student Record'!C716)</f>
        <v/>
      </c>
      <c r="F718" s="26" t="str">
        <f>IF('Student Record'!E716="","",'Student Record'!E716)</f>
        <v/>
      </c>
      <c r="G718" s="26" t="str">
        <f>IF('Student Record'!G716="","",'Student Record'!G716)</f>
        <v/>
      </c>
      <c r="H718" s="25" t="str">
        <f>IF('Student Record'!I716="","",'Student Record'!I716)</f>
        <v/>
      </c>
      <c r="I718" s="27" t="str">
        <f>IF('Student Record'!J716="","",'Student Record'!J716)</f>
        <v/>
      </c>
      <c r="J718" s="25" t="str">
        <f>IF('Student Record'!O716="","",'Student Record'!O716)</f>
        <v/>
      </c>
      <c r="K7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8" s="25" t="str">
        <f>IF(Table1[[#This Row],[नाम विद्यार्थी]]="","",IF(AND(Table1[[#This Row],[कक्षा]]&gt;8,Table1[[#This Row],[कक्षा]]&lt;11),50,""))</f>
        <v/>
      </c>
      <c r="M718" s="28" t="str">
        <f>IF(Table1[[#This Row],[नाम विद्यार्थी]]="","",IF(AND(Table1[[#This Row],[कक्षा]]&gt;=11,'School Fees'!$L$3="Yes"),100,""))</f>
        <v/>
      </c>
      <c r="N7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8" s="25" t="str">
        <f>IF(Table1[[#This Row],[नाम विद्यार्थी]]="","",IF(Table1[[#This Row],[कक्षा]]&gt;8,5,""))</f>
        <v/>
      </c>
      <c r="P7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8" s="21"/>
      <c r="R718" s="21"/>
      <c r="S718" s="28" t="str">
        <f>IF(SUM(Table1[[#This Row],[छात्र निधि]:[टी.सी.शुल्क]])=0,"",SUM(Table1[[#This Row],[छात्र निधि]:[टी.सी.शुल्क]]))</f>
        <v/>
      </c>
      <c r="T718" s="33"/>
      <c r="U718" s="33"/>
      <c r="V718" s="22"/>
    </row>
    <row r="719" spans="2:22" ht="15">
      <c r="B719" s="25" t="str">
        <f>IF(C719="","",ROWS($A$4:A719))</f>
        <v/>
      </c>
      <c r="C719" s="25" t="str">
        <f>IF('Student Record'!A717="","",'Student Record'!A717)</f>
        <v/>
      </c>
      <c r="D719" s="25" t="str">
        <f>IF('Student Record'!B717="","",'Student Record'!B717)</f>
        <v/>
      </c>
      <c r="E719" s="25" t="str">
        <f>IF('Student Record'!C717="","",'Student Record'!C717)</f>
        <v/>
      </c>
      <c r="F719" s="26" t="str">
        <f>IF('Student Record'!E717="","",'Student Record'!E717)</f>
        <v/>
      </c>
      <c r="G719" s="26" t="str">
        <f>IF('Student Record'!G717="","",'Student Record'!G717)</f>
        <v/>
      </c>
      <c r="H719" s="25" t="str">
        <f>IF('Student Record'!I717="","",'Student Record'!I717)</f>
        <v/>
      </c>
      <c r="I719" s="27" t="str">
        <f>IF('Student Record'!J717="","",'Student Record'!J717)</f>
        <v/>
      </c>
      <c r="J719" s="25" t="str">
        <f>IF('Student Record'!O717="","",'Student Record'!O717)</f>
        <v/>
      </c>
      <c r="K7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19" s="25" t="str">
        <f>IF(Table1[[#This Row],[नाम विद्यार्थी]]="","",IF(AND(Table1[[#This Row],[कक्षा]]&gt;8,Table1[[#This Row],[कक्षा]]&lt;11),50,""))</f>
        <v/>
      </c>
      <c r="M719" s="28" t="str">
        <f>IF(Table1[[#This Row],[नाम विद्यार्थी]]="","",IF(AND(Table1[[#This Row],[कक्षा]]&gt;=11,'School Fees'!$L$3="Yes"),100,""))</f>
        <v/>
      </c>
      <c r="N7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19" s="25" t="str">
        <f>IF(Table1[[#This Row],[नाम विद्यार्थी]]="","",IF(Table1[[#This Row],[कक्षा]]&gt;8,5,""))</f>
        <v/>
      </c>
      <c r="P7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19" s="21"/>
      <c r="R719" s="21"/>
      <c r="S719" s="28" t="str">
        <f>IF(SUM(Table1[[#This Row],[छात्र निधि]:[टी.सी.शुल्क]])=0,"",SUM(Table1[[#This Row],[छात्र निधि]:[टी.सी.शुल्क]]))</f>
        <v/>
      </c>
      <c r="T719" s="33"/>
      <c r="U719" s="33"/>
      <c r="V719" s="22"/>
    </row>
    <row r="720" spans="2:22" ht="15">
      <c r="B720" s="25" t="str">
        <f>IF(C720="","",ROWS($A$4:A720))</f>
        <v/>
      </c>
      <c r="C720" s="25" t="str">
        <f>IF('Student Record'!A718="","",'Student Record'!A718)</f>
        <v/>
      </c>
      <c r="D720" s="25" t="str">
        <f>IF('Student Record'!B718="","",'Student Record'!B718)</f>
        <v/>
      </c>
      <c r="E720" s="25" t="str">
        <f>IF('Student Record'!C718="","",'Student Record'!C718)</f>
        <v/>
      </c>
      <c r="F720" s="26" t="str">
        <f>IF('Student Record'!E718="","",'Student Record'!E718)</f>
        <v/>
      </c>
      <c r="G720" s="26" t="str">
        <f>IF('Student Record'!G718="","",'Student Record'!G718)</f>
        <v/>
      </c>
      <c r="H720" s="25" t="str">
        <f>IF('Student Record'!I718="","",'Student Record'!I718)</f>
        <v/>
      </c>
      <c r="I720" s="27" t="str">
        <f>IF('Student Record'!J718="","",'Student Record'!J718)</f>
        <v/>
      </c>
      <c r="J720" s="25" t="str">
        <f>IF('Student Record'!O718="","",'Student Record'!O718)</f>
        <v/>
      </c>
      <c r="K7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0" s="25" t="str">
        <f>IF(Table1[[#This Row],[नाम विद्यार्थी]]="","",IF(AND(Table1[[#This Row],[कक्षा]]&gt;8,Table1[[#This Row],[कक्षा]]&lt;11),50,""))</f>
        <v/>
      </c>
      <c r="M720" s="28" t="str">
        <f>IF(Table1[[#This Row],[नाम विद्यार्थी]]="","",IF(AND(Table1[[#This Row],[कक्षा]]&gt;=11,'School Fees'!$L$3="Yes"),100,""))</f>
        <v/>
      </c>
      <c r="N7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0" s="25" t="str">
        <f>IF(Table1[[#This Row],[नाम विद्यार्थी]]="","",IF(Table1[[#This Row],[कक्षा]]&gt;8,5,""))</f>
        <v/>
      </c>
      <c r="P7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0" s="21"/>
      <c r="R720" s="21"/>
      <c r="S720" s="28" t="str">
        <f>IF(SUM(Table1[[#This Row],[छात्र निधि]:[टी.सी.शुल्क]])=0,"",SUM(Table1[[#This Row],[छात्र निधि]:[टी.सी.शुल्क]]))</f>
        <v/>
      </c>
      <c r="T720" s="33"/>
      <c r="U720" s="33"/>
      <c r="V720" s="22"/>
    </row>
    <row r="721" spans="2:22" ht="15">
      <c r="B721" s="25" t="str">
        <f>IF(C721="","",ROWS($A$4:A721))</f>
        <v/>
      </c>
      <c r="C721" s="25" t="str">
        <f>IF('Student Record'!A719="","",'Student Record'!A719)</f>
        <v/>
      </c>
      <c r="D721" s="25" t="str">
        <f>IF('Student Record'!B719="","",'Student Record'!B719)</f>
        <v/>
      </c>
      <c r="E721" s="25" t="str">
        <f>IF('Student Record'!C719="","",'Student Record'!C719)</f>
        <v/>
      </c>
      <c r="F721" s="26" t="str">
        <f>IF('Student Record'!E719="","",'Student Record'!E719)</f>
        <v/>
      </c>
      <c r="G721" s="26" t="str">
        <f>IF('Student Record'!G719="","",'Student Record'!G719)</f>
        <v/>
      </c>
      <c r="H721" s="25" t="str">
        <f>IF('Student Record'!I719="","",'Student Record'!I719)</f>
        <v/>
      </c>
      <c r="I721" s="27" t="str">
        <f>IF('Student Record'!J719="","",'Student Record'!J719)</f>
        <v/>
      </c>
      <c r="J721" s="25" t="str">
        <f>IF('Student Record'!O719="","",'Student Record'!O719)</f>
        <v/>
      </c>
      <c r="K7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1" s="25" t="str">
        <f>IF(Table1[[#This Row],[नाम विद्यार्थी]]="","",IF(AND(Table1[[#This Row],[कक्षा]]&gt;8,Table1[[#This Row],[कक्षा]]&lt;11),50,""))</f>
        <v/>
      </c>
      <c r="M721" s="28" t="str">
        <f>IF(Table1[[#This Row],[नाम विद्यार्थी]]="","",IF(AND(Table1[[#This Row],[कक्षा]]&gt;=11,'School Fees'!$L$3="Yes"),100,""))</f>
        <v/>
      </c>
      <c r="N7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1" s="25" t="str">
        <f>IF(Table1[[#This Row],[नाम विद्यार्थी]]="","",IF(Table1[[#This Row],[कक्षा]]&gt;8,5,""))</f>
        <v/>
      </c>
      <c r="P7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1" s="21"/>
      <c r="R721" s="21"/>
      <c r="S721" s="28" t="str">
        <f>IF(SUM(Table1[[#This Row],[छात्र निधि]:[टी.सी.शुल्क]])=0,"",SUM(Table1[[#This Row],[छात्र निधि]:[टी.सी.शुल्क]]))</f>
        <v/>
      </c>
      <c r="T721" s="33"/>
      <c r="U721" s="33"/>
      <c r="V721" s="22"/>
    </row>
    <row r="722" spans="2:22" ht="15">
      <c r="B722" s="25" t="str">
        <f>IF(C722="","",ROWS($A$4:A722))</f>
        <v/>
      </c>
      <c r="C722" s="25" t="str">
        <f>IF('Student Record'!A720="","",'Student Record'!A720)</f>
        <v/>
      </c>
      <c r="D722" s="25" t="str">
        <f>IF('Student Record'!B720="","",'Student Record'!B720)</f>
        <v/>
      </c>
      <c r="E722" s="25" t="str">
        <f>IF('Student Record'!C720="","",'Student Record'!C720)</f>
        <v/>
      </c>
      <c r="F722" s="26" t="str">
        <f>IF('Student Record'!E720="","",'Student Record'!E720)</f>
        <v/>
      </c>
      <c r="G722" s="26" t="str">
        <f>IF('Student Record'!G720="","",'Student Record'!G720)</f>
        <v/>
      </c>
      <c r="H722" s="25" t="str">
        <f>IF('Student Record'!I720="","",'Student Record'!I720)</f>
        <v/>
      </c>
      <c r="I722" s="27" t="str">
        <f>IF('Student Record'!J720="","",'Student Record'!J720)</f>
        <v/>
      </c>
      <c r="J722" s="25" t="str">
        <f>IF('Student Record'!O720="","",'Student Record'!O720)</f>
        <v/>
      </c>
      <c r="K7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2" s="25" t="str">
        <f>IF(Table1[[#This Row],[नाम विद्यार्थी]]="","",IF(AND(Table1[[#This Row],[कक्षा]]&gt;8,Table1[[#This Row],[कक्षा]]&lt;11),50,""))</f>
        <v/>
      </c>
      <c r="M722" s="28" t="str">
        <f>IF(Table1[[#This Row],[नाम विद्यार्थी]]="","",IF(AND(Table1[[#This Row],[कक्षा]]&gt;=11,'School Fees'!$L$3="Yes"),100,""))</f>
        <v/>
      </c>
      <c r="N7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2" s="25" t="str">
        <f>IF(Table1[[#This Row],[नाम विद्यार्थी]]="","",IF(Table1[[#This Row],[कक्षा]]&gt;8,5,""))</f>
        <v/>
      </c>
      <c r="P7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2" s="21"/>
      <c r="R722" s="21"/>
      <c r="S722" s="28" t="str">
        <f>IF(SUM(Table1[[#This Row],[छात्र निधि]:[टी.सी.शुल्क]])=0,"",SUM(Table1[[#This Row],[छात्र निधि]:[टी.सी.शुल्क]]))</f>
        <v/>
      </c>
      <c r="T722" s="33"/>
      <c r="U722" s="33"/>
      <c r="V722" s="22"/>
    </row>
    <row r="723" spans="2:22" ht="15">
      <c r="B723" s="25" t="str">
        <f>IF(C723="","",ROWS($A$4:A723))</f>
        <v/>
      </c>
      <c r="C723" s="25" t="str">
        <f>IF('Student Record'!A721="","",'Student Record'!A721)</f>
        <v/>
      </c>
      <c r="D723" s="25" t="str">
        <f>IF('Student Record'!B721="","",'Student Record'!B721)</f>
        <v/>
      </c>
      <c r="E723" s="25" t="str">
        <f>IF('Student Record'!C721="","",'Student Record'!C721)</f>
        <v/>
      </c>
      <c r="F723" s="26" t="str">
        <f>IF('Student Record'!E721="","",'Student Record'!E721)</f>
        <v/>
      </c>
      <c r="G723" s="26" t="str">
        <f>IF('Student Record'!G721="","",'Student Record'!G721)</f>
        <v/>
      </c>
      <c r="H723" s="25" t="str">
        <f>IF('Student Record'!I721="","",'Student Record'!I721)</f>
        <v/>
      </c>
      <c r="I723" s="27" t="str">
        <f>IF('Student Record'!J721="","",'Student Record'!J721)</f>
        <v/>
      </c>
      <c r="J723" s="25" t="str">
        <f>IF('Student Record'!O721="","",'Student Record'!O721)</f>
        <v/>
      </c>
      <c r="K7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3" s="25" t="str">
        <f>IF(Table1[[#This Row],[नाम विद्यार्थी]]="","",IF(AND(Table1[[#This Row],[कक्षा]]&gt;8,Table1[[#This Row],[कक्षा]]&lt;11),50,""))</f>
        <v/>
      </c>
      <c r="M723" s="28" t="str">
        <f>IF(Table1[[#This Row],[नाम विद्यार्थी]]="","",IF(AND(Table1[[#This Row],[कक्षा]]&gt;=11,'School Fees'!$L$3="Yes"),100,""))</f>
        <v/>
      </c>
      <c r="N7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3" s="25" t="str">
        <f>IF(Table1[[#This Row],[नाम विद्यार्थी]]="","",IF(Table1[[#This Row],[कक्षा]]&gt;8,5,""))</f>
        <v/>
      </c>
      <c r="P7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3" s="21"/>
      <c r="R723" s="21"/>
      <c r="S723" s="28" t="str">
        <f>IF(SUM(Table1[[#This Row],[छात्र निधि]:[टी.सी.शुल्क]])=0,"",SUM(Table1[[#This Row],[छात्र निधि]:[टी.सी.शुल्क]]))</f>
        <v/>
      </c>
      <c r="T723" s="33"/>
      <c r="U723" s="33"/>
      <c r="V723" s="22"/>
    </row>
    <row r="724" spans="2:22" ht="15">
      <c r="B724" s="25" t="str">
        <f>IF(C724="","",ROWS($A$4:A724))</f>
        <v/>
      </c>
      <c r="C724" s="25" t="str">
        <f>IF('Student Record'!A722="","",'Student Record'!A722)</f>
        <v/>
      </c>
      <c r="D724" s="25" t="str">
        <f>IF('Student Record'!B722="","",'Student Record'!B722)</f>
        <v/>
      </c>
      <c r="E724" s="25" t="str">
        <f>IF('Student Record'!C722="","",'Student Record'!C722)</f>
        <v/>
      </c>
      <c r="F724" s="26" t="str">
        <f>IF('Student Record'!E722="","",'Student Record'!E722)</f>
        <v/>
      </c>
      <c r="G724" s="26" t="str">
        <f>IF('Student Record'!G722="","",'Student Record'!G722)</f>
        <v/>
      </c>
      <c r="H724" s="25" t="str">
        <f>IF('Student Record'!I722="","",'Student Record'!I722)</f>
        <v/>
      </c>
      <c r="I724" s="27" t="str">
        <f>IF('Student Record'!J722="","",'Student Record'!J722)</f>
        <v/>
      </c>
      <c r="J724" s="25" t="str">
        <f>IF('Student Record'!O722="","",'Student Record'!O722)</f>
        <v/>
      </c>
      <c r="K7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4" s="25" t="str">
        <f>IF(Table1[[#This Row],[नाम विद्यार्थी]]="","",IF(AND(Table1[[#This Row],[कक्षा]]&gt;8,Table1[[#This Row],[कक्षा]]&lt;11),50,""))</f>
        <v/>
      </c>
      <c r="M724" s="28" t="str">
        <f>IF(Table1[[#This Row],[नाम विद्यार्थी]]="","",IF(AND(Table1[[#This Row],[कक्षा]]&gt;=11,'School Fees'!$L$3="Yes"),100,""))</f>
        <v/>
      </c>
      <c r="N7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4" s="25" t="str">
        <f>IF(Table1[[#This Row],[नाम विद्यार्थी]]="","",IF(Table1[[#This Row],[कक्षा]]&gt;8,5,""))</f>
        <v/>
      </c>
      <c r="P7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4" s="21"/>
      <c r="R724" s="21"/>
      <c r="S724" s="28" t="str">
        <f>IF(SUM(Table1[[#This Row],[छात्र निधि]:[टी.सी.शुल्क]])=0,"",SUM(Table1[[#This Row],[छात्र निधि]:[टी.सी.शुल्क]]))</f>
        <v/>
      </c>
      <c r="T724" s="33"/>
      <c r="U724" s="33"/>
      <c r="V724" s="22"/>
    </row>
    <row r="725" spans="2:22" ht="15">
      <c r="B725" s="25" t="str">
        <f>IF(C725="","",ROWS($A$4:A725))</f>
        <v/>
      </c>
      <c r="C725" s="25" t="str">
        <f>IF('Student Record'!A723="","",'Student Record'!A723)</f>
        <v/>
      </c>
      <c r="D725" s="25" t="str">
        <f>IF('Student Record'!B723="","",'Student Record'!B723)</f>
        <v/>
      </c>
      <c r="E725" s="25" t="str">
        <f>IF('Student Record'!C723="","",'Student Record'!C723)</f>
        <v/>
      </c>
      <c r="F725" s="26" t="str">
        <f>IF('Student Record'!E723="","",'Student Record'!E723)</f>
        <v/>
      </c>
      <c r="G725" s="26" t="str">
        <f>IF('Student Record'!G723="","",'Student Record'!G723)</f>
        <v/>
      </c>
      <c r="H725" s="25" t="str">
        <f>IF('Student Record'!I723="","",'Student Record'!I723)</f>
        <v/>
      </c>
      <c r="I725" s="27" t="str">
        <f>IF('Student Record'!J723="","",'Student Record'!J723)</f>
        <v/>
      </c>
      <c r="J725" s="25" t="str">
        <f>IF('Student Record'!O723="","",'Student Record'!O723)</f>
        <v/>
      </c>
      <c r="K7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5" s="25" t="str">
        <f>IF(Table1[[#This Row],[नाम विद्यार्थी]]="","",IF(AND(Table1[[#This Row],[कक्षा]]&gt;8,Table1[[#This Row],[कक्षा]]&lt;11),50,""))</f>
        <v/>
      </c>
      <c r="M725" s="28" t="str">
        <f>IF(Table1[[#This Row],[नाम विद्यार्थी]]="","",IF(AND(Table1[[#This Row],[कक्षा]]&gt;=11,'School Fees'!$L$3="Yes"),100,""))</f>
        <v/>
      </c>
      <c r="N7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5" s="25" t="str">
        <f>IF(Table1[[#This Row],[नाम विद्यार्थी]]="","",IF(Table1[[#This Row],[कक्षा]]&gt;8,5,""))</f>
        <v/>
      </c>
      <c r="P7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5" s="21"/>
      <c r="R725" s="21"/>
      <c r="S725" s="28" t="str">
        <f>IF(SUM(Table1[[#This Row],[छात्र निधि]:[टी.सी.शुल्क]])=0,"",SUM(Table1[[#This Row],[छात्र निधि]:[टी.सी.शुल्क]]))</f>
        <v/>
      </c>
      <c r="T725" s="33"/>
      <c r="U725" s="33"/>
      <c r="V725" s="22"/>
    </row>
    <row r="726" spans="2:22" ht="15">
      <c r="B726" s="25" t="str">
        <f>IF(C726="","",ROWS($A$4:A726))</f>
        <v/>
      </c>
      <c r="C726" s="25" t="str">
        <f>IF('Student Record'!A724="","",'Student Record'!A724)</f>
        <v/>
      </c>
      <c r="D726" s="25" t="str">
        <f>IF('Student Record'!B724="","",'Student Record'!B724)</f>
        <v/>
      </c>
      <c r="E726" s="25" t="str">
        <f>IF('Student Record'!C724="","",'Student Record'!C724)</f>
        <v/>
      </c>
      <c r="F726" s="26" t="str">
        <f>IF('Student Record'!E724="","",'Student Record'!E724)</f>
        <v/>
      </c>
      <c r="G726" s="26" t="str">
        <f>IF('Student Record'!G724="","",'Student Record'!G724)</f>
        <v/>
      </c>
      <c r="H726" s="25" t="str">
        <f>IF('Student Record'!I724="","",'Student Record'!I724)</f>
        <v/>
      </c>
      <c r="I726" s="27" t="str">
        <f>IF('Student Record'!J724="","",'Student Record'!J724)</f>
        <v/>
      </c>
      <c r="J726" s="25" t="str">
        <f>IF('Student Record'!O724="","",'Student Record'!O724)</f>
        <v/>
      </c>
      <c r="K7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6" s="25" t="str">
        <f>IF(Table1[[#This Row],[नाम विद्यार्थी]]="","",IF(AND(Table1[[#This Row],[कक्षा]]&gt;8,Table1[[#This Row],[कक्षा]]&lt;11),50,""))</f>
        <v/>
      </c>
      <c r="M726" s="28" t="str">
        <f>IF(Table1[[#This Row],[नाम विद्यार्थी]]="","",IF(AND(Table1[[#This Row],[कक्षा]]&gt;=11,'School Fees'!$L$3="Yes"),100,""))</f>
        <v/>
      </c>
      <c r="N7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6" s="25" t="str">
        <f>IF(Table1[[#This Row],[नाम विद्यार्थी]]="","",IF(Table1[[#This Row],[कक्षा]]&gt;8,5,""))</f>
        <v/>
      </c>
      <c r="P7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6" s="21"/>
      <c r="R726" s="21"/>
      <c r="S726" s="28" t="str">
        <f>IF(SUM(Table1[[#This Row],[छात्र निधि]:[टी.सी.शुल्क]])=0,"",SUM(Table1[[#This Row],[छात्र निधि]:[टी.सी.शुल्क]]))</f>
        <v/>
      </c>
      <c r="T726" s="33"/>
      <c r="U726" s="33"/>
      <c r="V726" s="22"/>
    </row>
    <row r="727" spans="2:22" ht="15">
      <c r="B727" s="25" t="str">
        <f>IF(C727="","",ROWS($A$4:A727))</f>
        <v/>
      </c>
      <c r="C727" s="25" t="str">
        <f>IF('Student Record'!A725="","",'Student Record'!A725)</f>
        <v/>
      </c>
      <c r="D727" s="25" t="str">
        <f>IF('Student Record'!B725="","",'Student Record'!B725)</f>
        <v/>
      </c>
      <c r="E727" s="25" t="str">
        <f>IF('Student Record'!C725="","",'Student Record'!C725)</f>
        <v/>
      </c>
      <c r="F727" s="26" t="str">
        <f>IF('Student Record'!E725="","",'Student Record'!E725)</f>
        <v/>
      </c>
      <c r="G727" s="26" t="str">
        <f>IF('Student Record'!G725="","",'Student Record'!G725)</f>
        <v/>
      </c>
      <c r="H727" s="25" t="str">
        <f>IF('Student Record'!I725="","",'Student Record'!I725)</f>
        <v/>
      </c>
      <c r="I727" s="27" t="str">
        <f>IF('Student Record'!J725="","",'Student Record'!J725)</f>
        <v/>
      </c>
      <c r="J727" s="25" t="str">
        <f>IF('Student Record'!O725="","",'Student Record'!O725)</f>
        <v/>
      </c>
      <c r="K7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7" s="25" t="str">
        <f>IF(Table1[[#This Row],[नाम विद्यार्थी]]="","",IF(AND(Table1[[#This Row],[कक्षा]]&gt;8,Table1[[#This Row],[कक्षा]]&lt;11),50,""))</f>
        <v/>
      </c>
      <c r="M727" s="28" t="str">
        <f>IF(Table1[[#This Row],[नाम विद्यार्थी]]="","",IF(AND(Table1[[#This Row],[कक्षा]]&gt;=11,'School Fees'!$L$3="Yes"),100,""))</f>
        <v/>
      </c>
      <c r="N7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7" s="25" t="str">
        <f>IF(Table1[[#This Row],[नाम विद्यार्थी]]="","",IF(Table1[[#This Row],[कक्षा]]&gt;8,5,""))</f>
        <v/>
      </c>
      <c r="P7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7" s="21"/>
      <c r="R727" s="21"/>
      <c r="S727" s="28" t="str">
        <f>IF(SUM(Table1[[#This Row],[छात्र निधि]:[टी.सी.शुल्क]])=0,"",SUM(Table1[[#This Row],[छात्र निधि]:[टी.सी.शुल्क]]))</f>
        <v/>
      </c>
      <c r="T727" s="33"/>
      <c r="U727" s="33"/>
      <c r="V727" s="22"/>
    </row>
    <row r="728" spans="2:22" ht="15">
      <c r="B728" s="25" t="str">
        <f>IF(C728="","",ROWS($A$4:A728))</f>
        <v/>
      </c>
      <c r="C728" s="25" t="str">
        <f>IF('Student Record'!A726="","",'Student Record'!A726)</f>
        <v/>
      </c>
      <c r="D728" s="25" t="str">
        <f>IF('Student Record'!B726="","",'Student Record'!B726)</f>
        <v/>
      </c>
      <c r="E728" s="25" t="str">
        <f>IF('Student Record'!C726="","",'Student Record'!C726)</f>
        <v/>
      </c>
      <c r="F728" s="26" t="str">
        <f>IF('Student Record'!E726="","",'Student Record'!E726)</f>
        <v/>
      </c>
      <c r="G728" s="26" t="str">
        <f>IF('Student Record'!G726="","",'Student Record'!G726)</f>
        <v/>
      </c>
      <c r="H728" s="25" t="str">
        <f>IF('Student Record'!I726="","",'Student Record'!I726)</f>
        <v/>
      </c>
      <c r="I728" s="27" t="str">
        <f>IF('Student Record'!J726="","",'Student Record'!J726)</f>
        <v/>
      </c>
      <c r="J728" s="25" t="str">
        <f>IF('Student Record'!O726="","",'Student Record'!O726)</f>
        <v/>
      </c>
      <c r="K7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8" s="25" t="str">
        <f>IF(Table1[[#This Row],[नाम विद्यार्थी]]="","",IF(AND(Table1[[#This Row],[कक्षा]]&gt;8,Table1[[#This Row],[कक्षा]]&lt;11),50,""))</f>
        <v/>
      </c>
      <c r="M728" s="28" t="str">
        <f>IF(Table1[[#This Row],[नाम विद्यार्थी]]="","",IF(AND(Table1[[#This Row],[कक्षा]]&gt;=11,'School Fees'!$L$3="Yes"),100,""))</f>
        <v/>
      </c>
      <c r="N7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8" s="25" t="str">
        <f>IF(Table1[[#This Row],[नाम विद्यार्थी]]="","",IF(Table1[[#This Row],[कक्षा]]&gt;8,5,""))</f>
        <v/>
      </c>
      <c r="P7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8" s="21"/>
      <c r="R728" s="21"/>
      <c r="S728" s="28" t="str">
        <f>IF(SUM(Table1[[#This Row],[छात्र निधि]:[टी.सी.शुल्क]])=0,"",SUM(Table1[[#This Row],[छात्र निधि]:[टी.सी.शुल्क]]))</f>
        <v/>
      </c>
      <c r="T728" s="33"/>
      <c r="U728" s="33"/>
      <c r="V728" s="22"/>
    </row>
    <row r="729" spans="2:22" ht="15">
      <c r="B729" s="25" t="str">
        <f>IF(C729="","",ROWS($A$4:A729))</f>
        <v/>
      </c>
      <c r="C729" s="25" t="str">
        <f>IF('Student Record'!A727="","",'Student Record'!A727)</f>
        <v/>
      </c>
      <c r="D729" s="25" t="str">
        <f>IF('Student Record'!B727="","",'Student Record'!B727)</f>
        <v/>
      </c>
      <c r="E729" s="25" t="str">
        <f>IF('Student Record'!C727="","",'Student Record'!C727)</f>
        <v/>
      </c>
      <c r="F729" s="26" t="str">
        <f>IF('Student Record'!E727="","",'Student Record'!E727)</f>
        <v/>
      </c>
      <c r="G729" s="26" t="str">
        <f>IF('Student Record'!G727="","",'Student Record'!G727)</f>
        <v/>
      </c>
      <c r="H729" s="25" t="str">
        <f>IF('Student Record'!I727="","",'Student Record'!I727)</f>
        <v/>
      </c>
      <c r="I729" s="27" t="str">
        <f>IF('Student Record'!J727="","",'Student Record'!J727)</f>
        <v/>
      </c>
      <c r="J729" s="25" t="str">
        <f>IF('Student Record'!O727="","",'Student Record'!O727)</f>
        <v/>
      </c>
      <c r="K7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29" s="25" t="str">
        <f>IF(Table1[[#This Row],[नाम विद्यार्थी]]="","",IF(AND(Table1[[#This Row],[कक्षा]]&gt;8,Table1[[#This Row],[कक्षा]]&lt;11),50,""))</f>
        <v/>
      </c>
      <c r="M729" s="28" t="str">
        <f>IF(Table1[[#This Row],[नाम विद्यार्थी]]="","",IF(AND(Table1[[#This Row],[कक्षा]]&gt;=11,'School Fees'!$L$3="Yes"),100,""))</f>
        <v/>
      </c>
      <c r="N7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29" s="25" t="str">
        <f>IF(Table1[[#This Row],[नाम विद्यार्थी]]="","",IF(Table1[[#This Row],[कक्षा]]&gt;8,5,""))</f>
        <v/>
      </c>
      <c r="P7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29" s="21"/>
      <c r="R729" s="21"/>
      <c r="S729" s="28" t="str">
        <f>IF(SUM(Table1[[#This Row],[छात्र निधि]:[टी.सी.शुल्क]])=0,"",SUM(Table1[[#This Row],[छात्र निधि]:[टी.सी.शुल्क]]))</f>
        <v/>
      </c>
      <c r="T729" s="33"/>
      <c r="U729" s="33"/>
      <c r="V729" s="22"/>
    </row>
    <row r="730" spans="2:22" ht="15">
      <c r="B730" s="25" t="str">
        <f>IF(C730="","",ROWS($A$4:A730))</f>
        <v/>
      </c>
      <c r="C730" s="25" t="str">
        <f>IF('Student Record'!A728="","",'Student Record'!A728)</f>
        <v/>
      </c>
      <c r="D730" s="25" t="str">
        <f>IF('Student Record'!B728="","",'Student Record'!B728)</f>
        <v/>
      </c>
      <c r="E730" s="25" t="str">
        <f>IF('Student Record'!C728="","",'Student Record'!C728)</f>
        <v/>
      </c>
      <c r="F730" s="26" t="str">
        <f>IF('Student Record'!E728="","",'Student Record'!E728)</f>
        <v/>
      </c>
      <c r="G730" s="26" t="str">
        <f>IF('Student Record'!G728="","",'Student Record'!G728)</f>
        <v/>
      </c>
      <c r="H730" s="25" t="str">
        <f>IF('Student Record'!I728="","",'Student Record'!I728)</f>
        <v/>
      </c>
      <c r="I730" s="27" t="str">
        <f>IF('Student Record'!J728="","",'Student Record'!J728)</f>
        <v/>
      </c>
      <c r="J730" s="25" t="str">
        <f>IF('Student Record'!O728="","",'Student Record'!O728)</f>
        <v/>
      </c>
      <c r="K7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0" s="25" t="str">
        <f>IF(Table1[[#This Row],[नाम विद्यार्थी]]="","",IF(AND(Table1[[#This Row],[कक्षा]]&gt;8,Table1[[#This Row],[कक्षा]]&lt;11),50,""))</f>
        <v/>
      </c>
      <c r="M730" s="28" t="str">
        <f>IF(Table1[[#This Row],[नाम विद्यार्थी]]="","",IF(AND(Table1[[#This Row],[कक्षा]]&gt;=11,'School Fees'!$L$3="Yes"),100,""))</f>
        <v/>
      </c>
      <c r="N7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0" s="25" t="str">
        <f>IF(Table1[[#This Row],[नाम विद्यार्थी]]="","",IF(Table1[[#This Row],[कक्षा]]&gt;8,5,""))</f>
        <v/>
      </c>
      <c r="P7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0" s="21"/>
      <c r="R730" s="21"/>
      <c r="S730" s="28" t="str">
        <f>IF(SUM(Table1[[#This Row],[छात्र निधि]:[टी.सी.शुल्क]])=0,"",SUM(Table1[[#This Row],[छात्र निधि]:[टी.सी.शुल्क]]))</f>
        <v/>
      </c>
      <c r="T730" s="33"/>
      <c r="U730" s="33"/>
      <c r="V730" s="22"/>
    </row>
    <row r="731" spans="2:22" ht="15">
      <c r="B731" s="25" t="str">
        <f>IF(C731="","",ROWS($A$4:A731))</f>
        <v/>
      </c>
      <c r="C731" s="25" t="str">
        <f>IF('Student Record'!A729="","",'Student Record'!A729)</f>
        <v/>
      </c>
      <c r="D731" s="25" t="str">
        <f>IF('Student Record'!B729="","",'Student Record'!B729)</f>
        <v/>
      </c>
      <c r="E731" s="25" t="str">
        <f>IF('Student Record'!C729="","",'Student Record'!C729)</f>
        <v/>
      </c>
      <c r="F731" s="26" t="str">
        <f>IF('Student Record'!E729="","",'Student Record'!E729)</f>
        <v/>
      </c>
      <c r="G731" s="26" t="str">
        <f>IF('Student Record'!G729="","",'Student Record'!G729)</f>
        <v/>
      </c>
      <c r="H731" s="25" t="str">
        <f>IF('Student Record'!I729="","",'Student Record'!I729)</f>
        <v/>
      </c>
      <c r="I731" s="27" t="str">
        <f>IF('Student Record'!J729="","",'Student Record'!J729)</f>
        <v/>
      </c>
      <c r="J731" s="25" t="str">
        <f>IF('Student Record'!O729="","",'Student Record'!O729)</f>
        <v/>
      </c>
      <c r="K7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1" s="25" t="str">
        <f>IF(Table1[[#This Row],[नाम विद्यार्थी]]="","",IF(AND(Table1[[#This Row],[कक्षा]]&gt;8,Table1[[#This Row],[कक्षा]]&lt;11),50,""))</f>
        <v/>
      </c>
      <c r="M731" s="28" t="str">
        <f>IF(Table1[[#This Row],[नाम विद्यार्थी]]="","",IF(AND(Table1[[#This Row],[कक्षा]]&gt;=11,'School Fees'!$L$3="Yes"),100,""))</f>
        <v/>
      </c>
      <c r="N7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1" s="25" t="str">
        <f>IF(Table1[[#This Row],[नाम विद्यार्थी]]="","",IF(Table1[[#This Row],[कक्षा]]&gt;8,5,""))</f>
        <v/>
      </c>
      <c r="P7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1" s="21"/>
      <c r="R731" s="21"/>
      <c r="S731" s="28" t="str">
        <f>IF(SUM(Table1[[#This Row],[छात्र निधि]:[टी.सी.शुल्क]])=0,"",SUM(Table1[[#This Row],[छात्र निधि]:[टी.सी.शुल्क]]))</f>
        <v/>
      </c>
      <c r="T731" s="33"/>
      <c r="U731" s="33"/>
      <c r="V731" s="22"/>
    </row>
    <row r="732" spans="2:22" ht="15">
      <c r="B732" s="25" t="str">
        <f>IF(C732="","",ROWS($A$4:A732))</f>
        <v/>
      </c>
      <c r="C732" s="25" t="str">
        <f>IF('Student Record'!A730="","",'Student Record'!A730)</f>
        <v/>
      </c>
      <c r="D732" s="25" t="str">
        <f>IF('Student Record'!B730="","",'Student Record'!B730)</f>
        <v/>
      </c>
      <c r="E732" s="25" t="str">
        <f>IF('Student Record'!C730="","",'Student Record'!C730)</f>
        <v/>
      </c>
      <c r="F732" s="26" t="str">
        <f>IF('Student Record'!E730="","",'Student Record'!E730)</f>
        <v/>
      </c>
      <c r="G732" s="26" t="str">
        <f>IF('Student Record'!G730="","",'Student Record'!G730)</f>
        <v/>
      </c>
      <c r="H732" s="25" t="str">
        <f>IF('Student Record'!I730="","",'Student Record'!I730)</f>
        <v/>
      </c>
      <c r="I732" s="27" t="str">
        <f>IF('Student Record'!J730="","",'Student Record'!J730)</f>
        <v/>
      </c>
      <c r="J732" s="25" t="str">
        <f>IF('Student Record'!O730="","",'Student Record'!O730)</f>
        <v/>
      </c>
      <c r="K7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2" s="25" t="str">
        <f>IF(Table1[[#This Row],[नाम विद्यार्थी]]="","",IF(AND(Table1[[#This Row],[कक्षा]]&gt;8,Table1[[#This Row],[कक्षा]]&lt;11),50,""))</f>
        <v/>
      </c>
      <c r="M732" s="28" t="str">
        <f>IF(Table1[[#This Row],[नाम विद्यार्थी]]="","",IF(AND(Table1[[#This Row],[कक्षा]]&gt;=11,'School Fees'!$L$3="Yes"),100,""))</f>
        <v/>
      </c>
      <c r="N7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2" s="25" t="str">
        <f>IF(Table1[[#This Row],[नाम विद्यार्थी]]="","",IF(Table1[[#This Row],[कक्षा]]&gt;8,5,""))</f>
        <v/>
      </c>
      <c r="P7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2" s="21"/>
      <c r="R732" s="21"/>
      <c r="S732" s="28" t="str">
        <f>IF(SUM(Table1[[#This Row],[छात्र निधि]:[टी.सी.शुल्क]])=0,"",SUM(Table1[[#This Row],[छात्र निधि]:[टी.सी.शुल्क]]))</f>
        <v/>
      </c>
      <c r="T732" s="33"/>
      <c r="U732" s="33"/>
      <c r="V732" s="22"/>
    </row>
    <row r="733" spans="2:22" ht="15">
      <c r="B733" s="25" t="str">
        <f>IF(C733="","",ROWS($A$4:A733))</f>
        <v/>
      </c>
      <c r="C733" s="25" t="str">
        <f>IF('Student Record'!A731="","",'Student Record'!A731)</f>
        <v/>
      </c>
      <c r="D733" s="25" t="str">
        <f>IF('Student Record'!B731="","",'Student Record'!B731)</f>
        <v/>
      </c>
      <c r="E733" s="25" t="str">
        <f>IF('Student Record'!C731="","",'Student Record'!C731)</f>
        <v/>
      </c>
      <c r="F733" s="26" t="str">
        <f>IF('Student Record'!E731="","",'Student Record'!E731)</f>
        <v/>
      </c>
      <c r="G733" s="26" t="str">
        <f>IF('Student Record'!G731="","",'Student Record'!G731)</f>
        <v/>
      </c>
      <c r="H733" s="25" t="str">
        <f>IF('Student Record'!I731="","",'Student Record'!I731)</f>
        <v/>
      </c>
      <c r="I733" s="27" t="str">
        <f>IF('Student Record'!J731="","",'Student Record'!J731)</f>
        <v/>
      </c>
      <c r="J733" s="25" t="str">
        <f>IF('Student Record'!O731="","",'Student Record'!O731)</f>
        <v/>
      </c>
      <c r="K7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3" s="25" t="str">
        <f>IF(Table1[[#This Row],[नाम विद्यार्थी]]="","",IF(AND(Table1[[#This Row],[कक्षा]]&gt;8,Table1[[#This Row],[कक्षा]]&lt;11),50,""))</f>
        <v/>
      </c>
      <c r="M733" s="28" t="str">
        <f>IF(Table1[[#This Row],[नाम विद्यार्थी]]="","",IF(AND(Table1[[#This Row],[कक्षा]]&gt;=11,'School Fees'!$L$3="Yes"),100,""))</f>
        <v/>
      </c>
      <c r="N7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3" s="25" t="str">
        <f>IF(Table1[[#This Row],[नाम विद्यार्थी]]="","",IF(Table1[[#This Row],[कक्षा]]&gt;8,5,""))</f>
        <v/>
      </c>
      <c r="P7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3" s="21"/>
      <c r="R733" s="21"/>
      <c r="S733" s="28" t="str">
        <f>IF(SUM(Table1[[#This Row],[छात्र निधि]:[टी.सी.शुल्क]])=0,"",SUM(Table1[[#This Row],[छात्र निधि]:[टी.सी.शुल्क]]))</f>
        <v/>
      </c>
      <c r="T733" s="33"/>
      <c r="U733" s="33"/>
      <c r="V733" s="22"/>
    </row>
    <row r="734" spans="2:22" ht="15">
      <c r="B734" s="25" t="str">
        <f>IF(C734="","",ROWS($A$4:A734))</f>
        <v/>
      </c>
      <c r="C734" s="25" t="str">
        <f>IF('Student Record'!A732="","",'Student Record'!A732)</f>
        <v/>
      </c>
      <c r="D734" s="25" t="str">
        <f>IF('Student Record'!B732="","",'Student Record'!B732)</f>
        <v/>
      </c>
      <c r="E734" s="25" t="str">
        <f>IF('Student Record'!C732="","",'Student Record'!C732)</f>
        <v/>
      </c>
      <c r="F734" s="26" t="str">
        <f>IF('Student Record'!E732="","",'Student Record'!E732)</f>
        <v/>
      </c>
      <c r="G734" s="26" t="str">
        <f>IF('Student Record'!G732="","",'Student Record'!G732)</f>
        <v/>
      </c>
      <c r="H734" s="25" t="str">
        <f>IF('Student Record'!I732="","",'Student Record'!I732)</f>
        <v/>
      </c>
      <c r="I734" s="27" t="str">
        <f>IF('Student Record'!J732="","",'Student Record'!J732)</f>
        <v/>
      </c>
      <c r="J734" s="25" t="str">
        <f>IF('Student Record'!O732="","",'Student Record'!O732)</f>
        <v/>
      </c>
      <c r="K7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4" s="25" t="str">
        <f>IF(Table1[[#This Row],[नाम विद्यार्थी]]="","",IF(AND(Table1[[#This Row],[कक्षा]]&gt;8,Table1[[#This Row],[कक्षा]]&lt;11),50,""))</f>
        <v/>
      </c>
      <c r="M734" s="28" t="str">
        <f>IF(Table1[[#This Row],[नाम विद्यार्थी]]="","",IF(AND(Table1[[#This Row],[कक्षा]]&gt;=11,'School Fees'!$L$3="Yes"),100,""))</f>
        <v/>
      </c>
      <c r="N7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4" s="25" t="str">
        <f>IF(Table1[[#This Row],[नाम विद्यार्थी]]="","",IF(Table1[[#This Row],[कक्षा]]&gt;8,5,""))</f>
        <v/>
      </c>
      <c r="P7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4" s="21"/>
      <c r="R734" s="21"/>
      <c r="S734" s="28" t="str">
        <f>IF(SUM(Table1[[#This Row],[छात्र निधि]:[टी.सी.शुल्क]])=0,"",SUM(Table1[[#This Row],[छात्र निधि]:[टी.सी.शुल्क]]))</f>
        <v/>
      </c>
      <c r="T734" s="33"/>
      <c r="U734" s="33"/>
      <c r="V734" s="22"/>
    </row>
    <row r="735" spans="2:22" ht="15">
      <c r="B735" s="25" t="str">
        <f>IF(C735="","",ROWS($A$4:A735))</f>
        <v/>
      </c>
      <c r="C735" s="25" t="str">
        <f>IF('Student Record'!A733="","",'Student Record'!A733)</f>
        <v/>
      </c>
      <c r="D735" s="25" t="str">
        <f>IF('Student Record'!B733="","",'Student Record'!B733)</f>
        <v/>
      </c>
      <c r="E735" s="25" t="str">
        <f>IF('Student Record'!C733="","",'Student Record'!C733)</f>
        <v/>
      </c>
      <c r="F735" s="26" t="str">
        <f>IF('Student Record'!E733="","",'Student Record'!E733)</f>
        <v/>
      </c>
      <c r="G735" s="26" t="str">
        <f>IF('Student Record'!G733="","",'Student Record'!G733)</f>
        <v/>
      </c>
      <c r="H735" s="25" t="str">
        <f>IF('Student Record'!I733="","",'Student Record'!I733)</f>
        <v/>
      </c>
      <c r="I735" s="27" t="str">
        <f>IF('Student Record'!J733="","",'Student Record'!J733)</f>
        <v/>
      </c>
      <c r="J735" s="25" t="str">
        <f>IF('Student Record'!O733="","",'Student Record'!O733)</f>
        <v/>
      </c>
      <c r="K7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5" s="25" t="str">
        <f>IF(Table1[[#This Row],[नाम विद्यार्थी]]="","",IF(AND(Table1[[#This Row],[कक्षा]]&gt;8,Table1[[#This Row],[कक्षा]]&lt;11),50,""))</f>
        <v/>
      </c>
      <c r="M735" s="28" t="str">
        <f>IF(Table1[[#This Row],[नाम विद्यार्थी]]="","",IF(AND(Table1[[#This Row],[कक्षा]]&gt;=11,'School Fees'!$L$3="Yes"),100,""))</f>
        <v/>
      </c>
      <c r="N7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5" s="25" t="str">
        <f>IF(Table1[[#This Row],[नाम विद्यार्थी]]="","",IF(Table1[[#This Row],[कक्षा]]&gt;8,5,""))</f>
        <v/>
      </c>
      <c r="P7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5" s="21"/>
      <c r="R735" s="21"/>
      <c r="S735" s="28" t="str">
        <f>IF(SUM(Table1[[#This Row],[छात्र निधि]:[टी.सी.शुल्क]])=0,"",SUM(Table1[[#This Row],[छात्र निधि]:[टी.सी.शुल्क]]))</f>
        <v/>
      </c>
      <c r="T735" s="33"/>
      <c r="U735" s="33"/>
      <c r="V735" s="22"/>
    </row>
    <row r="736" spans="2:22" ht="15">
      <c r="B736" s="25" t="str">
        <f>IF(C736="","",ROWS($A$4:A736))</f>
        <v/>
      </c>
      <c r="C736" s="25" t="str">
        <f>IF('Student Record'!A734="","",'Student Record'!A734)</f>
        <v/>
      </c>
      <c r="D736" s="25" t="str">
        <f>IF('Student Record'!B734="","",'Student Record'!B734)</f>
        <v/>
      </c>
      <c r="E736" s="25" t="str">
        <f>IF('Student Record'!C734="","",'Student Record'!C734)</f>
        <v/>
      </c>
      <c r="F736" s="26" t="str">
        <f>IF('Student Record'!E734="","",'Student Record'!E734)</f>
        <v/>
      </c>
      <c r="G736" s="26" t="str">
        <f>IF('Student Record'!G734="","",'Student Record'!G734)</f>
        <v/>
      </c>
      <c r="H736" s="25" t="str">
        <f>IF('Student Record'!I734="","",'Student Record'!I734)</f>
        <v/>
      </c>
      <c r="I736" s="27" t="str">
        <f>IF('Student Record'!J734="","",'Student Record'!J734)</f>
        <v/>
      </c>
      <c r="J736" s="25" t="str">
        <f>IF('Student Record'!O734="","",'Student Record'!O734)</f>
        <v/>
      </c>
      <c r="K7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6" s="25" t="str">
        <f>IF(Table1[[#This Row],[नाम विद्यार्थी]]="","",IF(AND(Table1[[#This Row],[कक्षा]]&gt;8,Table1[[#This Row],[कक्षा]]&lt;11),50,""))</f>
        <v/>
      </c>
      <c r="M736" s="28" t="str">
        <f>IF(Table1[[#This Row],[नाम विद्यार्थी]]="","",IF(AND(Table1[[#This Row],[कक्षा]]&gt;=11,'School Fees'!$L$3="Yes"),100,""))</f>
        <v/>
      </c>
      <c r="N7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6" s="25" t="str">
        <f>IF(Table1[[#This Row],[नाम विद्यार्थी]]="","",IF(Table1[[#This Row],[कक्षा]]&gt;8,5,""))</f>
        <v/>
      </c>
      <c r="P7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6" s="21"/>
      <c r="R736" s="21"/>
      <c r="S736" s="28" t="str">
        <f>IF(SUM(Table1[[#This Row],[छात्र निधि]:[टी.सी.शुल्क]])=0,"",SUM(Table1[[#This Row],[छात्र निधि]:[टी.सी.शुल्क]]))</f>
        <v/>
      </c>
      <c r="T736" s="33"/>
      <c r="U736" s="33"/>
      <c r="V736" s="22"/>
    </row>
    <row r="737" spans="2:22" ht="15">
      <c r="B737" s="25" t="str">
        <f>IF(C737="","",ROWS($A$4:A737))</f>
        <v/>
      </c>
      <c r="C737" s="25" t="str">
        <f>IF('Student Record'!A735="","",'Student Record'!A735)</f>
        <v/>
      </c>
      <c r="D737" s="25" t="str">
        <f>IF('Student Record'!B735="","",'Student Record'!B735)</f>
        <v/>
      </c>
      <c r="E737" s="25" t="str">
        <f>IF('Student Record'!C735="","",'Student Record'!C735)</f>
        <v/>
      </c>
      <c r="F737" s="26" t="str">
        <f>IF('Student Record'!E735="","",'Student Record'!E735)</f>
        <v/>
      </c>
      <c r="G737" s="26" t="str">
        <f>IF('Student Record'!G735="","",'Student Record'!G735)</f>
        <v/>
      </c>
      <c r="H737" s="25" t="str">
        <f>IF('Student Record'!I735="","",'Student Record'!I735)</f>
        <v/>
      </c>
      <c r="I737" s="27" t="str">
        <f>IF('Student Record'!J735="","",'Student Record'!J735)</f>
        <v/>
      </c>
      <c r="J737" s="25" t="str">
        <f>IF('Student Record'!O735="","",'Student Record'!O735)</f>
        <v/>
      </c>
      <c r="K7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7" s="25" t="str">
        <f>IF(Table1[[#This Row],[नाम विद्यार्थी]]="","",IF(AND(Table1[[#This Row],[कक्षा]]&gt;8,Table1[[#This Row],[कक्षा]]&lt;11),50,""))</f>
        <v/>
      </c>
      <c r="M737" s="28" t="str">
        <f>IF(Table1[[#This Row],[नाम विद्यार्थी]]="","",IF(AND(Table1[[#This Row],[कक्षा]]&gt;=11,'School Fees'!$L$3="Yes"),100,""))</f>
        <v/>
      </c>
      <c r="N7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7" s="25" t="str">
        <f>IF(Table1[[#This Row],[नाम विद्यार्थी]]="","",IF(Table1[[#This Row],[कक्षा]]&gt;8,5,""))</f>
        <v/>
      </c>
      <c r="P7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7" s="21"/>
      <c r="R737" s="21"/>
      <c r="S737" s="28" t="str">
        <f>IF(SUM(Table1[[#This Row],[छात्र निधि]:[टी.सी.शुल्क]])=0,"",SUM(Table1[[#This Row],[छात्र निधि]:[टी.सी.शुल्क]]))</f>
        <v/>
      </c>
      <c r="T737" s="33"/>
      <c r="U737" s="33"/>
      <c r="V737" s="22"/>
    </row>
    <row r="738" spans="2:22" ht="15">
      <c r="B738" s="25" t="str">
        <f>IF(C738="","",ROWS($A$4:A738))</f>
        <v/>
      </c>
      <c r="C738" s="25" t="str">
        <f>IF('Student Record'!A736="","",'Student Record'!A736)</f>
        <v/>
      </c>
      <c r="D738" s="25" t="str">
        <f>IF('Student Record'!B736="","",'Student Record'!B736)</f>
        <v/>
      </c>
      <c r="E738" s="25" t="str">
        <f>IF('Student Record'!C736="","",'Student Record'!C736)</f>
        <v/>
      </c>
      <c r="F738" s="26" t="str">
        <f>IF('Student Record'!E736="","",'Student Record'!E736)</f>
        <v/>
      </c>
      <c r="G738" s="26" t="str">
        <f>IF('Student Record'!G736="","",'Student Record'!G736)</f>
        <v/>
      </c>
      <c r="H738" s="25" t="str">
        <f>IF('Student Record'!I736="","",'Student Record'!I736)</f>
        <v/>
      </c>
      <c r="I738" s="27" t="str">
        <f>IF('Student Record'!J736="","",'Student Record'!J736)</f>
        <v/>
      </c>
      <c r="J738" s="25" t="str">
        <f>IF('Student Record'!O736="","",'Student Record'!O736)</f>
        <v/>
      </c>
      <c r="K7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8" s="25" t="str">
        <f>IF(Table1[[#This Row],[नाम विद्यार्थी]]="","",IF(AND(Table1[[#This Row],[कक्षा]]&gt;8,Table1[[#This Row],[कक्षा]]&lt;11),50,""))</f>
        <v/>
      </c>
      <c r="M738" s="28" t="str">
        <f>IF(Table1[[#This Row],[नाम विद्यार्थी]]="","",IF(AND(Table1[[#This Row],[कक्षा]]&gt;=11,'School Fees'!$L$3="Yes"),100,""))</f>
        <v/>
      </c>
      <c r="N7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8" s="25" t="str">
        <f>IF(Table1[[#This Row],[नाम विद्यार्थी]]="","",IF(Table1[[#This Row],[कक्षा]]&gt;8,5,""))</f>
        <v/>
      </c>
      <c r="P7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8" s="21"/>
      <c r="R738" s="21"/>
      <c r="S738" s="28" t="str">
        <f>IF(SUM(Table1[[#This Row],[छात्र निधि]:[टी.सी.शुल्क]])=0,"",SUM(Table1[[#This Row],[छात्र निधि]:[टी.सी.शुल्क]]))</f>
        <v/>
      </c>
      <c r="T738" s="33"/>
      <c r="U738" s="33"/>
      <c r="V738" s="22"/>
    </row>
    <row r="739" spans="2:22" ht="15">
      <c r="B739" s="25" t="str">
        <f>IF(C739="","",ROWS($A$4:A739))</f>
        <v/>
      </c>
      <c r="C739" s="25" t="str">
        <f>IF('Student Record'!A737="","",'Student Record'!A737)</f>
        <v/>
      </c>
      <c r="D739" s="25" t="str">
        <f>IF('Student Record'!B737="","",'Student Record'!B737)</f>
        <v/>
      </c>
      <c r="E739" s="25" t="str">
        <f>IF('Student Record'!C737="","",'Student Record'!C737)</f>
        <v/>
      </c>
      <c r="F739" s="26" t="str">
        <f>IF('Student Record'!E737="","",'Student Record'!E737)</f>
        <v/>
      </c>
      <c r="G739" s="26" t="str">
        <f>IF('Student Record'!G737="","",'Student Record'!G737)</f>
        <v/>
      </c>
      <c r="H739" s="25" t="str">
        <f>IF('Student Record'!I737="","",'Student Record'!I737)</f>
        <v/>
      </c>
      <c r="I739" s="27" t="str">
        <f>IF('Student Record'!J737="","",'Student Record'!J737)</f>
        <v/>
      </c>
      <c r="J739" s="25" t="str">
        <f>IF('Student Record'!O737="","",'Student Record'!O737)</f>
        <v/>
      </c>
      <c r="K7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39" s="25" t="str">
        <f>IF(Table1[[#This Row],[नाम विद्यार्थी]]="","",IF(AND(Table1[[#This Row],[कक्षा]]&gt;8,Table1[[#This Row],[कक्षा]]&lt;11),50,""))</f>
        <v/>
      </c>
      <c r="M739" s="28" t="str">
        <f>IF(Table1[[#This Row],[नाम विद्यार्थी]]="","",IF(AND(Table1[[#This Row],[कक्षा]]&gt;=11,'School Fees'!$L$3="Yes"),100,""))</f>
        <v/>
      </c>
      <c r="N7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39" s="25" t="str">
        <f>IF(Table1[[#This Row],[नाम विद्यार्थी]]="","",IF(Table1[[#This Row],[कक्षा]]&gt;8,5,""))</f>
        <v/>
      </c>
      <c r="P7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39" s="21"/>
      <c r="R739" s="21"/>
      <c r="S739" s="28" t="str">
        <f>IF(SUM(Table1[[#This Row],[छात्र निधि]:[टी.सी.शुल्क]])=0,"",SUM(Table1[[#This Row],[छात्र निधि]:[टी.सी.शुल्क]]))</f>
        <v/>
      </c>
      <c r="T739" s="33"/>
      <c r="U739" s="33"/>
      <c r="V739" s="22"/>
    </row>
    <row r="740" spans="2:22" ht="15">
      <c r="B740" s="25" t="str">
        <f>IF(C740="","",ROWS($A$4:A740))</f>
        <v/>
      </c>
      <c r="C740" s="25" t="str">
        <f>IF('Student Record'!A738="","",'Student Record'!A738)</f>
        <v/>
      </c>
      <c r="D740" s="25" t="str">
        <f>IF('Student Record'!B738="","",'Student Record'!B738)</f>
        <v/>
      </c>
      <c r="E740" s="25" t="str">
        <f>IF('Student Record'!C738="","",'Student Record'!C738)</f>
        <v/>
      </c>
      <c r="F740" s="26" t="str">
        <f>IF('Student Record'!E738="","",'Student Record'!E738)</f>
        <v/>
      </c>
      <c r="G740" s="26" t="str">
        <f>IF('Student Record'!G738="","",'Student Record'!G738)</f>
        <v/>
      </c>
      <c r="H740" s="25" t="str">
        <f>IF('Student Record'!I738="","",'Student Record'!I738)</f>
        <v/>
      </c>
      <c r="I740" s="27" t="str">
        <f>IF('Student Record'!J738="","",'Student Record'!J738)</f>
        <v/>
      </c>
      <c r="J740" s="25" t="str">
        <f>IF('Student Record'!O738="","",'Student Record'!O738)</f>
        <v/>
      </c>
      <c r="K7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0" s="25" t="str">
        <f>IF(Table1[[#This Row],[नाम विद्यार्थी]]="","",IF(AND(Table1[[#This Row],[कक्षा]]&gt;8,Table1[[#This Row],[कक्षा]]&lt;11),50,""))</f>
        <v/>
      </c>
      <c r="M740" s="28" t="str">
        <f>IF(Table1[[#This Row],[नाम विद्यार्थी]]="","",IF(AND(Table1[[#This Row],[कक्षा]]&gt;=11,'School Fees'!$L$3="Yes"),100,""))</f>
        <v/>
      </c>
      <c r="N7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0" s="25" t="str">
        <f>IF(Table1[[#This Row],[नाम विद्यार्थी]]="","",IF(Table1[[#This Row],[कक्षा]]&gt;8,5,""))</f>
        <v/>
      </c>
      <c r="P7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0" s="21"/>
      <c r="R740" s="21"/>
      <c r="S740" s="28" t="str">
        <f>IF(SUM(Table1[[#This Row],[छात्र निधि]:[टी.सी.शुल्क]])=0,"",SUM(Table1[[#This Row],[छात्र निधि]:[टी.सी.शुल्क]]))</f>
        <v/>
      </c>
      <c r="T740" s="33"/>
      <c r="U740" s="33"/>
      <c r="V740" s="22"/>
    </row>
    <row r="741" spans="2:22" ht="15">
      <c r="B741" s="25" t="str">
        <f>IF(C741="","",ROWS($A$4:A741))</f>
        <v/>
      </c>
      <c r="C741" s="25" t="str">
        <f>IF('Student Record'!A739="","",'Student Record'!A739)</f>
        <v/>
      </c>
      <c r="D741" s="25" t="str">
        <f>IF('Student Record'!B739="","",'Student Record'!B739)</f>
        <v/>
      </c>
      <c r="E741" s="25" t="str">
        <f>IF('Student Record'!C739="","",'Student Record'!C739)</f>
        <v/>
      </c>
      <c r="F741" s="26" t="str">
        <f>IF('Student Record'!E739="","",'Student Record'!E739)</f>
        <v/>
      </c>
      <c r="G741" s="26" t="str">
        <f>IF('Student Record'!G739="","",'Student Record'!G739)</f>
        <v/>
      </c>
      <c r="H741" s="25" t="str">
        <f>IF('Student Record'!I739="","",'Student Record'!I739)</f>
        <v/>
      </c>
      <c r="I741" s="27" t="str">
        <f>IF('Student Record'!J739="","",'Student Record'!J739)</f>
        <v/>
      </c>
      <c r="J741" s="25" t="str">
        <f>IF('Student Record'!O739="","",'Student Record'!O739)</f>
        <v/>
      </c>
      <c r="K7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1" s="25" t="str">
        <f>IF(Table1[[#This Row],[नाम विद्यार्थी]]="","",IF(AND(Table1[[#This Row],[कक्षा]]&gt;8,Table1[[#This Row],[कक्षा]]&lt;11),50,""))</f>
        <v/>
      </c>
      <c r="M741" s="28" t="str">
        <f>IF(Table1[[#This Row],[नाम विद्यार्थी]]="","",IF(AND(Table1[[#This Row],[कक्षा]]&gt;=11,'School Fees'!$L$3="Yes"),100,""))</f>
        <v/>
      </c>
      <c r="N7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1" s="25" t="str">
        <f>IF(Table1[[#This Row],[नाम विद्यार्थी]]="","",IF(Table1[[#This Row],[कक्षा]]&gt;8,5,""))</f>
        <v/>
      </c>
      <c r="P7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1" s="21"/>
      <c r="R741" s="21"/>
      <c r="S741" s="28" t="str">
        <f>IF(SUM(Table1[[#This Row],[छात्र निधि]:[टी.सी.शुल्क]])=0,"",SUM(Table1[[#This Row],[छात्र निधि]:[टी.सी.शुल्क]]))</f>
        <v/>
      </c>
      <c r="T741" s="33"/>
      <c r="U741" s="33"/>
      <c r="V741" s="22"/>
    </row>
    <row r="742" spans="2:22" ht="15">
      <c r="B742" s="25" t="str">
        <f>IF(C742="","",ROWS($A$4:A742))</f>
        <v/>
      </c>
      <c r="C742" s="25" t="str">
        <f>IF('Student Record'!A740="","",'Student Record'!A740)</f>
        <v/>
      </c>
      <c r="D742" s="25" t="str">
        <f>IF('Student Record'!B740="","",'Student Record'!B740)</f>
        <v/>
      </c>
      <c r="E742" s="25" t="str">
        <f>IF('Student Record'!C740="","",'Student Record'!C740)</f>
        <v/>
      </c>
      <c r="F742" s="26" t="str">
        <f>IF('Student Record'!E740="","",'Student Record'!E740)</f>
        <v/>
      </c>
      <c r="G742" s="26" t="str">
        <f>IF('Student Record'!G740="","",'Student Record'!G740)</f>
        <v/>
      </c>
      <c r="H742" s="25" t="str">
        <f>IF('Student Record'!I740="","",'Student Record'!I740)</f>
        <v/>
      </c>
      <c r="I742" s="27" t="str">
        <f>IF('Student Record'!J740="","",'Student Record'!J740)</f>
        <v/>
      </c>
      <c r="J742" s="25" t="str">
        <f>IF('Student Record'!O740="","",'Student Record'!O740)</f>
        <v/>
      </c>
      <c r="K7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2" s="25" t="str">
        <f>IF(Table1[[#This Row],[नाम विद्यार्थी]]="","",IF(AND(Table1[[#This Row],[कक्षा]]&gt;8,Table1[[#This Row],[कक्षा]]&lt;11),50,""))</f>
        <v/>
      </c>
      <c r="M742" s="28" t="str">
        <f>IF(Table1[[#This Row],[नाम विद्यार्थी]]="","",IF(AND(Table1[[#This Row],[कक्षा]]&gt;=11,'School Fees'!$L$3="Yes"),100,""))</f>
        <v/>
      </c>
      <c r="N7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2" s="25" t="str">
        <f>IF(Table1[[#This Row],[नाम विद्यार्थी]]="","",IF(Table1[[#This Row],[कक्षा]]&gt;8,5,""))</f>
        <v/>
      </c>
      <c r="P7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2" s="21"/>
      <c r="R742" s="21"/>
      <c r="S742" s="28" t="str">
        <f>IF(SUM(Table1[[#This Row],[छात्र निधि]:[टी.सी.शुल्क]])=0,"",SUM(Table1[[#This Row],[छात्र निधि]:[टी.सी.शुल्क]]))</f>
        <v/>
      </c>
      <c r="T742" s="33"/>
      <c r="U742" s="33"/>
      <c r="V742" s="22"/>
    </row>
    <row r="743" spans="2:22" ht="15">
      <c r="B743" s="25" t="str">
        <f>IF(C743="","",ROWS($A$4:A743))</f>
        <v/>
      </c>
      <c r="C743" s="25" t="str">
        <f>IF('Student Record'!A741="","",'Student Record'!A741)</f>
        <v/>
      </c>
      <c r="D743" s="25" t="str">
        <f>IF('Student Record'!B741="","",'Student Record'!B741)</f>
        <v/>
      </c>
      <c r="E743" s="25" t="str">
        <f>IF('Student Record'!C741="","",'Student Record'!C741)</f>
        <v/>
      </c>
      <c r="F743" s="26" t="str">
        <f>IF('Student Record'!E741="","",'Student Record'!E741)</f>
        <v/>
      </c>
      <c r="G743" s="26" t="str">
        <f>IF('Student Record'!G741="","",'Student Record'!G741)</f>
        <v/>
      </c>
      <c r="H743" s="25" t="str">
        <f>IF('Student Record'!I741="","",'Student Record'!I741)</f>
        <v/>
      </c>
      <c r="I743" s="27" t="str">
        <f>IF('Student Record'!J741="","",'Student Record'!J741)</f>
        <v/>
      </c>
      <c r="J743" s="25" t="str">
        <f>IF('Student Record'!O741="","",'Student Record'!O741)</f>
        <v/>
      </c>
      <c r="K7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3" s="25" t="str">
        <f>IF(Table1[[#This Row],[नाम विद्यार्थी]]="","",IF(AND(Table1[[#This Row],[कक्षा]]&gt;8,Table1[[#This Row],[कक्षा]]&lt;11),50,""))</f>
        <v/>
      </c>
      <c r="M743" s="28" t="str">
        <f>IF(Table1[[#This Row],[नाम विद्यार्थी]]="","",IF(AND(Table1[[#This Row],[कक्षा]]&gt;=11,'School Fees'!$L$3="Yes"),100,""))</f>
        <v/>
      </c>
      <c r="N7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3" s="25" t="str">
        <f>IF(Table1[[#This Row],[नाम विद्यार्थी]]="","",IF(Table1[[#This Row],[कक्षा]]&gt;8,5,""))</f>
        <v/>
      </c>
      <c r="P7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3" s="21"/>
      <c r="R743" s="21"/>
      <c r="S743" s="28" t="str">
        <f>IF(SUM(Table1[[#This Row],[छात्र निधि]:[टी.सी.शुल्क]])=0,"",SUM(Table1[[#This Row],[छात्र निधि]:[टी.सी.शुल्क]]))</f>
        <v/>
      </c>
      <c r="T743" s="33"/>
      <c r="U743" s="33"/>
      <c r="V743" s="22"/>
    </row>
    <row r="744" spans="2:22" ht="15">
      <c r="B744" s="25" t="str">
        <f>IF(C744="","",ROWS($A$4:A744))</f>
        <v/>
      </c>
      <c r="C744" s="25" t="str">
        <f>IF('Student Record'!A742="","",'Student Record'!A742)</f>
        <v/>
      </c>
      <c r="D744" s="25" t="str">
        <f>IF('Student Record'!B742="","",'Student Record'!B742)</f>
        <v/>
      </c>
      <c r="E744" s="25" t="str">
        <f>IF('Student Record'!C742="","",'Student Record'!C742)</f>
        <v/>
      </c>
      <c r="F744" s="26" t="str">
        <f>IF('Student Record'!E742="","",'Student Record'!E742)</f>
        <v/>
      </c>
      <c r="G744" s="26" t="str">
        <f>IF('Student Record'!G742="","",'Student Record'!G742)</f>
        <v/>
      </c>
      <c r="H744" s="25" t="str">
        <f>IF('Student Record'!I742="","",'Student Record'!I742)</f>
        <v/>
      </c>
      <c r="I744" s="27" t="str">
        <f>IF('Student Record'!J742="","",'Student Record'!J742)</f>
        <v/>
      </c>
      <c r="J744" s="25" t="str">
        <f>IF('Student Record'!O742="","",'Student Record'!O742)</f>
        <v/>
      </c>
      <c r="K7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4" s="25" t="str">
        <f>IF(Table1[[#This Row],[नाम विद्यार्थी]]="","",IF(AND(Table1[[#This Row],[कक्षा]]&gt;8,Table1[[#This Row],[कक्षा]]&lt;11),50,""))</f>
        <v/>
      </c>
      <c r="M744" s="28" t="str">
        <f>IF(Table1[[#This Row],[नाम विद्यार्थी]]="","",IF(AND(Table1[[#This Row],[कक्षा]]&gt;=11,'School Fees'!$L$3="Yes"),100,""))</f>
        <v/>
      </c>
      <c r="N7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4" s="25" t="str">
        <f>IF(Table1[[#This Row],[नाम विद्यार्थी]]="","",IF(Table1[[#This Row],[कक्षा]]&gt;8,5,""))</f>
        <v/>
      </c>
      <c r="P7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4" s="21"/>
      <c r="R744" s="21"/>
      <c r="S744" s="28" t="str">
        <f>IF(SUM(Table1[[#This Row],[छात्र निधि]:[टी.सी.शुल्क]])=0,"",SUM(Table1[[#This Row],[छात्र निधि]:[टी.सी.शुल्क]]))</f>
        <v/>
      </c>
      <c r="T744" s="33"/>
      <c r="U744" s="33"/>
      <c r="V744" s="22"/>
    </row>
    <row r="745" spans="2:22" ht="15">
      <c r="B745" s="25" t="str">
        <f>IF(C745="","",ROWS($A$4:A745))</f>
        <v/>
      </c>
      <c r="C745" s="25" t="str">
        <f>IF('Student Record'!A743="","",'Student Record'!A743)</f>
        <v/>
      </c>
      <c r="D745" s="25" t="str">
        <f>IF('Student Record'!B743="","",'Student Record'!B743)</f>
        <v/>
      </c>
      <c r="E745" s="25" t="str">
        <f>IF('Student Record'!C743="","",'Student Record'!C743)</f>
        <v/>
      </c>
      <c r="F745" s="26" t="str">
        <f>IF('Student Record'!E743="","",'Student Record'!E743)</f>
        <v/>
      </c>
      <c r="G745" s="26" t="str">
        <f>IF('Student Record'!G743="","",'Student Record'!G743)</f>
        <v/>
      </c>
      <c r="H745" s="25" t="str">
        <f>IF('Student Record'!I743="","",'Student Record'!I743)</f>
        <v/>
      </c>
      <c r="I745" s="27" t="str">
        <f>IF('Student Record'!J743="","",'Student Record'!J743)</f>
        <v/>
      </c>
      <c r="J745" s="25" t="str">
        <f>IF('Student Record'!O743="","",'Student Record'!O743)</f>
        <v/>
      </c>
      <c r="K7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5" s="25" t="str">
        <f>IF(Table1[[#This Row],[नाम विद्यार्थी]]="","",IF(AND(Table1[[#This Row],[कक्षा]]&gt;8,Table1[[#This Row],[कक्षा]]&lt;11),50,""))</f>
        <v/>
      </c>
      <c r="M745" s="28" t="str">
        <f>IF(Table1[[#This Row],[नाम विद्यार्थी]]="","",IF(AND(Table1[[#This Row],[कक्षा]]&gt;=11,'School Fees'!$L$3="Yes"),100,""))</f>
        <v/>
      </c>
      <c r="N7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5" s="25" t="str">
        <f>IF(Table1[[#This Row],[नाम विद्यार्थी]]="","",IF(Table1[[#This Row],[कक्षा]]&gt;8,5,""))</f>
        <v/>
      </c>
      <c r="P7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5" s="21"/>
      <c r="R745" s="21"/>
      <c r="S745" s="28" t="str">
        <f>IF(SUM(Table1[[#This Row],[छात्र निधि]:[टी.सी.शुल्क]])=0,"",SUM(Table1[[#This Row],[छात्र निधि]:[टी.सी.शुल्क]]))</f>
        <v/>
      </c>
      <c r="T745" s="33"/>
      <c r="U745" s="33"/>
      <c r="V745" s="22"/>
    </row>
    <row r="746" spans="2:22" ht="15">
      <c r="B746" s="25" t="str">
        <f>IF(C746="","",ROWS($A$4:A746))</f>
        <v/>
      </c>
      <c r="C746" s="25" t="str">
        <f>IF('Student Record'!A744="","",'Student Record'!A744)</f>
        <v/>
      </c>
      <c r="D746" s="25" t="str">
        <f>IF('Student Record'!B744="","",'Student Record'!B744)</f>
        <v/>
      </c>
      <c r="E746" s="25" t="str">
        <f>IF('Student Record'!C744="","",'Student Record'!C744)</f>
        <v/>
      </c>
      <c r="F746" s="26" t="str">
        <f>IF('Student Record'!E744="","",'Student Record'!E744)</f>
        <v/>
      </c>
      <c r="G746" s="26" t="str">
        <f>IF('Student Record'!G744="","",'Student Record'!G744)</f>
        <v/>
      </c>
      <c r="H746" s="25" t="str">
        <f>IF('Student Record'!I744="","",'Student Record'!I744)</f>
        <v/>
      </c>
      <c r="I746" s="27" t="str">
        <f>IF('Student Record'!J744="","",'Student Record'!J744)</f>
        <v/>
      </c>
      <c r="J746" s="25" t="str">
        <f>IF('Student Record'!O744="","",'Student Record'!O744)</f>
        <v/>
      </c>
      <c r="K7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6" s="25" t="str">
        <f>IF(Table1[[#This Row],[नाम विद्यार्थी]]="","",IF(AND(Table1[[#This Row],[कक्षा]]&gt;8,Table1[[#This Row],[कक्षा]]&lt;11),50,""))</f>
        <v/>
      </c>
      <c r="M746" s="28" t="str">
        <f>IF(Table1[[#This Row],[नाम विद्यार्थी]]="","",IF(AND(Table1[[#This Row],[कक्षा]]&gt;=11,'School Fees'!$L$3="Yes"),100,""))</f>
        <v/>
      </c>
      <c r="N7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6" s="25" t="str">
        <f>IF(Table1[[#This Row],[नाम विद्यार्थी]]="","",IF(Table1[[#This Row],[कक्षा]]&gt;8,5,""))</f>
        <v/>
      </c>
      <c r="P7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6" s="21"/>
      <c r="R746" s="21"/>
      <c r="S746" s="28" t="str">
        <f>IF(SUM(Table1[[#This Row],[छात्र निधि]:[टी.सी.शुल्क]])=0,"",SUM(Table1[[#This Row],[छात्र निधि]:[टी.सी.शुल्क]]))</f>
        <v/>
      </c>
      <c r="T746" s="33"/>
      <c r="U746" s="33"/>
      <c r="V746" s="22"/>
    </row>
    <row r="747" spans="2:22" ht="15">
      <c r="B747" s="25" t="str">
        <f>IF(C747="","",ROWS($A$4:A747))</f>
        <v/>
      </c>
      <c r="C747" s="25" t="str">
        <f>IF('Student Record'!A745="","",'Student Record'!A745)</f>
        <v/>
      </c>
      <c r="D747" s="25" t="str">
        <f>IF('Student Record'!B745="","",'Student Record'!B745)</f>
        <v/>
      </c>
      <c r="E747" s="25" t="str">
        <f>IF('Student Record'!C745="","",'Student Record'!C745)</f>
        <v/>
      </c>
      <c r="F747" s="26" t="str">
        <f>IF('Student Record'!E745="","",'Student Record'!E745)</f>
        <v/>
      </c>
      <c r="G747" s="26" t="str">
        <f>IF('Student Record'!G745="","",'Student Record'!G745)</f>
        <v/>
      </c>
      <c r="H747" s="25" t="str">
        <f>IF('Student Record'!I745="","",'Student Record'!I745)</f>
        <v/>
      </c>
      <c r="I747" s="27" t="str">
        <f>IF('Student Record'!J745="","",'Student Record'!J745)</f>
        <v/>
      </c>
      <c r="J747" s="25" t="str">
        <f>IF('Student Record'!O745="","",'Student Record'!O745)</f>
        <v/>
      </c>
      <c r="K7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7" s="25" t="str">
        <f>IF(Table1[[#This Row],[नाम विद्यार्थी]]="","",IF(AND(Table1[[#This Row],[कक्षा]]&gt;8,Table1[[#This Row],[कक्षा]]&lt;11),50,""))</f>
        <v/>
      </c>
      <c r="M747" s="28" t="str">
        <f>IF(Table1[[#This Row],[नाम विद्यार्थी]]="","",IF(AND(Table1[[#This Row],[कक्षा]]&gt;=11,'School Fees'!$L$3="Yes"),100,""))</f>
        <v/>
      </c>
      <c r="N7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7" s="25" t="str">
        <f>IF(Table1[[#This Row],[नाम विद्यार्थी]]="","",IF(Table1[[#This Row],[कक्षा]]&gt;8,5,""))</f>
        <v/>
      </c>
      <c r="P7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7" s="21"/>
      <c r="R747" s="21"/>
      <c r="S747" s="28" t="str">
        <f>IF(SUM(Table1[[#This Row],[छात्र निधि]:[टी.सी.शुल्क]])=0,"",SUM(Table1[[#This Row],[छात्र निधि]:[टी.सी.शुल्क]]))</f>
        <v/>
      </c>
      <c r="T747" s="33"/>
      <c r="U747" s="33"/>
      <c r="V747" s="22"/>
    </row>
    <row r="748" spans="2:22" ht="15">
      <c r="B748" s="25" t="str">
        <f>IF(C748="","",ROWS($A$4:A748))</f>
        <v/>
      </c>
      <c r="C748" s="25" t="str">
        <f>IF('Student Record'!A746="","",'Student Record'!A746)</f>
        <v/>
      </c>
      <c r="D748" s="25" t="str">
        <f>IF('Student Record'!B746="","",'Student Record'!B746)</f>
        <v/>
      </c>
      <c r="E748" s="25" t="str">
        <f>IF('Student Record'!C746="","",'Student Record'!C746)</f>
        <v/>
      </c>
      <c r="F748" s="26" t="str">
        <f>IF('Student Record'!E746="","",'Student Record'!E746)</f>
        <v/>
      </c>
      <c r="G748" s="26" t="str">
        <f>IF('Student Record'!G746="","",'Student Record'!G746)</f>
        <v/>
      </c>
      <c r="H748" s="25" t="str">
        <f>IF('Student Record'!I746="","",'Student Record'!I746)</f>
        <v/>
      </c>
      <c r="I748" s="27" t="str">
        <f>IF('Student Record'!J746="","",'Student Record'!J746)</f>
        <v/>
      </c>
      <c r="J748" s="25" t="str">
        <f>IF('Student Record'!O746="","",'Student Record'!O746)</f>
        <v/>
      </c>
      <c r="K7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8" s="25" t="str">
        <f>IF(Table1[[#This Row],[नाम विद्यार्थी]]="","",IF(AND(Table1[[#This Row],[कक्षा]]&gt;8,Table1[[#This Row],[कक्षा]]&lt;11),50,""))</f>
        <v/>
      </c>
      <c r="M748" s="28" t="str">
        <f>IF(Table1[[#This Row],[नाम विद्यार्थी]]="","",IF(AND(Table1[[#This Row],[कक्षा]]&gt;=11,'School Fees'!$L$3="Yes"),100,""))</f>
        <v/>
      </c>
      <c r="N7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8" s="25" t="str">
        <f>IF(Table1[[#This Row],[नाम विद्यार्थी]]="","",IF(Table1[[#This Row],[कक्षा]]&gt;8,5,""))</f>
        <v/>
      </c>
      <c r="P7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8" s="21"/>
      <c r="R748" s="21"/>
      <c r="S748" s="28" t="str">
        <f>IF(SUM(Table1[[#This Row],[छात्र निधि]:[टी.सी.शुल्क]])=0,"",SUM(Table1[[#This Row],[छात्र निधि]:[टी.सी.शुल्क]]))</f>
        <v/>
      </c>
      <c r="T748" s="33"/>
      <c r="U748" s="33"/>
      <c r="V748" s="22"/>
    </row>
    <row r="749" spans="2:22" ht="15">
      <c r="B749" s="25" t="str">
        <f>IF(C749="","",ROWS($A$4:A749))</f>
        <v/>
      </c>
      <c r="C749" s="25" t="str">
        <f>IF('Student Record'!A747="","",'Student Record'!A747)</f>
        <v/>
      </c>
      <c r="D749" s="25" t="str">
        <f>IF('Student Record'!B747="","",'Student Record'!B747)</f>
        <v/>
      </c>
      <c r="E749" s="25" t="str">
        <f>IF('Student Record'!C747="","",'Student Record'!C747)</f>
        <v/>
      </c>
      <c r="F749" s="26" t="str">
        <f>IF('Student Record'!E747="","",'Student Record'!E747)</f>
        <v/>
      </c>
      <c r="G749" s="26" t="str">
        <f>IF('Student Record'!G747="","",'Student Record'!G747)</f>
        <v/>
      </c>
      <c r="H749" s="25" t="str">
        <f>IF('Student Record'!I747="","",'Student Record'!I747)</f>
        <v/>
      </c>
      <c r="I749" s="27" t="str">
        <f>IF('Student Record'!J747="","",'Student Record'!J747)</f>
        <v/>
      </c>
      <c r="J749" s="25" t="str">
        <f>IF('Student Record'!O747="","",'Student Record'!O747)</f>
        <v/>
      </c>
      <c r="K7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49" s="25" t="str">
        <f>IF(Table1[[#This Row],[नाम विद्यार्थी]]="","",IF(AND(Table1[[#This Row],[कक्षा]]&gt;8,Table1[[#This Row],[कक्षा]]&lt;11),50,""))</f>
        <v/>
      </c>
      <c r="M749" s="28" t="str">
        <f>IF(Table1[[#This Row],[नाम विद्यार्थी]]="","",IF(AND(Table1[[#This Row],[कक्षा]]&gt;=11,'School Fees'!$L$3="Yes"),100,""))</f>
        <v/>
      </c>
      <c r="N7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49" s="25" t="str">
        <f>IF(Table1[[#This Row],[नाम विद्यार्थी]]="","",IF(Table1[[#This Row],[कक्षा]]&gt;8,5,""))</f>
        <v/>
      </c>
      <c r="P7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49" s="21"/>
      <c r="R749" s="21"/>
      <c r="S749" s="28" t="str">
        <f>IF(SUM(Table1[[#This Row],[छात्र निधि]:[टी.सी.शुल्क]])=0,"",SUM(Table1[[#This Row],[छात्र निधि]:[टी.सी.शुल्क]]))</f>
        <v/>
      </c>
      <c r="T749" s="33"/>
      <c r="U749" s="33"/>
      <c r="V749" s="22"/>
    </row>
    <row r="750" spans="2:22" ht="15">
      <c r="B750" s="25" t="str">
        <f>IF(C750="","",ROWS($A$4:A750))</f>
        <v/>
      </c>
      <c r="C750" s="25" t="str">
        <f>IF('Student Record'!A748="","",'Student Record'!A748)</f>
        <v/>
      </c>
      <c r="D750" s="25" t="str">
        <f>IF('Student Record'!B748="","",'Student Record'!B748)</f>
        <v/>
      </c>
      <c r="E750" s="25" t="str">
        <f>IF('Student Record'!C748="","",'Student Record'!C748)</f>
        <v/>
      </c>
      <c r="F750" s="26" t="str">
        <f>IF('Student Record'!E748="","",'Student Record'!E748)</f>
        <v/>
      </c>
      <c r="G750" s="26" t="str">
        <f>IF('Student Record'!G748="","",'Student Record'!G748)</f>
        <v/>
      </c>
      <c r="H750" s="25" t="str">
        <f>IF('Student Record'!I748="","",'Student Record'!I748)</f>
        <v/>
      </c>
      <c r="I750" s="27" t="str">
        <f>IF('Student Record'!J748="","",'Student Record'!J748)</f>
        <v/>
      </c>
      <c r="J750" s="25" t="str">
        <f>IF('Student Record'!O748="","",'Student Record'!O748)</f>
        <v/>
      </c>
      <c r="K7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0" s="25" t="str">
        <f>IF(Table1[[#This Row],[नाम विद्यार्थी]]="","",IF(AND(Table1[[#This Row],[कक्षा]]&gt;8,Table1[[#This Row],[कक्षा]]&lt;11),50,""))</f>
        <v/>
      </c>
      <c r="M750" s="28" t="str">
        <f>IF(Table1[[#This Row],[नाम विद्यार्थी]]="","",IF(AND(Table1[[#This Row],[कक्षा]]&gt;=11,'School Fees'!$L$3="Yes"),100,""))</f>
        <v/>
      </c>
      <c r="N7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0" s="25" t="str">
        <f>IF(Table1[[#This Row],[नाम विद्यार्थी]]="","",IF(Table1[[#This Row],[कक्षा]]&gt;8,5,""))</f>
        <v/>
      </c>
      <c r="P7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0" s="21"/>
      <c r="R750" s="21"/>
      <c r="S750" s="28" t="str">
        <f>IF(SUM(Table1[[#This Row],[छात्र निधि]:[टी.सी.शुल्क]])=0,"",SUM(Table1[[#This Row],[छात्र निधि]:[टी.सी.शुल्क]]))</f>
        <v/>
      </c>
      <c r="T750" s="33"/>
      <c r="U750" s="33"/>
      <c r="V750" s="22"/>
    </row>
    <row r="751" spans="2:22" ht="15">
      <c r="B751" s="25" t="str">
        <f>IF(C751="","",ROWS($A$4:A751))</f>
        <v/>
      </c>
      <c r="C751" s="25" t="str">
        <f>IF('Student Record'!A749="","",'Student Record'!A749)</f>
        <v/>
      </c>
      <c r="D751" s="25" t="str">
        <f>IF('Student Record'!B749="","",'Student Record'!B749)</f>
        <v/>
      </c>
      <c r="E751" s="25" t="str">
        <f>IF('Student Record'!C749="","",'Student Record'!C749)</f>
        <v/>
      </c>
      <c r="F751" s="26" t="str">
        <f>IF('Student Record'!E749="","",'Student Record'!E749)</f>
        <v/>
      </c>
      <c r="G751" s="26" t="str">
        <f>IF('Student Record'!G749="","",'Student Record'!G749)</f>
        <v/>
      </c>
      <c r="H751" s="25" t="str">
        <f>IF('Student Record'!I749="","",'Student Record'!I749)</f>
        <v/>
      </c>
      <c r="I751" s="27" t="str">
        <f>IF('Student Record'!J749="","",'Student Record'!J749)</f>
        <v/>
      </c>
      <c r="J751" s="25" t="str">
        <f>IF('Student Record'!O749="","",'Student Record'!O749)</f>
        <v/>
      </c>
      <c r="K7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1" s="25" t="str">
        <f>IF(Table1[[#This Row],[नाम विद्यार्थी]]="","",IF(AND(Table1[[#This Row],[कक्षा]]&gt;8,Table1[[#This Row],[कक्षा]]&lt;11),50,""))</f>
        <v/>
      </c>
      <c r="M751" s="28" t="str">
        <f>IF(Table1[[#This Row],[नाम विद्यार्थी]]="","",IF(AND(Table1[[#This Row],[कक्षा]]&gt;=11,'School Fees'!$L$3="Yes"),100,""))</f>
        <v/>
      </c>
      <c r="N7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1" s="25" t="str">
        <f>IF(Table1[[#This Row],[नाम विद्यार्थी]]="","",IF(Table1[[#This Row],[कक्षा]]&gt;8,5,""))</f>
        <v/>
      </c>
      <c r="P7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1" s="21"/>
      <c r="R751" s="21"/>
      <c r="S751" s="28" t="str">
        <f>IF(SUM(Table1[[#This Row],[छात्र निधि]:[टी.सी.शुल्क]])=0,"",SUM(Table1[[#This Row],[छात्र निधि]:[टी.सी.शुल्क]]))</f>
        <v/>
      </c>
      <c r="T751" s="33"/>
      <c r="U751" s="33"/>
      <c r="V751" s="22"/>
    </row>
    <row r="752" spans="2:22" ht="15">
      <c r="B752" s="25" t="str">
        <f>IF(C752="","",ROWS($A$4:A752))</f>
        <v/>
      </c>
      <c r="C752" s="25" t="str">
        <f>IF('Student Record'!A750="","",'Student Record'!A750)</f>
        <v/>
      </c>
      <c r="D752" s="25" t="str">
        <f>IF('Student Record'!B750="","",'Student Record'!B750)</f>
        <v/>
      </c>
      <c r="E752" s="25" t="str">
        <f>IF('Student Record'!C750="","",'Student Record'!C750)</f>
        <v/>
      </c>
      <c r="F752" s="26" t="str">
        <f>IF('Student Record'!E750="","",'Student Record'!E750)</f>
        <v/>
      </c>
      <c r="G752" s="26" t="str">
        <f>IF('Student Record'!G750="","",'Student Record'!G750)</f>
        <v/>
      </c>
      <c r="H752" s="25" t="str">
        <f>IF('Student Record'!I750="","",'Student Record'!I750)</f>
        <v/>
      </c>
      <c r="I752" s="27" t="str">
        <f>IF('Student Record'!J750="","",'Student Record'!J750)</f>
        <v/>
      </c>
      <c r="J752" s="25" t="str">
        <f>IF('Student Record'!O750="","",'Student Record'!O750)</f>
        <v/>
      </c>
      <c r="K7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2" s="25" t="str">
        <f>IF(Table1[[#This Row],[नाम विद्यार्थी]]="","",IF(AND(Table1[[#This Row],[कक्षा]]&gt;8,Table1[[#This Row],[कक्षा]]&lt;11),50,""))</f>
        <v/>
      </c>
      <c r="M752" s="28" t="str">
        <f>IF(Table1[[#This Row],[नाम विद्यार्थी]]="","",IF(AND(Table1[[#This Row],[कक्षा]]&gt;=11,'School Fees'!$L$3="Yes"),100,""))</f>
        <v/>
      </c>
      <c r="N7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2" s="25" t="str">
        <f>IF(Table1[[#This Row],[नाम विद्यार्थी]]="","",IF(Table1[[#This Row],[कक्षा]]&gt;8,5,""))</f>
        <v/>
      </c>
      <c r="P7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2" s="21"/>
      <c r="R752" s="21"/>
      <c r="S752" s="28" t="str">
        <f>IF(SUM(Table1[[#This Row],[छात्र निधि]:[टी.सी.शुल्क]])=0,"",SUM(Table1[[#This Row],[छात्र निधि]:[टी.सी.शुल्क]]))</f>
        <v/>
      </c>
      <c r="T752" s="33"/>
      <c r="U752" s="33"/>
      <c r="V752" s="22"/>
    </row>
    <row r="753" spans="2:22" ht="15">
      <c r="B753" s="25" t="str">
        <f>IF(C753="","",ROWS($A$4:A753))</f>
        <v/>
      </c>
      <c r="C753" s="25" t="str">
        <f>IF('Student Record'!A751="","",'Student Record'!A751)</f>
        <v/>
      </c>
      <c r="D753" s="25" t="str">
        <f>IF('Student Record'!B751="","",'Student Record'!B751)</f>
        <v/>
      </c>
      <c r="E753" s="25" t="str">
        <f>IF('Student Record'!C751="","",'Student Record'!C751)</f>
        <v/>
      </c>
      <c r="F753" s="26" t="str">
        <f>IF('Student Record'!E751="","",'Student Record'!E751)</f>
        <v/>
      </c>
      <c r="G753" s="26" t="str">
        <f>IF('Student Record'!G751="","",'Student Record'!G751)</f>
        <v/>
      </c>
      <c r="H753" s="25" t="str">
        <f>IF('Student Record'!I751="","",'Student Record'!I751)</f>
        <v/>
      </c>
      <c r="I753" s="27" t="str">
        <f>IF('Student Record'!J751="","",'Student Record'!J751)</f>
        <v/>
      </c>
      <c r="J753" s="25" t="str">
        <f>IF('Student Record'!O751="","",'Student Record'!O751)</f>
        <v/>
      </c>
      <c r="K7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3" s="25" t="str">
        <f>IF(Table1[[#This Row],[नाम विद्यार्थी]]="","",IF(AND(Table1[[#This Row],[कक्षा]]&gt;8,Table1[[#This Row],[कक्षा]]&lt;11),50,""))</f>
        <v/>
      </c>
      <c r="M753" s="28" t="str">
        <f>IF(Table1[[#This Row],[नाम विद्यार्थी]]="","",IF(AND(Table1[[#This Row],[कक्षा]]&gt;=11,'School Fees'!$L$3="Yes"),100,""))</f>
        <v/>
      </c>
      <c r="N7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3" s="25" t="str">
        <f>IF(Table1[[#This Row],[नाम विद्यार्थी]]="","",IF(Table1[[#This Row],[कक्षा]]&gt;8,5,""))</f>
        <v/>
      </c>
      <c r="P7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3" s="21"/>
      <c r="R753" s="21"/>
      <c r="S753" s="28" t="str">
        <f>IF(SUM(Table1[[#This Row],[छात्र निधि]:[टी.सी.शुल्क]])=0,"",SUM(Table1[[#This Row],[छात्र निधि]:[टी.सी.शुल्क]]))</f>
        <v/>
      </c>
      <c r="T753" s="33"/>
      <c r="U753" s="33"/>
      <c r="V753" s="22"/>
    </row>
    <row r="754" spans="2:22" ht="15">
      <c r="B754" s="25" t="str">
        <f>IF(C754="","",ROWS($A$4:A754))</f>
        <v/>
      </c>
      <c r="C754" s="25" t="str">
        <f>IF('Student Record'!A752="","",'Student Record'!A752)</f>
        <v/>
      </c>
      <c r="D754" s="25" t="str">
        <f>IF('Student Record'!B752="","",'Student Record'!B752)</f>
        <v/>
      </c>
      <c r="E754" s="25" t="str">
        <f>IF('Student Record'!C752="","",'Student Record'!C752)</f>
        <v/>
      </c>
      <c r="F754" s="26" t="str">
        <f>IF('Student Record'!E752="","",'Student Record'!E752)</f>
        <v/>
      </c>
      <c r="G754" s="26" t="str">
        <f>IF('Student Record'!G752="","",'Student Record'!G752)</f>
        <v/>
      </c>
      <c r="H754" s="25" t="str">
        <f>IF('Student Record'!I752="","",'Student Record'!I752)</f>
        <v/>
      </c>
      <c r="I754" s="27" t="str">
        <f>IF('Student Record'!J752="","",'Student Record'!J752)</f>
        <v/>
      </c>
      <c r="J754" s="25" t="str">
        <f>IF('Student Record'!O752="","",'Student Record'!O752)</f>
        <v/>
      </c>
      <c r="K7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4" s="25" t="str">
        <f>IF(Table1[[#This Row],[नाम विद्यार्थी]]="","",IF(AND(Table1[[#This Row],[कक्षा]]&gt;8,Table1[[#This Row],[कक्षा]]&lt;11),50,""))</f>
        <v/>
      </c>
      <c r="M754" s="28" t="str">
        <f>IF(Table1[[#This Row],[नाम विद्यार्थी]]="","",IF(AND(Table1[[#This Row],[कक्षा]]&gt;=11,'School Fees'!$L$3="Yes"),100,""))</f>
        <v/>
      </c>
      <c r="N7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4" s="25" t="str">
        <f>IF(Table1[[#This Row],[नाम विद्यार्थी]]="","",IF(Table1[[#This Row],[कक्षा]]&gt;8,5,""))</f>
        <v/>
      </c>
      <c r="P7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4" s="21"/>
      <c r="R754" s="21"/>
      <c r="S754" s="28" t="str">
        <f>IF(SUM(Table1[[#This Row],[छात्र निधि]:[टी.सी.शुल्क]])=0,"",SUM(Table1[[#This Row],[छात्र निधि]:[टी.सी.शुल्क]]))</f>
        <v/>
      </c>
      <c r="T754" s="33"/>
      <c r="U754" s="33"/>
      <c r="V754" s="22"/>
    </row>
    <row r="755" spans="2:22" ht="15">
      <c r="B755" s="25" t="str">
        <f>IF(C755="","",ROWS($A$4:A755))</f>
        <v/>
      </c>
      <c r="C755" s="25" t="str">
        <f>IF('Student Record'!A753="","",'Student Record'!A753)</f>
        <v/>
      </c>
      <c r="D755" s="25" t="str">
        <f>IF('Student Record'!B753="","",'Student Record'!B753)</f>
        <v/>
      </c>
      <c r="E755" s="25" t="str">
        <f>IF('Student Record'!C753="","",'Student Record'!C753)</f>
        <v/>
      </c>
      <c r="F755" s="26" t="str">
        <f>IF('Student Record'!E753="","",'Student Record'!E753)</f>
        <v/>
      </c>
      <c r="G755" s="26" t="str">
        <f>IF('Student Record'!G753="","",'Student Record'!G753)</f>
        <v/>
      </c>
      <c r="H755" s="25" t="str">
        <f>IF('Student Record'!I753="","",'Student Record'!I753)</f>
        <v/>
      </c>
      <c r="I755" s="27" t="str">
        <f>IF('Student Record'!J753="","",'Student Record'!J753)</f>
        <v/>
      </c>
      <c r="J755" s="25" t="str">
        <f>IF('Student Record'!O753="","",'Student Record'!O753)</f>
        <v/>
      </c>
      <c r="K7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5" s="25" t="str">
        <f>IF(Table1[[#This Row],[नाम विद्यार्थी]]="","",IF(AND(Table1[[#This Row],[कक्षा]]&gt;8,Table1[[#This Row],[कक्षा]]&lt;11),50,""))</f>
        <v/>
      </c>
      <c r="M755" s="28" t="str">
        <f>IF(Table1[[#This Row],[नाम विद्यार्थी]]="","",IF(AND(Table1[[#This Row],[कक्षा]]&gt;=11,'School Fees'!$L$3="Yes"),100,""))</f>
        <v/>
      </c>
      <c r="N7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5" s="25" t="str">
        <f>IF(Table1[[#This Row],[नाम विद्यार्थी]]="","",IF(Table1[[#This Row],[कक्षा]]&gt;8,5,""))</f>
        <v/>
      </c>
      <c r="P7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5" s="21"/>
      <c r="R755" s="21"/>
      <c r="S755" s="28" t="str">
        <f>IF(SUM(Table1[[#This Row],[छात्र निधि]:[टी.सी.शुल्क]])=0,"",SUM(Table1[[#This Row],[छात्र निधि]:[टी.सी.शुल्क]]))</f>
        <v/>
      </c>
      <c r="T755" s="33"/>
      <c r="U755" s="33"/>
      <c r="V755" s="22"/>
    </row>
    <row r="756" spans="2:22" ht="15">
      <c r="B756" s="25" t="str">
        <f>IF(C756="","",ROWS($A$4:A756))</f>
        <v/>
      </c>
      <c r="C756" s="25" t="str">
        <f>IF('Student Record'!A754="","",'Student Record'!A754)</f>
        <v/>
      </c>
      <c r="D756" s="25" t="str">
        <f>IF('Student Record'!B754="","",'Student Record'!B754)</f>
        <v/>
      </c>
      <c r="E756" s="25" t="str">
        <f>IF('Student Record'!C754="","",'Student Record'!C754)</f>
        <v/>
      </c>
      <c r="F756" s="26" t="str">
        <f>IF('Student Record'!E754="","",'Student Record'!E754)</f>
        <v/>
      </c>
      <c r="G756" s="26" t="str">
        <f>IF('Student Record'!G754="","",'Student Record'!G754)</f>
        <v/>
      </c>
      <c r="H756" s="25" t="str">
        <f>IF('Student Record'!I754="","",'Student Record'!I754)</f>
        <v/>
      </c>
      <c r="I756" s="27" t="str">
        <f>IF('Student Record'!J754="","",'Student Record'!J754)</f>
        <v/>
      </c>
      <c r="J756" s="25" t="str">
        <f>IF('Student Record'!O754="","",'Student Record'!O754)</f>
        <v/>
      </c>
      <c r="K7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6" s="25" t="str">
        <f>IF(Table1[[#This Row],[नाम विद्यार्थी]]="","",IF(AND(Table1[[#This Row],[कक्षा]]&gt;8,Table1[[#This Row],[कक्षा]]&lt;11),50,""))</f>
        <v/>
      </c>
      <c r="M756" s="28" t="str">
        <f>IF(Table1[[#This Row],[नाम विद्यार्थी]]="","",IF(AND(Table1[[#This Row],[कक्षा]]&gt;=11,'School Fees'!$L$3="Yes"),100,""))</f>
        <v/>
      </c>
      <c r="N7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6" s="25" t="str">
        <f>IF(Table1[[#This Row],[नाम विद्यार्थी]]="","",IF(Table1[[#This Row],[कक्षा]]&gt;8,5,""))</f>
        <v/>
      </c>
      <c r="P7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6" s="21"/>
      <c r="R756" s="21"/>
      <c r="S756" s="28" t="str">
        <f>IF(SUM(Table1[[#This Row],[छात्र निधि]:[टी.सी.शुल्क]])=0,"",SUM(Table1[[#This Row],[छात्र निधि]:[टी.सी.शुल्क]]))</f>
        <v/>
      </c>
      <c r="T756" s="33"/>
      <c r="U756" s="33"/>
      <c r="V756" s="22"/>
    </row>
    <row r="757" spans="2:22" ht="15">
      <c r="B757" s="25" t="str">
        <f>IF(C757="","",ROWS($A$4:A757))</f>
        <v/>
      </c>
      <c r="C757" s="25" t="str">
        <f>IF('Student Record'!A755="","",'Student Record'!A755)</f>
        <v/>
      </c>
      <c r="D757" s="25" t="str">
        <f>IF('Student Record'!B755="","",'Student Record'!B755)</f>
        <v/>
      </c>
      <c r="E757" s="25" t="str">
        <f>IF('Student Record'!C755="","",'Student Record'!C755)</f>
        <v/>
      </c>
      <c r="F757" s="26" t="str">
        <f>IF('Student Record'!E755="","",'Student Record'!E755)</f>
        <v/>
      </c>
      <c r="G757" s="26" t="str">
        <f>IF('Student Record'!G755="","",'Student Record'!G755)</f>
        <v/>
      </c>
      <c r="H757" s="25" t="str">
        <f>IF('Student Record'!I755="","",'Student Record'!I755)</f>
        <v/>
      </c>
      <c r="I757" s="27" t="str">
        <f>IF('Student Record'!J755="","",'Student Record'!J755)</f>
        <v/>
      </c>
      <c r="J757" s="25" t="str">
        <f>IF('Student Record'!O755="","",'Student Record'!O755)</f>
        <v/>
      </c>
      <c r="K7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7" s="25" t="str">
        <f>IF(Table1[[#This Row],[नाम विद्यार्थी]]="","",IF(AND(Table1[[#This Row],[कक्षा]]&gt;8,Table1[[#This Row],[कक्षा]]&lt;11),50,""))</f>
        <v/>
      </c>
      <c r="M757" s="28" t="str">
        <f>IF(Table1[[#This Row],[नाम विद्यार्थी]]="","",IF(AND(Table1[[#This Row],[कक्षा]]&gt;=11,'School Fees'!$L$3="Yes"),100,""))</f>
        <v/>
      </c>
      <c r="N7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7" s="25" t="str">
        <f>IF(Table1[[#This Row],[नाम विद्यार्थी]]="","",IF(Table1[[#This Row],[कक्षा]]&gt;8,5,""))</f>
        <v/>
      </c>
      <c r="P7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7" s="21"/>
      <c r="R757" s="21"/>
      <c r="S757" s="28" t="str">
        <f>IF(SUM(Table1[[#This Row],[छात्र निधि]:[टी.सी.शुल्क]])=0,"",SUM(Table1[[#This Row],[छात्र निधि]:[टी.सी.शुल्क]]))</f>
        <v/>
      </c>
      <c r="T757" s="33"/>
      <c r="U757" s="33"/>
      <c r="V757" s="22"/>
    </row>
    <row r="758" spans="2:22" ht="15">
      <c r="B758" s="25" t="str">
        <f>IF(C758="","",ROWS($A$4:A758))</f>
        <v/>
      </c>
      <c r="C758" s="25" t="str">
        <f>IF('Student Record'!A756="","",'Student Record'!A756)</f>
        <v/>
      </c>
      <c r="D758" s="25" t="str">
        <f>IF('Student Record'!B756="","",'Student Record'!B756)</f>
        <v/>
      </c>
      <c r="E758" s="25" t="str">
        <f>IF('Student Record'!C756="","",'Student Record'!C756)</f>
        <v/>
      </c>
      <c r="F758" s="26" t="str">
        <f>IF('Student Record'!E756="","",'Student Record'!E756)</f>
        <v/>
      </c>
      <c r="G758" s="26" t="str">
        <f>IF('Student Record'!G756="","",'Student Record'!G756)</f>
        <v/>
      </c>
      <c r="H758" s="25" t="str">
        <f>IF('Student Record'!I756="","",'Student Record'!I756)</f>
        <v/>
      </c>
      <c r="I758" s="27" t="str">
        <f>IF('Student Record'!J756="","",'Student Record'!J756)</f>
        <v/>
      </c>
      <c r="J758" s="25" t="str">
        <f>IF('Student Record'!O756="","",'Student Record'!O756)</f>
        <v/>
      </c>
      <c r="K7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8" s="25" t="str">
        <f>IF(Table1[[#This Row],[नाम विद्यार्थी]]="","",IF(AND(Table1[[#This Row],[कक्षा]]&gt;8,Table1[[#This Row],[कक्षा]]&lt;11),50,""))</f>
        <v/>
      </c>
      <c r="M758" s="28" t="str">
        <f>IF(Table1[[#This Row],[नाम विद्यार्थी]]="","",IF(AND(Table1[[#This Row],[कक्षा]]&gt;=11,'School Fees'!$L$3="Yes"),100,""))</f>
        <v/>
      </c>
      <c r="N7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8" s="25" t="str">
        <f>IF(Table1[[#This Row],[नाम विद्यार्थी]]="","",IF(Table1[[#This Row],[कक्षा]]&gt;8,5,""))</f>
        <v/>
      </c>
      <c r="P7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8" s="21"/>
      <c r="R758" s="21"/>
      <c r="S758" s="28" t="str">
        <f>IF(SUM(Table1[[#This Row],[छात्र निधि]:[टी.सी.शुल्क]])=0,"",SUM(Table1[[#This Row],[छात्र निधि]:[टी.सी.शुल्क]]))</f>
        <v/>
      </c>
      <c r="T758" s="33"/>
      <c r="U758" s="33"/>
      <c r="V758" s="22"/>
    </row>
    <row r="759" spans="2:22" ht="15">
      <c r="B759" s="25" t="str">
        <f>IF(C759="","",ROWS($A$4:A759))</f>
        <v/>
      </c>
      <c r="C759" s="25" t="str">
        <f>IF('Student Record'!A757="","",'Student Record'!A757)</f>
        <v/>
      </c>
      <c r="D759" s="25" t="str">
        <f>IF('Student Record'!B757="","",'Student Record'!B757)</f>
        <v/>
      </c>
      <c r="E759" s="25" t="str">
        <f>IF('Student Record'!C757="","",'Student Record'!C757)</f>
        <v/>
      </c>
      <c r="F759" s="26" t="str">
        <f>IF('Student Record'!E757="","",'Student Record'!E757)</f>
        <v/>
      </c>
      <c r="G759" s="26" t="str">
        <f>IF('Student Record'!G757="","",'Student Record'!G757)</f>
        <v/>
      </c>
      <c r="H759" s="25" t="str">
        <f>IF('Student Record'!I757="","",'Student Record'!I757)</f>
        <v/>
      </c>
      <c r="I759" s="27" t="str">
        <f>IF('Student Record'!J757="","",'Student Record'!J757)</f>
        <v/>
      </c>
      <c r="J759" s="25" t="str">
        <f>IF('Student Record'!O757="","",'Student Record'!O757)</f>
        <v/>
      </c>
      <c r="K7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59" s="25" t="str">
        <f>IF(Table1[[#This Row],[नाम विद्यार्थी]]="","",IF(AND(Table1[[#This Row],[कक्षा]]&gt;8,Table1[[#This Row],[कक्षा]]&lt;11),50,""))</f>
        <v/>
      </c>
      <c r="M759" s="28" t="str">
        <f>IF(Table1[[#This Row],[नाम विद्यार्थी]]="","",IF(AND(Table1[[#This Row],[कक्षा]]&gt;=11,'School Fees'!$L$3="Yes"),100,""))</f>
        <v/>
      </c>
      <c r="N7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59" s="25" t="str">
        <f>IF(Table1[[#This Row],[नाम विद्यार्थी]]="","",IF(Table1[[#This Row],[कक्षा]]&gt;8,5,""))</f>
        <v/>
      </c>
      <c r="P7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59" s="21"/>
      <c r="R759" s="21"/>
      <c r="S759" s="28" t="str">
        <f>IF(SUM(Table1[[#This Row],[छात्र निधि]:[टी.सी.शुल्क]])=0,"",SUM(Table1[[#This Row],[छात्र निधि]:[टी.सी.शुल्क]]))</f>
        <v/>
      </c>
      <c r="T759" s="33"/>
      <c r="U759" s="33"/>
      <c r="V759" s="22"/>
    </row>
    <row r="760" spans="2:22" ht="15">
      <c r="B760" s="25" t="str">
        <f>IF(C760="","",ROWS($A$4:A760))</f>
        <v/>
      </c>
      <c r="C760" s="25" t="str">
        <f>IF('Student Record'!A758="","",'Student Record'!A758)</f>
        <v/>
      </c>
      <c r="D760" s="25" t="str">
        <f>IF('Student Record'!B758="","",'Student Record'!B758)</f>
        <v/>
      </c>
      <c r="E760" s="25" t="str">
        <f>IF('Student Record'!C758="","",'Student Record'!C758)</f>
        <v/>
      </c>
      <c r="F760" s="26" t="str">
        <f>IF('Student Record'!E758="","",'Student Record'!E758)</f>
        <v/>
      </c>
      <c r="G760" s="26" t="str">
        <f>IF('Student Record'!G758="","",'Student Record'!G758)</f>
        <v/>
      </c>
      <c r="H760" s="25" t="str">
        <f>IF('Student Record'!I758="","",'Student Record'!I758)</f>
        <v/>
      </c>
      <c r="I760" s="27" t="str">
        <f>IF('Student Record'!J758="","",'Student Record'!J758)</f>
        <v/>
      </c>
      <c r="J760" s="25" t="str">
        <f>IF('Student Record'!O758="","",'Student Record'!O758)</f>
        <v/>
      </c>
      <c r="K7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0" s="25" t="str">
        <f>IF(Table1[[#This Row],[नाम विद्यार्थी]]="","",IF(AND(Table1[[#This Row],[कक्षा]]&gt;8,Table1[[#This Row],[कक्षा]]&lt;11),50,""))</f>
        <v/>
      </c>
      <c r="M760" s="28" t="str">
        <f>IF(Table1[[#This Row],[नाम विद्यार्थी]]="","",IF(AND(Table1[[#This Row],[कक्षा]]&gt;=11,'School Fees'!$L$3="Yes"),100,""))</f>
        <v/>
      </c>
      <c r="N7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0" s="25" t="str">
        <f>IF(Table1[[#This Row],[नाम विद्यार्थी]]="","",IF(Table1[[#This Row],[कक्षा]]&gt;8,5,""))</f>
        <v/>
      </c>
      <c r="P7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0" s="21"/>
      <c r="R760" s="21"/>
      <c r="S760" s="28" t="str">
        <f>IF(SUM(Table1[[#This Row],[छात्र निधि]:[टी.सी.शुल्क]])=0,"",SUM(Table1[[#This Row],[छात्र निधि]:[टी.सी.शुल्क]]))</f>
        <v/>
      </c>
      <c r="T760" s="33"/>
      <c r="U760" s="33"/>
      <c r="V760" s="22"/>
    </row>
    <row r="761" spans="2:22" ht="15">
      <c r="B761" s="25" t="str">
        <f>IF(C761="","",ROWS($A$4:A761))</f>
        <v/>
      </c>
      <c r="C761" s="25" t="str">
        <f>IF('Student Record'!A759="","",'Student Record'!A759)</f>
        <v/>
      </c>
      <c r="D761" s="25" t="str">
        <f>IF('Student Record'!B759="","",'Student Record'!B759)</f>
        <v/>
      </c>
      <c r="E761" s="25" t="str">
        <f>IF('Student Record'!C759="","",'Student Record'!C759)</f>
        <v/>
      </c>
      <c r="F761" s="26" t="str">
        <f>IF('Student Record'!E759="","",'Student Record'!E759)</f>
        <v/>
      </c>
      <c r="G761" s="26" t="str">
        <f>IF('Student Record'!G759="","",'Student Record'!G759)</f>
        <v/>
      </c>
      <c r="H761" s="25" t="str">
        <f>IF('Student Record'!I759="","",'Student Record'!I759)</f>
        <v/>
      </c>
      <c r="I761" s="27" t="str">
        <f>IF('Student Record'!J759="","",'Student Record'!J759)</f>
        <v/>
      </c>
      <c r="J761" s="25" t="str">
        <f>IF('Student Record'!O759="","",'Student Record'!O759)</f>
        <v/>
      </c>
      <c r="K7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1" s="25" t="str">
        <f>IF(Table1[[#This Row],[नाम विद्यार्थी]]="","",IF(AND(Table1[[#This Row],[कक्षा]]&gt;8,Table1[[#This Row],[कक्षा]]&lt;11),50,""))</f>
        <v/>
      </c>
      <c r="M761" s="28" t="str">
        <f>IF(Table1[[#This Row],[नाम विद्यार्थी]]="","",IF(AND(Table1[[#This Row],[कक्षा]]&gt;=11,'School Fees'!$L$3="Yes"),100,""))</f>
        <v/>
      </c>
      <c r="N7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1" s="25" t="str">
        <f>IF(Table1[[#This Row],[नाम विद्यार्थी]]="","",IF(Table1[[#This Row],[कक्षा]]&gt;8,5,""))</f>
        <v/>
      </c>
      <c r="P7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1" s="21"/>
      <c r="R761" s="21"/>
      <c r="S761" s="28" t="str">
        <f>IF(SUM(Table1[[#This Row],[छात्र निधि]:[टी.सी.शुल्क]])=0,"",SUM(Table1[[#This Row],[छात्र निधि]:[टी.सी.शुल्क]]))</f>
        <v/>
      </c>
      <c r="T761" s="33"/>
      <c r="U761" s="33"/>
      <c r="V761" s="22"/>
    </row>
    <row r="762" spans="2:22" ht="15">
      <c r="B762" s="25" t="str">
        <f>IF(C762="","",ROWS($A$4:A762))</f>
        <v/>
      </c>
      <c r="C762" s="25" t="str">
        <f>IF('Student Record'!A760="","",'Student Record'!A760)</f>
        <v/>
      </c>
      <c r="D762" s="25" t="str">
        <f>IF('Student Record'!B760="","",'Student Record'!B760)</f>
        <v/>
      </c>
      <c r="E762" s="25" t="str">
        <f>IF('Student Record'!C760="","",'Student Record'!C760)</f>
        <v/>
      </c>
      <c r="F762" s="26" t="str">
        <f>IF('Student Record'!E760="","",'Student Record'!E760)</f>
        <v/>
      </c>
      <c r="G762" s="26" t="str">
        <f>IF('Student Record'!G760="","",'Student Record'!G760)</f>
        <v/>
      </c>
      <c r="H762" s="25" t="str">
        <f>IF('Student Record'!I760="","",'Student Record'!I760)</f>
        <v/>
      </c>
      <c r="I762" s="27" t="str">
        <f>IF('Student Record'!J760="","",'Student Record'!J760)</f>
        <v/>
      </c>
      <c r="J762" s="25" t="str">
        <f>IF('Student Record'!O760="","",'Student Record'!O760)</f>
        <v/>
      </c>
      <c r="K7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2" s="25" t="str">
        <f>IF(Table1[[#This Row],[नाम विद्यार्थी]]="","",IF(AND(Table1[[#This Row],[कक्षा]]&gt;8,Table1[[#This Row],[कक्षा]]&lt;11),50,""))</f>
        <v/>
      </c>
      <c r="M762" s="28" t="str">
        <f>IF(Table1[[#This Row],[नाम विद्यार्थी]]="","",IF(AND(Table1[[#This Row],[कक्षा]]&gt;=11,'School Fees'!$L$3="Yes"),100,""))</f>
        <v/>
      </c>
      <c r="N7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2" s="25" t="str">
        <f>IF(Table1[[#This Row],[नाम विद्यार्थी]]="","",IF(Table1[[#This Row],[कक्षा]]&gt;8,5,""))</f>
        <v/>
      </c>
      <c r="P7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2" s="21"/>
      <c r="R762" s="21"/>
      <c r="S762" s="28" t="str">
        <f>IF(SUM(Table1[[#This Row],[छात्र निधि]:[टी.सी.शुल्क]])=0,"",SUM(Table1[[#This Row],[छात्र निधि]:[टी.सी.शुल्क]]))</f>
        <v/>
      </c>
      <c r="T762" s="33"/>
      <c r="U762" s="33"/>
      <c r="V762" s="22"/>
    </row>
    <row r="763" spans="2:22" ht="15">
      <c r="B763" s="25" t="str">
        <f>IF(C763="","",ROWS($A$4:A763))</f>
        <v/>
      </c>
      <c r="C763" s="25" t="str">
        <f>IF('Student Record'!A761="","",'Student Record'!A761)</f>
        <v/>
      </c>
      <c r="D763" s="25" t="str">
        <f>IF('Student Record'!B761="","",'Student Record'!B761)</f>
        <v/>
      </c>
      <c r="E763" s="25" t="str">
        <f>IF('Student Record'!C761="","",'Student Record'!C761)</f>
        <v/>
      </c>
      <c r="F763" s="26" t="str">
        <f>IF('Student Record'!E761="","",'Student Record'!E761)</f>
        <v/>
      </c>
      <c r="G763" s="26" t="str">
        <f>IF('Student Record'!G761="","",'Student Record'!G761)</f>
        <v/>
      </c>
      <c r="H763" s="25" t="str">
        <f>IF('Student Record'!I761="","",'Student Record'!I761)</f>
        <v/>
      </c>
      <c r="I763" s="27" t="str">
        <f>IF('Student Record'!J761="","",'Student Record'!J761)</f>
        <v/>
      </c>
      <c r="J763" s="25" t="str">
        <f>IF('Student Record'!O761="","",'Student Record'!O761)</f>
        <v/>
      </c>
      <c r="K7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3" s="25" t="str">
        <f>IF(Table1[[#This Row],[नाम विद्यार्थी]]="","",IF(AND(Table1[[#This Row],[कक्षा]]&gt;8,Table1[[#This Row],[कक्षा]]&lt;11),50,""))</f>
        <v/>
      </c>
      <c r="M763" s="28" t="str">
        <f>IF(Table1[[#This Row],[नाम विद्यार्थी]]="","",IF(AND(Table1[[#This Row],[कक्षा]]&gt;=11,'School Fees'!$L$3="Yes"),100,""))</f>
        <v/>
      </c>
      <c r="N7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3" s="25" t="str">
        <f>IF(Table1[[#This Row],[नाम विद्यार्थी]]="","",IF(Table1[[#This Row],[कक्षा]]&gt;8,5,""))</f>
        <v/>
      </c>
      <c r="P7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3" s="21"/>
      <c r="R763" s="21"/>
      <c r="S763" s="28" t="str">
        <f>IF(SUM(Table1[[#This Row],[छात्र निधि]:[टी.सी.शुल्क]])=0,"",SUM(Table1[[#This Row],[छात्र निधि]:[टी.सी.शुल्क]]))</f>
        <v/>
      </c>
      <c r="T763" s="33"/>
      <c r="U763" s="33"/>
      <c r="V763" s="22"/>
    </row>
    <row r="764" spans="2:22" ht="15">
      <c r="B764" s="25" t="str">
        <f>IF(C764="","",ROWS($A$4:A764))</f>
        <v/>
      </c>
      <c r="C764" s="25" t="str">
        <f>IF('Student Record'!A762="","",'Student Record'!A762)</f>
        <v/>
      </c>
      <c r="D764" s="25" t="str">
        <f>IF('Student Record'!B762="","",'Student Record'!B762)</f>
        <v/>
      </c>
      <c r="E764" s="25" t="str">
        <f>IF('Student Record'!C762="","",'Student Record'!C762)</f>
        <v/>
      </c>
      <c r="F764" s="26" t="str">
        <f>IF('Student Record'!E762="","",'Student Record'!E762)</f>
        <v/>
      </c>
      <c r="G764" s="26" t="str">
        <f>IF('Student Record'!G762="","",'Student Record'!G762)</f>
        <v/>
      </c>
      <c r="H764" s="25" t="str">
        <f>IF('Student Record'!I762="","",'Student Record'!I762)</f>
        <v/>
      </c>
      <c r="I764" s="27" t="str">
        <f>IF('Student Record'!J762="","",'Student Record'!J762)</f>
        <v/>
      </c>
      <c r="J764" s="25" t="str">
        <f>IF('Student Record'!O762="","",'Student Record'!O762)</f>
        <v/>
      </c>
      <c r="K7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4" s="25" t="str">
        <f>IF(Table1[[#This Row],[नाम विद्यार्थी]]="","",IF(AND(Table1[[#This Row],[कक्षा]]&gt;8,Table1[[#This Row],[कक्षा]]&lt;11),50,""))</f>
        <v/>
      </c>
      <c r="M764" s="28" t="str">
        <f>IF(Table1[[#This Row],[नाम विद्यार्थी]]="","",IF(AND(Table1[[#This Row],[कक्षा]]&gt;=11,'School Fees'!$L$3="Yes"),100,""))</f>
        <v/>
      </c>
      <c r="N7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4" s="25" t="str">
        <f>IF(Table1[[#This Row],[नाम विद्यार्थी]]="","",IF(Table1[[#This Row],[कक्षा]]&gt;8,5,""))</f>
        <v/>
      </c>
      <c r="P7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4" s="21"/>
      <c r="R764" s="21"/>
      <c r="S764" s="28" t="str">
        <f>IF(SUM(Table1[[#This Row],[छात्र निधि]:[टी.सी.शुल्क]])=0,"",SUM(Table1[[#This Row],[छात्र निधि]:[टी.सी.शुल्क]]))</f>
        <v/>
      </c>
      <c r="T764" s="33"/>
      <c r="U764" s="33"/>
      <c r="V764" s="22"/>
    </row>
    <row r="765" spans="2:22" ht="15">
      <c r="B765" s="25" t="str">
        <f>IF(C765="","",ROWS($A$4:A765))</f>
        <v/>
      </c>
      <c r="C765" s="25" t="str">
        <f>IF('Student Record'!A763="","",'Student Record'!A763)</f>
        <v/>
      </c>
      <c r="D765" s="25" t="str">
        <f>IF('Student Record'!B763="","",'Student Record'!B763)</f>
        <v/>
      </c>
      <c r="E765" s="25" t="str">
        <f>IF('Student Record'!C763="","",'Student Record'!C763)</f>
        <v/>
      </c>
      <c r="F765" s="26" t="str">
        <f>IF('Student Record'!E763="","",'Student Record'!E763)</f>
        <v/>
      </c>
      <c r="G765" s="26" t="str">
        <f>IF('Student Record'!G763="","",'Student Record'!G763)</f>
        <v/>
      </c>
      <c r="H765" s="25" t="str">
        <f>IF('Student Record'!I763="","",'Student Record'!I763)</f>
        <v/>
      </c>
      <c r="I765" s="27" t="str">
        <f>IF('Student Record'!J763="","",'Student Record'!J763)</f>
        <v/>
      </c>
      <c r="J765" s="25" t="str">
        <f>IF('Student Record'!O763="","",'Student Record'!O763)</f>
        <v/>
      </c>
      <c r="K7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5" s="25" t="str">
        <f>IF(Table1[[#This Row],[नाम विद्यार्थी]]="","",IF(AND(Table1[[#This Row],[कक्षा]]&gt;8,Table1[[#This Row],[कक्षा]]&lt;11),50,""))</f>
        <v/>
      </c>
      <c r="M765" s="28" t="str">
        <f>IF(Table1[[#This Row],[नाम विद्यार्थी]]="","",IF(AND(Table1[[#This Row],[कक्षा]]&gt;=11,'School Fees'!$L$3="Yes"),100,""))</f>
        <v/>
      </c>
      <c r="N7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5" s="25" t="str">
        <f>IF(Table1[[#This Row],[नाम विद्यार्थी]]="","",IF(Table1[[#This Row],[कक्षा]]&gt;8,5,""))</f>
        <v/>
      </c>
      <c r="P7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5" s="21"/>
      <c r="R765" s="21"/>
      <c r="S765" s="28" t="str">
        <f>IF(SUM(Table1[[#This Row],[छात्र निधि]:[टी.सी.शुल्क]])=0,"",SUM(Table1[[#This Row],[छात्र निधि]:[टी.सी.शुल्क]]))</f>
        <v/>
      </c>
      <c r="T765" s="33"/>
      <c r="U765" s="33"/>
      <c r="V765" s="22"/>
    </row>
    <row r="766" spans="2:22" ht="15">
      <c r="B766" s="25" t="str">
        <f>IF(C766="","",ROWS($A$4:A766))</f>
        <v/>
      </c>
      <c r="C766" s="25" t="str">
        <f>IF('Student Record'!A764="","",'Student Record'!A764)</f>
        <v/>
      </c>
      <c r="D766" s="25" t="str">
        <f>IF('Student Record'!B764="","",'Student Record'!B764)</f>
        <v/>
      </c>
      <c r="E766" s="25" t="str">
        <f>IF('Student Record'!C764="","",'Student Record'!C764)</f>
        <v/>
      </c>
      <c r="F766" s="26" t="str">
        <f>IF('Student Record'!E764="","",'Student Record'!E764)</f>
        <v/>
      </c>
      <c r="G766" s="26" t="str">
        <f>IF('Student Record'!G764="","",'Student Record'!G764)</f>
        <v/>
      </c>
      <c r="H766" s="25" t="str">
        <f>IF('Student Record'!I764="","",'Student Record'!I764)</f>
        <v/>
      </c>
      <c r="I766" s="27" t="str">
        <f>IF('Student Record'!J764="","",'Student Record'!J764)</f>
        <v/>
      </c>
      <c r="J766" s="25" t="str">
        <f>IF('Student Record'!O764="","",'Student Record'!O764)</f>
        <v/>
      </c>
      <c r="K7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6" s="25" t="str">
        <f>IF(Table1[[#This Row],[नाम विद्यार्थी]]="","",IF(AND(Table1[[#This Row],[कक्षा]]&gt;8,Table1[[#This Row],[कक्षा]]&lt;11),50,""))</f>
        <v/>
      </c>
      <c r="M766" s="28" t="str">
        <f>IF(Table1[[#This Row],[नाम विद्यार्थी]]="","",IF(AND(Table1[[#This Row],[कक्षा]]&gt;=11,'School Fees'!$L$3="Yes"),100,""))</f>
        <v/>
      </c>
      <c r="N7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6" s="25" t="str">
        <f>IF(Table1[[#This Row],[नाम विद्यार्थी]]="","",IF(Table1[[#This Row],[कक्षा]]&gt;8,5,""))</f>
        <v/>
      </c>
      <c r="P7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6" s="21"/>
      <c r="R766" s="21"/>
      <c r="S766" s="28" t="str">
        <f>IF(SUM(Table1[[#This Row],[छात्र निधि]:[टी.सी.शुल्क]])=0,"",SUM(Table1[[#This Row],[छात्र निधि]:[टी.सी.शुल्क]]))</f>
        <v/>
      </c>
      <c r="T766" s="33"/>
      <c r="U766" s="33"/>
      <c r="V766" s="22"/>
    </row>
    <row r="767" spans="2:22" ht="15">
      <c r="B767" s="25" t="str">
        <f>IF(C767="","",ROWS($A$4:A767))</f>
        <v/>
      </c>
      <c r="C767" s="25" t="str">
        <f>IF('Student Record'!A765="","",'Student Record'!A765)</f>
        <v/>
      </c>
      <c r="D767" s="25" t="str">
        <f>IF('Student Record'!B765="","",'Student Record'!B765)</f>
        <v/>
      </c>
      <c r="E767" s="25" t="str">
        <f>IF('Student Record'!C765="","",'Student Record'!C765)</f>
        <v/>
      </c>
      <c r="F767" s="26" t="str">
        <f>IF('Student Record'!E765="","",'Student Record'!E765)</f>
        <v/>
      </c>
      <c r="G767" s="26" t="str">
        <f>IF('Student Record'!G765="","",'Student Record'!G765)</f>
        <v/>
      </c>
      <c r="H767" s="25" t="str">
        <f>IF('Student Record'!I765="","",'Student Record'!I765)</f>
        <v/>
      </c>
      <c r="I767" s="27" t="str">
        <f>IF('Student Record'!J765="","",'Student Record'!J765)</f>
        <v/>
      </c>
      <c r="J767" s="25" t="str">
        <f>IF('Student Record'!O765="","",'Student Record'!O765)</f>
        <v/>
      </c>
      <c r="K7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7" s="25" t="str">
        <f>IF(Table1[[#This Row],[नाम विद्यार्थी]]="","",IF(AND(Table1[[#This Row],[कक्षा]]&gt;8,Table1[[#This Row],[कक्षा]]&lt;11),50,""))</f>
        <v/>
      </c>
      <c r="M767" s="28" t="str">
        <f>IF(Table1[[#This Row],[नाम विद्यार्थी]]="","",IF(AND(Table1[[#This Row],[कक्षा]]&gt;=11,'School Fees'!$L$3="Yes"),100,""))</f>
        <v/>
      </c>
      <c r="N7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7" s="25" t="str">
        <f>IF(Table1[[#This Row],[नाम विद्यार्थी]]="","",IF(Table1[[#This Row],[कक्षा]]&gt;8,5,""))</f>
        <v/>
      </c>
      <c r="P7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7" s="21"/>
      <c r="R767" s="21"/>
      <c r="S767" s="28" t="str">
        <f>IF(SUM(Table1[[#This Row],[छात्र निधि]:[टी.सी.शुल्क]])=0,"",SUM(Table1[[#This Row],[छात्र निधि]:[टी.सी.शुल्क]]))</f>
        <v/>
      </c>
      <c r="T767" s="33"/>
      <c r="U767" s="33"/>
      <c r="V767" s="22"/>
    </row>
    <row r="768" spans="2:22" ht="15">
      <c r="B768" s="25" t="str">
        <f>IF(C768="","",ROWS($A$4:A768))</f>
        <v/>
      </c>
      <c r="C768" s="25" t="str">
        <f>IF('Student Record'!A766="","",'Student Record'!A766)</f>
        <v/>
      </c>
      <c r="D768" s="25" t="str">
        <f>IF('Student Record'!B766="","",'Student Record'!B766)</f>
        <v/>
      </c>
      <c r="E768" s="25" t="str">
        <f>IF('Student Record'!C766="","",'Student Record'!C766)</f>
        <v/>
      </c>
      <c r="F768" s="26" t="str">
        <f>IF('Student Record'!E766="","",'Student Record'!E766)</f>
        <v/>
      </c>
      <c r="G768" s="26" t="str">
        <f>IF('Student Record'!G766="","",'Student Record'!G766)</f>
        <v/>
      </c>
      <c r="H768" s="25" t="str">
        <f>IF('Student Record'!I766="","",'Student Record'!I766)</f>
        <v/>
      </c>
      <c r="I768" s="27" t="str">
        <f>IF('Student Record'!J766="","",'Student Record'!J766)</f>
        <v/>
      </c>
      <c r="J768" s="25" t="str">
        <f>IF('Student Record'!O766="","",'Student Record'!O766)</f>
        <v/>
      </c>
      <c r="K7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8" s="25" t="str">
        <f>IF(Table1[[#This Row],[नाम विद्यार्थी]]="","",IF(AND(Table1[[#This Row],[कक्षा]]&gt;8,Table1[[#This Row],[कक्षा]]&lt;11),50,""))</f>
        <v/>
      </c>
      <c r="M768" s="28" t="str">
        <f>IF(Table1[[#This Row],[नाम विद्यार्थी]]="","",IF(AND(Table1[[#This Row],[कक्षा]]&gt;=11,'School Fees'!$L$3="Yes"),100,""))</f>
        <v/>
      </c>
      <c r="N7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8" s="25" t="str">
        <f>IF(Table1[[#This Row],[नाम विद्यार्थी]]="","",IF(Table1[[#This Row],[कक्षा]]&gt;8,5,""))</f>
        <v/>
      </c>
      <c r="P7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8" s="21"/>
      <c r="R768" s="21"/>
      <c r="S768" s="28" t="str">
        <f>IF(SUM(Table1[[#This Row],[छात्र निधि]:[टी.सी.शुल्क]])=0,"",SUM(Table1[[#This Row],[छात्र निधि]:[टी.सी.शुल्क]]))</f>
        <v/>
      </c>
      <c r="T768" s="33"/>
      <c r="U768" s="33"/>
      <c r="V768" s="22"/>
    </row>
    <row r="769" spans="2:22" ht="15">
      <c r="B769" s="25" t="str">
        <f>IF(C769="","",ROWS($A$4:A769))</f>
        <v/>
      </c>
      <c r="C769" s="25" t="str">
        <f>IF('Student Record'!A767="","",'Student Record'!A767)</f>
        <v/>
      </c>
      <c r="D769" s="25" t="str">
        <f>IF('Student Record'!B767="","",'Student Record'!B767)</f>
        <v/>
      </c>
      <c r="E769" s="25" t="str">
        <f>IF('Student Record'!C767="","",'Student Record'!C767)</f>
        <v/>
      </c>
      <c r="F769" s="26" t="str">
        <f>IF('Student Record'!E767="","",'Student Record'!E767)</f>
        <v/>
      </c>
      <c r="G769" s="26" t="str">
        <f>IF('Student Record'!G767="","",'Student Record'!G767)</f>
        <v/>
      </c>
      <c r="H769" s="25" t="str">
        <f>IF('Student Record'!I767="","",'Student Record'!I767)</f>
        <v/>
      </c>
      <c r="I769" s="27" t="str">
        <f>IF('Student Record'!J767="","",'Student Record'!J767)</f>
        <v/>
      </c>
      <c r="J769" s="25" t="str">
        <f>IF('Student Record'!O767="","",'Student Record'!O767)</f>
        <v/>
      </c>
      <c r="K7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69" s="25" t="str">
        <f>IF(Table1[[#This Row],[नाम विद्यार्थी]]="","",IF(AND(Table1[[#This Row],[कक्षा]]&gt;8,Table1[[#This Row],[कक्षा]]&lt;11),50,""))</f>
        <v/>
      </c>
      <c r="M769" s="28" t="str">
        <f>IF(Table1[[#This Row],[नाम विद्यार्थी]]="","",IF(AND(Table1[[#This Row],[कक्षा]]&gt;=11,'School Fees'!$L$3="Yes"),100,""))</f>
        <v/>
      </c>
      <c r="N7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69" s="25" t="str">
        <f>IF(Table1[[#This Row],[नाम विद्यार्थी]]="","",IF(Table1[[#This Row],[कक्षा]]&gt;8,5,""))</f>
        <v/>
      </c>
      <c r="P7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69" s="21"/>
      <c r="R769" s="21"/>
      <c r="S769" s="28" t="str">
        <f>IF(SUM(Table1[[#This Row],[छात्र निधि]:[टी.सी.शुल्क]])=0,"",SUM(Table1[[#This Row],[छात्र निधि]:[टी.सी.शुल्क]]))</f>
        <v/>
      </c>
      <c r="T769" s="33"/>
      <c r="U769" s="33"/>
      <c r="V769" s="22"/>
    </row>
    <row r="770" spans="2:22" ht="15">
      <c r="B770" s="25" t="str">
        <f>IF(C770="","",ROWS($A$4:A770))</f>
        <v/>
      </c>
      <c r="C770" s="25" t="str">
        <f>IF('Student Record'!A768="","",'Student Record'!A768)</f>
        <v/>
      </c>
      <c r="D770" s="25" t="str">
        <f>IF('Student Record'!B768="","",'Student Record'!B768)</f>
        <v/>
      </c>
      <c r="E770" s="25" t="str">
        <f>IF('Student Record'!C768="","",'Student Record'!C768)</f>
        <v/>
      </c>
      <c r="F770" s="26" t="str">
        <f>IF('Student Record'!E768="","",'Student Record'!E768)</f>
        <v/>
      </c>
      <c r="G770" s="26" t="str">
        <f>IF('Student Record'!G768="","",'Student Record'!G768)</f>
        <v/>
      </c>
      <c r="H770" s="25" t="str">
        <f>IF('Student Record'!I768="","",'Student Record'!I768)</f>
        <v/>
      </c>
      <c r="I770" s="27" t="str">
        <f>IF('Student Record'!J768="","",'Student Record'!J768)</f>
        <v/>
      </c>
      <c r="J770" s="25" t="str">
        <f>IF('Student Record'!O768="","",'Student Record'!O768)</f>
        <v/>
      </c>
      <c r="K7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0" s="25" t="str">
        <f>IF(Table1[[#This Row],[नाम विद्यार्थी]]="","",IF(AND(Table1[[#This Row],[कक्षा]]&gt;8,Table1[[#This Row],[कक्षा]]&lt;11),50,""))</f>
        <v/>
      </c>
      <c r="M770" s="28" t="str">
        <f>IF(Table1[[#This Row],[नाम विद्यार्थी]]="","",IF(AND(Table1[[#This Row],[कक्षा]]&gt;=11,'School Fees'!$L$3="Yes"),100,""))</f>
        <v/>
      </c>
      <c r="N7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0" s="25" t="str">
        <f>IF(Table1[[#This Row],[नाम विद्यार्थी]]="","",IF(Table1[[#This Row],[कक्षा]]&gt;8,5,""))</f>
        <v/>
      </c>
      <c r="P7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0" s="21"/>
      <c r="R770" s="21"/>
      <c r="S770" s="28" t="str">
        <f>IF(SUM(Table1[[#This Row],[छात्र निधि]:[टी.सी.शुल्क]])=0,"",SUM(Table1[[#This Row],[छात्र निधि]:[टी.सी.शुल्क]]))</f>
        <v/>
      </c>
      <c r="T770" s="33"/>
      <c r="U770" s="33"/>
      <c r="V770" s="22"/>
    </row>
    <row r="771" spans="2:22" ht="15">
      <c r="B771" s="25" t="str">
        <f>IF(C771="","",ROWS($A$4:A771))</f>
        <v/>
      </c>
      <c r="C771" s="25" t="str">
        <f>IF('Student Record'!A769="","",'Student Record'!A769)</f>
        <v/>
      </c>
      <c r="D771" s="25" t="str">
        <f>IF('Student Record'!B769="","",'Student Record'!B769)</f>
        <v/>
      </c>
      <c r="E771" s="25" t="str">
        <f>IF('Student Record'!C769="","",'Student Record'!C769)</f>
        <v/>
      </c>
      <c r="F771" s="26" t="str">
        <f>IF('Student Record'!E769="","",'Student Record'!E769)</f>
        <v/>
      </c>
      <c r="G771" s="26" t="str">
        <f>IF('Student Record'!G769="","",'Student Record'!G769)</f>
        <v/>
      </c>
      <c r="H771" s="25" t="str">
        <f>IF('Student Record'!I769="","",'Student Record'!I769)</f>
        <v/>
      </c>
      <c r="I771" s="27" t="str">
        <f>IF('Student Record'!J769="","",'Student Record'!J769)</f>
        <v/>
      </c>
      <c r="J771" s="25" t="str">
        <f>IF('Student Record'!O769="","",'Student Record'!O769)</f>
        <v/>
      </c>
      <c r="K7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1" s="25" t="str">
        <f>IF(Table1[[#This Row],[नाम विद्यार्थी]]="","",IF(AND(Table1[[#This Row],[कक्षा]]&gt;8,Table1[[#This Row],[कक्षा]]&lt;11),50,""))</f>
        <v/>
      </c>
      <c r="M771" s="28" t="str">
        <f>IF(Table1[[#This Row],[नाम विद्यार्थी]]="","",IF(AND(Table1[[#This Row],[कक्षा]]&gt;=11,'School Fees'!$L$3="Yes"),100,""))</f>
        <v/>
      </c>
      <c r="N7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1" s="25" t="str">
        <f>IF(Table1[[#This Row],[नाम विद्यार्थी]]="","",IF(Table1[[#This Row],[कक्षा]]&gt;8,5,""))</f>
        <v/>
      </c>
      <c r="P7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1" s="21"/>
      <c r="R771" s="21"/>
      <c r="S771" s="28" t="str">
        <f>IF(SUM(Table1[[#This Row],[छात्र निधि]:[टी.सी.शुल्क]])=0,"",SUM(Table1[[#This Row],[छात्र निधि]:[टी.सी.शुल्क]]))</f>
        <v/>
      </c>
      <c r="T771" s="33"/>
      <c r="U771" s="33"/>
      <c r="V771" s="22"/>
    </row>
    <row r="772" spans="2:22" ht="15">
      <c r="B772" s="25" t="str">
        <f>IF(C772="","",ROWS($A$4:A772))</f>
        <v/>
      </c>
      <c r="C772" s="25" t="str">
        <f>IF('Student Record'!A770="","",'Student Record'!A770)</f>
        <v/>
      </c>
      <c r="D772" s="25" t="str">
        <f>IF('Student Record'!B770="","",'Student Record'!B770)</f>
        <v/>
      </c>
      <c r="E772" s="25" t="str">
        <f>IF('Student Record'!C770="","",'Student Record'!C770)</f>
        <v/>
      </c>
      <c r="F772" s="26" t="str">
        <f>IF('Student Record'!E770="","",'Student Record'!E770)</f>
        <v/>
      </c>
      <c r="G772" s="26" t="str">
        <f>IF('Student Record'!G770="","",'Student Record'!G770)</f>
        <v/>
      </c>
      <c r="H772" s="25" t="str">
        <f>IF('Student Record'!I770="","",'Student Record'!I770)</f>
        <v/>
      </c>
      <c r="I772" s="27" t="str">
        <f>IF('Student Record'!J770="","",'Student Record'!J770)</f>
        <v/>
      </c>
      <c r="J772" s="25" t="str">
        <f>IF('Student Record'!O770="","",'Student Record'!O770)</f>
        <v/>
      </c>
      <c r="K7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2" s="25" t="str">
        <f>IF(Table1[[#This Row],[नाम विद्यार्थी]]="","",IF(AND(Table1[[#This Row],[कक्षा]]&gt;8,Table1[[#This Row],[कक्षा]]&lt;11),50,""))</f>
        <v/>
      </c>
      <c r="M772" s="28" t="str">
        <f>IF(Table1[[#This Row],[नाम विद्यार्थी]]="","",IF(AND(Table1[[#This Row],[कक्षा]]&gt;=11,'School Fees'!$L$3="Yes"),100,""))</f>
        <v/>
      </c>
      <c r="N7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2" s="25" t="str">
        <f>IF(Table1[[#This Row],[नाम विद्यार्थी]]="","",IF(Table1[[#This Row],[कक्षा]]&gt;8,5,""))</f>
        <v/>
      </c>
      <c r="P7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2" s="21"/>
      <c r="R772" s="21"/>
      <c r="S772" s="28" t="str">
        <f>IF(SUM(Table1[[#This Row],[छात्र निधि]:[टी.सी.शुल्क]])=0,"",SUM(Table1[[#This Row],[छात्र निधि]:[टी.सी.शुल्क]]))</f>
        <v/>
      </c>
      <c r="T772" s="33"/>
      <c r="U772" s="33"/>
      <c r="V772" s="22"/>
    </row>
    <row r="773" spans="2:22" ht="15">
      <c r="B773" s="25" t="str">
        <f>IF(C773="","",ROWS($A$4:A773))</f>
        <v/>
      </c>
      <c r="C773" s="25" t="str">
        <f>IF('Student Record'!A771="","",'Student Record'!A771)</f>
        <v/>
      </c>
      <c r="D773" s="25" t="str">
        <f>IF('Student Record'!B771="","",'Student Record'!B771)</f>
        <v/>
      </c>
      <c r="E773" s="25" t="str">
        <f>IF('Student Record'!C771="","",'Student Record'!C771)</f>
        <v/>
      </c>
      <c r="F773" s="26" t="str">
        <f>IF('Student Record'!E771="","",'Student Record'!E771)</f>
        <v/>
      </c>
      <c r="G773" s="26" t="str">
        <f>IF('Student Record'!G771="","",'Student Record'!G771)</f>
        <v/>
      </c>
      <c r="H773" s="25" t="str">
        <f>IF('Student Record'!I771="","",'Student Record'!I771)</f>
        <v/>
      </c>
      <c r="I773" s="27" t="str">
        <f>IF('Student Record'!J771="","",'Student Record'!J771)</f>
        <v/>
      </c>
      <c r="J773" s="25" t="str">
        <f>IF('Student Record'!O771="","",'Student Record'!O771)</f>
        <v/>
      </c>
      <c r="K7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3" s="25" t="str">
        <f>IF(Table1[[#This Row],[नाम विद्यार्थी]]="","",IF(AND(Table1[[#This Row],[कक्षा]]&gt;8,Table1[[#This Row],[कक्षा]]&lt;11),50,""))</f>
        <v/>
      </c>
      <c r="M773" s="28" t="str">
        <f>IF(Table1[[#This Row],[नाम विद्यार्थी]]="","",IF(AND(Table1[[#This Row],[कक्षा]]&gt;=11,'School Fees'!$L$3="Yes"),100,""))</f>
        <v/>
      </c>
      <c r="N7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3" s="25" t="str">
        <f>IF(Table1[[#This Row],[नाम विद्यार्थी]]="","",IF(Table1[[#This Row],[कक्षा]]&gt;8,5,""))</f>
        <v/>
      </c>
      <c r="P7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3" s="21"/>
      <c r="R773" s="21"/>
      <c r="S773" s="28" t="str">
        <f>IF(SUM(Table1[[#This Row],[छात्र निधि]:[टी.सी.शुल्क]])=0,"",SUM(Table1[[#This Row],[छात्र निधि]:[टी.सी.शुल्क]]))</f>
        <v/>
      </c>
      <c r="T773" s="33"/>
      <c r="U773" s="33"/>
      <c r="V773" s="22"/>
    </row>
    <row r="774" spans="2:22" ht="15">
      <c r="B774" s="25" t="str">
        <f>IF(C774="","",ROWS($A$4:A774))</f>
        <v/>
      </c>
      <c r="C774" s="25" t="str">
        <f>IF('Student Record'!A772="","",'Student Record'!A772)</f>
        <v/>
      </c>
      <c r="D774" s="25" t="str">
        <f>IF('Student Record'!B772="","",'Student Record'!B772)</f>
        <v/>
      </c>
      <c r="E774" s="25" t="str">
        <f>IF('Student Record'!C772="","",'Student Record'!C772)</f>
        <v/>
      </c>
      <c r="F774" s="26" t="str">
        <f>IF('Student Record'!E772="","",'Student Record'!E772)</f>
        <v/>
      </c>
      <c r="G774" s="26" t="str">
        <f>IF('Student Record'!G772="","",'Student Record'!G772)</f>
        <v/>
      </c>
      <c r="H774" s="25" t="str">
        <f>IF('Student Record'!I772="","",'Student Record'!I772)</f>
        <v/>
      </c>
      <c r="I774" s="27" t="str">
        <f>IF('Student Record'!J772="","",'Student Record'!J772)</f>
        <v/>
      </c>
      <c r="J774" s="25" t="str">
        <f>IF('Student Record'!O772="","",'Student Record'!O772)</f>
        <v/>
      </c>
      <c r="K7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4" s="25" t="str">
        <f>IF(Table1[[#This Row],[नाम विद्यार्थी]]="","",IF(AND(Table1[[#This Row],[कक्षा]]&gt;8,Table1[[#This Row],[कक्षा]]&lt;11),50,""))</f>
        <v/>
      </c>
      <c r="M774" s="28" t="str">
        <f>IF(Table1[[#This Row],[नाम विद्यार्थी]]="","",IF(AND(Table1[[#This Row],[कक्षा]]&gt;=11,'School Fees'!$L$3="Yes"),100,""))</f>
        <v/>
      </c>
      <c r="N7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4" s="25" t="str">
        <f>IF(Table1[[#This Row],[नाम विद्यार्थी]]="","",IF(Table1[[#This Row],[कक्षा]]&gt;8,5,""))</f>
        <v/>
      </c>
      <c r="P7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4" s="21"/>
      <c r="R774" s="21"/>
      <c r="S774" s="28" t="str">
        <f>IF(SUM(Table1[[#This Row],[छात्र निधि]:[टी.सी.शुल्क]])=0,"",SUM(Table1[[#This Row],[छात्र निधि]:[टी.सी.शुल्क]]))</f>
        <v/>
      </c>
      <c r="T774" s="33"/>
      <c r="U774" s="33"/>
      <c r="V774" s="22"/>
    </row>
    <row r="775" spans="2:22" ht="15">
      <c r="B775" s="25" t="str">
        <f>IF(C775="","",ROWS($A$4:A775))</f>
        <v/>
      </c>
      <c r="C775" s="25" t="str">
        <f>IF('Student Record'!A773="","",'Student Record'!A773)</f>
        <v/>
      </c>
      <c r="D775" s="25" t="str">
        <f>IF('Student Record'!B773="","",'Student Record'!B773)</f>
        <v/>
      </c>
      <c r="E775" s="25" t="str">
        <f>IF('Student Record'!C773="","",'Student Record'!C773)</f>
        <v/>
      </c>
      <c r="F775" s="26" t="str">
        <f>IF('Student Record'!E773="","",'Student Record'!E773)</f>
        <v/>
      </c>
      <c r="G775" s="26" t="str">
        <f>IF('Student Record'!G773="","",'Student Record'!G773)</f>
        <v/>
      </c>
      <c r="H775" s="25" t="str">
        <f>IF('Student Record'!I773="","",'Student Record'!I773)</f>
        <v/>
      </c>
      <c r="I775" s="27" t="str">
        <f>IF('Student Record'!J773="","",'Student Record'!J773)</f>
        <v/>
      </c>
      <c r="J775" s="25" t="str">
        <f>IF('Student Record'!O773="","",'Student Record'!O773)</f>
        <v/>
      </c>
      <c r="K7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5" s="25" t="str">
        <f>IF(Table1[[#This Row],[नाम विद्यार्थी]]="","",IF(AND(Table1[[#This Row],[कक्षा]]&gt;8,Table1[[#This Row],[कक्षा]]&lt;11),50,""))</f>
        <v/>
      </c>
      <c r="M775" s="28" t="str">
        <f>IF(Table1[[#This Row],[नाम विद्यार्थी]]="","",IF(AND(Table1[[#This Row],[कक्षा]]&gt;=11,'School Fees'!$L$3="Yes"),100,""))</f>
        <v/>
      </c>
      <c r="N7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5" s="25" t="str">
        <f>IF(Table1[[#This Row],[नाम विद्यार्थी]]="","",IF(Table1[[#This Row],[कक्षा]]&gt;8,5,""))</f>
        <v/>
      </c>
      <c r="P7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5" s="21"/>
      <c r="R775" s="21"/>
      <c r="S775" s="28" t="str">
        <f>IF(SUM(Table1[[#This Row],[छात्र निधि]:[टी.सी.शुल्क]])=0,"",SUM(Table1[[#This Row],[छात्र निधि]:[टी.सी.शुल्क]]))</f>
        <v/>
      </c>
      <c r="T775" s="33"/>
      <c r="U775" s="33"/>
      <c r="V775" s="22"/>
    </row>
    <row r="776" spans="2:22" ht="15">
      <c r="B776" s="25" t="str">
        <f>IF(C776="","",ROWS($A$4:A776))</f>
        <v/>
      </c>
      <c r="C776" s="25" t="str">
        <f>IF('Student Record'!A774="","",'Student Record'!A774)</f>
        <v/>
      </c>
      <c r="D776" s="25" t="str">
        <f>IF('Student Record'!B774="","",'Student Record'!B774)</f>
        <v/>
      </c>
      <c r="E776" s="25" t="str">
        <f>IF('Student Record'!C774="","",'Student Record'!C774)</f>
        <v/>
      </c>
      <c r="F776" s="26" t="str">
        <f>IF('Student Record'!E774="","",'Student Record'!E774)</f>
        <v/>
      </c>
      <c r="G776" s="26" t="str">
        <f>IF('Student Record'!G774="","",'Student Record'!G774)</f>
        <v/>
      </c>
      <c r="H776" s="25" t="str">
        <f>IF('Student Record'!I774="","",'Student Record'!I774)</f>
        <v/>
      </c>
      <c r="I776" s="27" t="str">
        <f>IF('Student Record'!J774="","",'Student Record'!J774)</f>
        <v/>
      </c>
      <c r="J776" s="25" t="str">
        <f>IF('Student Record'!O774="","",'Student Record'!O774)</f>
        <v/>
      </c>
      <c r="K7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6" s="25" t="str">
        <f>IF(Table1[[#This Row],[नाम विद्यार्थी]]="","",IF(AND(Table1[[#This Row],[कक्षा]]&gt;8,Table1[[#This Row],[कक्षा]]&lt;11),50,""))</f>
        <v/>
      </c>
      <c r="M776" s="28" t="str">
        <f>IF(Table1[[#This Row],[नाम विद्यार्थी]]="","",IF(AND(Table1[[#This Row],[कक्षा]]&gt;=11,'School Fees'!$L$3="Yes"),100,""))</f>
        <v/>
      </c>
      <c r="N7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6" s="25" t="str">
        <f>IF(Table1[[#This Row],[नाम विद्यार्थी]]="","",IF(Table1[[#This Row],[कक्षा]]&gt;8,5,""))</f>
        <v/>
      </c>
      <c r="P7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6" s="21"/>
      <c r="R776" s="21"/>
      <c r="S776" s="28" t="str">
        <f>IF(SUM(Table1[[#This Row],[छात्र निधि]:[टी.सी.शुल्क]])=0,"",SUM(Table1[[#This Row],[छात्र निधि]:[टी.सी.शुल्क]]))</f>
        <v/>
      </c>
      <c r="T776" s="33"/>
      <c r="U776" s="33"/>
      <c r="V776" s="22"/>
    </row>
    <row r="777" spans="2:22" ht="15">
      <c r="B777" s="25" t="str">
        <f>IF(C777="","",ROWS($A$4:A777))</f>
        <v/>
      </c>
      <c r="C777" s="25" t="str">
        <f>IF('Student Record'!A775="","",'Student Record'!A775)</f>
        <v/>
      </c>
      <c r="D777" s="25" t="str">
        <f>IF('Student Record'!B775="","",'Student Record'!B775)</f>
        <v/>
      </c>
      <c r="E777" s="25" t="str">
        <f>IF('Student Record'!C775="","",'Student Record'!C775)</f>
        <v/>
      </c>
      <c r="F777" s="26" t="str">
        <f>IF('Student Record'!E775="","",'Student Record'!E775)</f>
        <v/>
      </c>
      <c r="G777" s="26" t="str">
        <f>IF('Student Record'!G775="","",'Student Record'!G775)</f>
        <v/>
      </c>
      <c r="H777" s="25" t="str">
        <f>IF('Student Record'!I775="","",'Student Record'!I775)</f>
        <v/>
      </c>
      <c r="I777" s="27" t="str">
        <f>IF('Student Record'!J775="","",'Student Record'!J775)</f>
        <v/>
      </c>
      <c r="J777" s="25" t="str">
        <f>IF('Student Record'!O775="","",'Student Record'!O775)</f>
        <v/>
      </c>
      <c r="K7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7" s="25" t="str">
        <f>IF(Table1[[#This Row],[नाम विद्यार्थी]]="","",IF(AND(Table1[[#This Row],[कक्षा]]&gt;8,Table1[[#This Row],[कक्षा]]&lt;11),50,""))</f>
        <v/>
      </c>
      <c r="M777" s="28" t="str">
        <f>IF(Table1[[#This Row],[नाम विद्यार्थी]]="","",IF(AND(Table1[[#This Row],[कक्षा]]&gt;=11,'School Fees'!$L$3="Yes"),100,""))</f>
        <v/>
      </c>
      <c r="N7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7" s="25" t="str">
        <f>IF(Table1[[#This Row],[नाम विद्यार्थी]]="","",IF(Table1[[#This Row],[कक्षा]]&gt;8,5,""))</f>
        <v/>
      </c>
      <c r="P7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7" s="21"/>
      <c r="R777" s="21"/>
      <c r="S777" s="28" t="str">
        <f>IF(SUM(Table1[[#This Row],[छात्र निधि]:[टी.सी.शुल्क]])=0,"",SUM(Table1[[#This Row],[छात्र निधि]:[टी.सी.शुल्क]]))</f>
        <v/>
      </c>
      <c r="T777" s="33"/>
      <c r="U777" s="33"/>
      <c r="V777" s="22"/>
    </row>
    <row r="778" spans="2:22" ht="15">
      <c r="B778" s="25" t="str">
        <f>IF(C778="","",ROWS($A$4:A778))</f>
        <v/>
      </c>
      <c r="C778" s="25" t="str">
        <f>IF('Student Record'!A776="","",'Student Record'!A776)</f>
        <v/>
      </c>
      <c r="D778" s="25" t="str">
        <f>IF('Student Record'!B776="","",'Student Record'!B776)</f>
        <v/>
      </c>
      <c r="E778" s="25" t="str">
        <f>IF('Student Record'!C776="","",'Student Record'!C776)</f>
        <v/>
      </c>
      <c r="F778" s="26" t="str">
        <f>IF('Student Record'!E776="","",'Student Record'!E776)</f>
        <v/>
      </c>
      <c r="G778" s="26" t="str">
        <f>IF('Student Record'!G776="","",'Student Record'!G776)</f>
        <v/>
      </c>
      <c r="H778" s="25" t="str">
        <f>IF('Student Record'!I776="","",'Student Record'!I776)</f>
        <v/>
      </c>
      <c r="I778" s="27" t="str">
        <f>IF('Student Record'!J776="","",'Student Record'!J776)</f>
        <v/>
      </c>
      <c r="J778" s="25" t="str">
        <f>IF('Student Record'!O776="","",'Student Record'!O776)</f>
        <v/>
      </c>
      <c r="K7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8" s="25" t="str">
        <f>IF(Table1[[#This Row],[नाम विद्यार्थी]]="","",IF(AND(Table1[[#This Row],[कक्षा]]&gt;8,Table1[[#This Row],[कक्षा]]&lt;11),50,""))</f>
        <v/>
      </c>
      <c r="M778" s="28" t="str">
        <f>IF(Table1[[#This Row],[नाम विद्यार्थी]]="","",IF(AND(Table1[[#This Row],[कक्षा]]&gt;=11,'School Fees'!$L$3="Yes"),100,""))</f>
        <v/>
      </c>
      <c r="N7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8" s="25" t="str">
        <f>IF(Table1[[#This Row],[नाम विद्यार्थी]]="","",IF(Table1[[#This Row],[कक्षा]]&gt;8,5,""))</f>
        <v/>
      </c>
      <c r="P7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8" s="21"/>
      <c r="R778" s="21"/>
      <c r="S778" s="28" t="str">
        <f>IF(SUM(Table1[[#This Row],[छात्र निधि]:[टी.सी.शुल्क]])=0,"",SUM(Table1[[#This Row],[छात्र निधि]:[टी.सी.शुल्क]]))</f>
        <v/>
      </c>
      <c r="T778" s="33"/>
      <c r="U778" s="33"/>
      <c r="V778" s="22"/>
    </row>
    <row r="779" spans="2:22" ht="15">
      <c r="B779" s="25" t="str">
        <f>IF(C779="","",ROWS($A$4:A779))</f>
        <v/>
      </c>
      <c r="C779" s="25" t="str">
        <f>IF('Student Record'!A777="","",'Student Record'!A777)</f>
        <v/>
      </c>
      <c r="D779" s="25" t="str">
        <f>IF('Student Record'!B777="","",'Student Record'!B777)</f>
        <v/>
      </c>
      <c r="E779" s="25" t="str">
        <f>IF('Student Record'!C777="","",'Student Record'!C777)</f>
        <v/>
      </c>
      <c r="F779" s="26" t="str">
        <f>IF('Student Record'!E777="","",'Student Record'!E777)</f>
        <v/>
      </c>
      <c r="G779" s="26" t="str">
        <f>IF('Student Record'!G777="","",'Student Record'!G777)</f>
        <v/>
      </c>
      <c r="H779" s="25" t="str">
        <f>IF('Student Record'!I777="","",'Student Record'!I777)</f>
        <v/>
      </c>
      <c r="I779" s="27" t="str">
        <f>IF('Student Record'!J777="","",'Student Record'!J777)</f>
        <v/>
      </c>
      <c r="J779" s="25" t="str">
        <f>IF('Student Record'!O777="","",'Student Record'!O777)</f>
        <v/>
      </c>
      <c r="K7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79" s="25" t="str">
        <f>IF(Table1[[#This Row],[नाम विद्यार्थी]]="","",IF(AND(Table1[[#This Row],[कक्षा]]&gt;8,Table1[[#This Row],[कक्षा]]&lt;11),50,""))</f>
        <v/>
      </c>
      <c r="M779" s="28" t="str">
        <f>IF(Table1[[#This Row],[नाम विद्यार्थी]]="","",IF(AND(Table1[[#This Row],[कक्षा]]&gt;=11,'School Fees'!$L$3="Yes"),100,""))</f>
        <v/>
      </c>
      <c r="N7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79" s="25" t="str">
        <f>IF(Table1[[#This Row],[नाम विद्यार्थी]]="","",IF(Table1[[#This Row],[कक्षा]]&gt;8,5,""))</f>
        <v/>
      </c>
      <c r="P7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79" s="21"/>
      <c r="R779" s="21"/>
      <c r="S779" s="28" t="str">
        <f>IF(SUM(Table1[[#This Row],[छात्र निधि]:[टी.सी.शुल्क]])=0,"",SUM(Table1[[#This Row],[छात्र निधि]:[टी.सी.शुल्क]]))</f>
        <v/>
      </c>
      <c r="T779" s="33"/>
      <c r="U779" s="33"/>
      <c r="V779" s="22"/>
    </row>
    <row r="780" spans="2:22" ht="15">
      <c r="B780" s="25" t="str">
        <f>IF(C780="","",ROWS($A$4:A780))</f>
        <v/>
      </c>
      <c r="C780" s="25" t="str">
        <f>IF('Student Record'!A778="","",'Student Record'!A778)</f>
        <v/>
      </c>
      <c r="D780" s="25" t="str">
        <f>IF('Student Record'!B778="","",'Student Record'!B778)</f>
        <v/>
      </c>
      <c r="E780" s="25" t="str">
        <f>IF('Student Record'!C778="","",'Student Record'!C778)</f>
        <v/>
      </c>
      <c r="F780" s="26" t="str">
        <f>IF('Student Record'!E778="","",'Student Record'!E778)</f>
        <v/>
      </c>
      <c r="G780" s="26" t="str">
        <f>IF('Student Record'!G778="","",'Student Record'!G778)</f>
        <v/>
      </c>
      <c r="H780" s="25" t="str">
        <f>IF('Student Record'!I778="","",'Student Record'!I778)</f>
        <v/>
      </c>
      <c r="I780" s="27" t="str">
        <f>IF('Student Record'!J778="","",'Student Record'!J778)</f>
        <v/>
      </c>
      <c r="J780" s="25" t="str">
        <f>IF('Student Record'!O778="","",'Student Record'!O778)</f>
        <v/>
      </c>
      <c r="K7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0" s="25" t="str">
        <f>IF(Table1[[#This Row],[नाम विद्यार्थी]]="","",IF(AND(Table1[[#This Row],[कक्षा]]&gt;8,Table1[[#This Row],[कक्षा]]&lt;11),50,""))</f>
        <v/>
      </c>
      <c r="M780" s="28" t="str">
        <f>IF(Table1[[#This Row],[नाम विद्यार्थी]]="","",IF(AND(Table1[[#This Row],[कक्षा]]&gt;=11,'School Fees'!$L$3="Yes"),100,""))</f>
        <v/>
      </c>
      <c r="N7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0" s="25" t="str">
        <f>IF(Table1[[#This Row],[नाम विद्यार्थी]]="","",IF(Table1[[#This Row],[कक्षा]]&gt;8,5,""))</f>
        <v/>
      </c>
      <c r="P7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0" s="21"/>
      <c r="R780" s="21"/>
      <c r="S780" s="28" t="str">
        <f>IF(SUM(Table1[[#This Row],[छात्र निधि]:[टी.सी.शुल्क]])=0,"",SUM(Table1[[#This Row],[छात्र निधि]:[टी.सी.शुल्क]]))</f>
        <v/>
      </c>
      <c r="T780" s="33"/>
      <c r="U780" s="33"/>
      <c r="V780" s="22"/>
    </row>
    <row r="781" spans="2:22" ht="15">
      <c r="B781" s="25" t="str">
        <f>IF(C781="","",ROWS($A$4:A781))</f>
        <v/>
      </c>
      <c r="C781" s="25" t="str">
        <f>IF('Student Record'!A779="","",'Student Record'!A779)</f>
        <v/>
      </c>
      <c r="D781" s="25" t="str">
        <f>IF('Student Record'!B779="","",'Student Record'!B779)</f>
        <v/>
      </c>
      <c r="E781" s="25" t="str">
        <f>IF('Student Record'!C779="","",'Student Record'!C779)</f>
        <v/>
      </c>
      <c r="F781" s="26" t="str">
        <f>IF('Student Record'!E779="","",'Student Record'!E779)</f>
        <v/>
      </c>
      <c r="G781" s="26" t="str">
        <f>IF('Student Record'!G779="","",'Student Record'!G779)</f>
        <v/>
      </c>
      <c r="H781" s="25" t="str">
        <f>IF('Student Record'!I779="","",'Student Record'!I779)</f>
        <v/>
      </c>
      <c r="I781" s="27" t="str">
        <f>IF('Student Record'!J779="","",'Student Record'!J779)</f>
        <v/>
      </c>
      <c r="J781" s="25" t="str">
        <f>IF('Student Record'!O779="","",'Student Record'!O779)</f>
        <v/>
      </c>
      <c r="K7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1" s="25" t="str">
        <f>IF(Table1[[#This Row],[नाम विद्यार्थी]]="","",IF(AND(Table1[[#This Row],[कक्षा]]&gt;8,Table1[[#This Row],[कक्षा]]&lt;11),50,""))</f>
        <v/>
      </c>
      <c r="M781" s="28" t="str">
        <f>IF(Table1[[#This Row],[नाम विद्यार्थी]]="","",IF(AND(Table1[[#This Row],[कक्षा]]&gt;=11,'School Fees'!$L$3="Yes"),100,""))</f>
        <v/>
      </c>
      <c r="N7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1" s="25" t="str">
        <f>IF(Table1[[#This Row],[नाम विद्यार्थी]]="","",IF(Table1[[#This Row],[कक्षा]]&gt;8,5,""))</f>
        <v/>
      </c>
      <c r="P7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1" s="21"/>
      <c r="R781" s="21"/>
      <c r="S781" s="28" t="str">
        <f>IF(SUM(Table1[[#This Row],[छात्र निधि]:[टी.सी.शुल्क]])=0,"",SUM(Table1[[#This Row],[छात्र निधि]:[टी.सी.शुल्क]]))</f>
        <v/>
      </c>
      <c r="T781" s="33"/>
      <c r="U781" s="33"/>
      <c r="V781" s="22"/>
    </row>
    <row r="782" spans="2:22" ht="15">
      <c r="B782" s="25" t="str">
        <f>IF(C782="","",ROWS($A$4:A782))</f>
        <v/>
      </c>
      <c r="C782" s="25" t="str">
        <f>IF('Student Record'!A780="","",'Student Record'!A780)</f>
        <v/>
      </c>
      <c r="D782" s="25" t="str">
        <f>IF('Student Record'!B780="","",'Student Record'!B780)</f>
        <v/>
      </c>
      <c r="E782" s="25" t="str">
        <f>IF('Student Record'!C780="","",'Student Record'!C780)</f>
        <v/>
      </c>
      <c r="F782" s="26" t="str">
        <f>IF('Student Record'!E780="","",'Student Record'!E780)</f>
        <v/>
      </c>
      <c r="G782" s="26" t="str">
        <f>IF('Student Record'!G780="","",'Student Record'!G780)</f>
        <v/>
      </c>
      <c r="H782" s="25" t="str">
        <f>IF('Student Record'!I780="","",'Student Record'!I780)</f>
        <v/>
      </c>
      <c r="I782" s="27" t="str">
        <f>IF('Student Record'!J780="","",'Student Record'!J780)</f>
        <v/>
      </c>
      <c r="J782" s="25" t="str">
        <f>IF('Student Record'!O780="","",'Student Record'!O780)</f>
        <v/>
      </c>
      <c r="K7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2" s="25" t="str">
        <f>IF(Table1[[#This Row],[नाम विद्यार्थी]]="","",IF(AND(Table1[[#This Row],[कक्षा]]&gt;8,Table1[[#This Row],[कक्षा]]&lt;11),50,""))</f>
        <v/>
      </c>
      <c r="M782" s="28" t="str">
        <f>IF(Table1[[#This Row],[नाम विद्यार्थी]]="","",IF(AND(Table1[[#This Row],[कक्षा]]&gt;=11,'School Fees'!$L$3="Yes"),100,""))</f>
        <v/>
      </c>
      <c r="N7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2" s="25" t="str">
        <f>IF(Table1[[#This Row],[नाम विद्यार्थी]]="","",IF(Table1[[#This Row],[कक्षा]]&gt;8,5,""))</f>
        <v/>
      </c>
      <c r="P7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2" s="21"/>
      <c r="R782" s="21"/>
      <c r="S782" s="28" t="str">
        <f>IF(SUM(Table1[[#This Row],[छात्र निधि]:[टी.सी.शुल्क]])=0,"",SUM(Table1[[#This Row],[छात्र निधि]:[टी.सी.शुल्क]]))</f>
        <v/>
      </c>
      <c r="T782" s="33"/>
      <c r="U782" s="33"/>
      <c r="V782" s="22"/>
    </row>
    <row r="783" spans="2:22" ht="15">
      <c r="B783" s="25" t="str">
        <f>IF(C783="","",ROWS($A$4:A783))</f>
        <v/>
      </c>
      <c r="C783" s="25" t="str">
        <f>IF('Student Record'!A781="","",'Student Record'!A781)</f>
        <v/>
      </c>
      <c r="D783" s="25" t="str">
        <f>IF('Student Record'!B781="","",'Student Record'!B781)</f>
        <v/>
      </c>
      <c r="E783" s="25" t="str">
        <f>IF('Student Record'!C781="","",'Student Record'!C781)</f>
        <v/>
      </c>
      <c r="F783" s="26" t="str">
        <f>IF('Student Record'!E781="","",'Student Record'!E781)</f>
        <v/>
      </c>
      <c r="G783" s="26" t="str">
        <f>IF('Student Record'!G781="","",'Student Record'!G781)</f>
        <v/>
      </c>
      <c r="H783" s="25" t="str">
        <f>IF('Student Record'!I781="","",'Student Record'!I781)</f>
        <v/>
      </c>
      <c r="I783" s="27" t="str">
        <f>IF('Student Record'!J781="","",'Student Record'!J781)</f>
        <v/>
      </c>
      <c r="J783" s="25" t="str">
        <f>IF('Student Record'!O781="","",'Student Record'!O781)</f>
        <v/>
      </c>
      <c r="K7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3" s="25" t="str">
        <f>IF(Table1[[#This Row],[नाम विद्यार्थी]]="","",IF(AND(Table1[[#This Row],[कक्षा]]&gt;8,Table1[[#This Row],[कक्षा]]&lt;11),50,""))</f>
        <v/>
      </c>
      <c r="M783" s="28" t="str">
        <f>IF(Table1[[#This Row],[नाम विद्यार्थी]]="","",IF(AND(Table1[[#This Row],[कक्षा]]&gt;=11,'School Fees'!$L$3="Yes"),100,""))</f>
        <v/>
      </c>
      <c r="N7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3" s="25" t="str">
        <f>IF(Table1[[#This Row],[नाम विद्यार्थी]]="","",IF(Table1[[#This Row],[कक्षा]]&gt;8,5,""))</f>
        <v/>
      </c>
      <c r="P7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3" s="21"/>
      <c r="R783" s="21"/>
      <c r="S783" s="28" t="str">
        <f>IF(SUM(Table1[[#This Row],[छात्र निधि]:[टी.सी.शुल्क]])=0,"",SUM(Table1[[#This Row],[छात्र निधि]:[टी.सी.शुल्क]]))</f>
        <v/>
      </c>
      <c r="T783" s="33"/>
      <c r="U783" s="33"/>
      <c r="V783" s="22"/>
    </row>
    <row r="784" spans="2:22" ht="15">
      <c r="B784" s="25" t="str">
        <f>IF(C784="","",ROWS($A$4:A784))</f>
        <v/>
      </c>
      <c r="C784" s="25" t="str">
        <f>IF('Student Record'!A782="","",'Student Record'!A782)</f>
        <v/>
      </c>
      <c r="D784" s="25" t="str">
        <f>IF('Student Record'!B782="","",'Student Record'!B782)</f>
        <v/>
      </c>
      <c r="E784" s="25" t="str">
        <f>IF('Student Record'!C782="","",'Student Record'!C782)</f>
        <v/>
      </c>
      <c r="F784" s="26" t="str">
        <f>IF('Student Record'!E782="","",'Student Record'!E782)</f>
        <v/>
      </c>
      <c r="G784" s="26" t="str">
        <f>IF('Student Record'!G782="","",'Student Record'!G782)</f>
        <v/>
      </c>
      <c r="H784" s="25" t="str">
        <f>IF('Student Record'!I782="","",'Student Record'!I782)</f>
        <v/>
      </c>
      <c r="I784" s="27" t="str">
        <f>IF('Student Record'!J782="","",'Student Record'!J782)</f>
        <v/>
      </c>
      <c r="J784" s="25" t="str">
        <f>IF('Student Record'!O782="","",'Student Record'!O782)</f>
        <v/>
      </c>
      <c r="K7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4" s="25" t="str">
        <f>IF(Table1[[#This Row],[नाम विद्यार्थी]]="","",IF(AND(Table1[[#This Row],[कक्षा]]&gt;8,Table1[[#This Row],[कक्षा]]&lt;11),50,""))</f>
        <v/>
      </c>
      <c r="M784" s="28" t="str">
        <f>IF(Table1[[#This Row],[नाम विद्यार्थी]]="","",IF(AND(Table1[[#This Row],[कक्षा]]&gt;=11,'School Fees'!$L$3="Yes"),100,""))</f>
        <v/>
      </c>
      <c r="N7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4" s="25" t="str">
        <f>IF(Table1[[#This Row],[नाम विद्यार्थी]]="","",IF(Table1[[#This Row],[कक्षा]]&gt;8,5,""))</f>
        <v/>
      </c>
      <c r="P7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4" s="21"/>
      <c r="R784" s="21"/>
      <c r="S784" s="28" t="str">
        <f>IF(SUM(Table1[[#This Row],[छात्र निधि]:[टी.सी.शुल्क]])=0,"",SUM(Table1[[#This Row],[छात्र निधि]:[टी.सी.शुल्क]]))</f>
        <v/>
      </c>
      <c r="T784" s="33"/>
      <c r="U784" s="33"/>
      <c r="V784" s="22"/>
    </row>
    <row r="785" spans="2:22" ht="15">
      <c r="B785" s="25" t="str">
        <f>IF(C785="","",ROWS($A$4:A785))</f>
        <v/>
      </c>
      <c r="C785" s="25" t="str">
        <f>IF('Student Record'!A783="","",'Student Record'!A783)</f>
        <v/>
      </c>
      <c r="D785" s="25" t="str">
        <f>IF('Student Record'!B783="","",'Student Record'!B783)</f>
        <v/>
      </c>
      <c r="E785" s="25" t="str">
        <f>IF('Student Record'!C783="","",'Student Record'!C783)</f>
        <v/>
      </c>
      <c r="F785" s="26" t="str">
        <f>IF('Student Record'!E783="","",'Student Record'!E783)</f>
        <v/>
      </c>
      <c r="G785" s="26" t="str">
        <f>IF('Student Record'!G783="","",'Student Record'!G783)</f>
        <v/>
      </c>
      <c r="H785" s="25" t="str">
        <f>IF('Student Record'!I783="","",'Student Record'!I783)</f>
        <v/>
      </c>
      <c r="I785" s="27" t="str">
        <f>IF('Student Record'!J783="","",'Student Record'!J783)</f>
        <v/>
      </c>
      <c r="J785" s="25" t="str">
        <f>IF('Student Record'!O783="","",'Student Record'!O783)</f>
        <v/>
      </c>
      <c r="K7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5" s="25" t="str">
        <f>IF(Table1[[#This Row],[नाम विद्यार्थी]]="","",IF(AND(Table1[[#This Row],[कक्षा]]&gt;8,Table1[[#This Row],[कक्षा]]&lt;11),50,""))</f>
        <v/>
      </c>
      <c r="M785" s="28" t="str">
        <f>IF(Table1[[#This Row],[नाम विद्यार्थी]]="","",IF(AND(Table1[[#This Row],[कक्षा]]&gt;=11,'School Fees'!$L$3="Yes"),100,""))</f>
        <v/>
      </c>
      <c r="N7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5" s="25" t="str">
        <f>IF(Table1[[#This Row],[नाम विद्यार्थी]]="","",IF(Table1[[#This Row],[कक्षा]]&gt;8,5,""))</f>
        <v/>
      </c>
      <c r="P7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5" s="21"/>
      <c r="R785" s="21"/>
      <c r="S785" s="28" t="str">
        <f>IF(SUM(Table1[[#This Row],[छात्र निधि]:[टी.सी.शुल्क]])=0,"",SUM(Table1[[#This Row],[छात्र निधि]:[टी.सी.शुल्क]]))</f>
        <v/>
      </c>
      <c r="T785" s="33"/>
      <c r="U785" s="33"/>
      <c r="V785" s="22"/>
    </row>
    <row r="786" spans="2:22" ht="15">
      <c r="B786" s="25" t="str">
        <f>IF(C786="","",ROWS($A$4:A786))</f>
        <v/>
      </c>
      <c r="C786" s="25" t="str">
        <f>IF('Student Record'!A784="","",'Student Record'!A784)</f>
        <v/>
      </c>
      <c r="D786" s="25" t="str">
        <f>IF('Student Record'!B784="","",'Student Record'!B784)</f>
        <v/>
      </c>
      <c r="E786" s="25" t="str">
        <f>IF('Student Record'!C784="","",'Student Record'!C784)</f>
        <v/>
      </c>
      <c r="F786" s="26" t="str">
        <f>IF('Student Record'!E784="","",'Student Record'!E784)</f>
        <v/>
      </c>
      <c r="G786" s="26" t="str">
        <f>IF('Student Record'!G784="","",'Student Record'!G784)</f>
        <v/>
      </c>
      <c r="H786" s="25" t="str">
        <f>IF('Student Record'!I784="","",'Student Record'!I784)</f>
        <v/>
      </c>
      <c r="I786" s="27" t="str">
        <f>IF('Student Record'!J784="","",'Student Record'!J784)</f>
        <v/>
      </c>
      <c r="J786" s="25" t="str">
        <f>IF('Student Record'!O784="","",'Student Record'!O784)</f>
        <v/>
      </c>
      <c r="K7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6" s="25" t="str">
        <f>IF(Table1[[#This Row],[नाम विद्यार्थी]]="","",IF(AND(Table1[[#This Row],[कक्षा]]&gt;8,Table1[[#This Row],[कक्षा]]&lt;11),50,""))</f>
        <v/>
      </c>
      <c r="M786" s="28" t="str">
        <f>IF(Table1[[#This Row],[नाम विद्यार्थी]]="","",IF(AND(Table1[[#This Row],[कक्षा]]&gt;=11,'School Fees'!$L$3="Yes"),100,""))</f>
        <v/>
      </c>
      <c r="N7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6" s="25" t="str">
        <f>IF(Table1[[#This Row],[नाम विद्यार्थी]]="","",IF(Table1[[#This Row],[कक्षा]]&gt;8,5,""))</f>
        <v/>
      </c>
      <c r="P7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6" s="21"/>
      <c r="R786" s="21"/>
      <c r="S786" s="28" t="str">
        <f>IF(SUM(Table1[[#This Row],[छात्र निधि]:[टी.सी.शुल्क]])=0,"",SUM(Table1[[#This Row],[छात्र निधि]:[टी.सी.शुल्क]]))</f>
        <v/>
      </c>
      <c r="T786" s="33"/>
      <c r="U786" s="33"/>
      <c r="V786" s="22"/>
    </row>
    <row r="787" spans="2:22" ht="15">
      <c r="B787" s="25" t="str">
        <f>IF(C787="","",ROWS($A$4:A787))</f>
        <v/>
      </c>
      <c r="C787" s="25" t="str">
        <f>IF('Student Record'!A785="","",'Student Record'!A785)</f>
        <v/>
      </c>
      <c r="D787" s="25" t="str">
        <f>IF('Student Record'!B785="","",'Student Record'!B785)</f>
        <v/>
      </c>
      <c r="E787" s="25" t="str">
        <f>IF('Student Record'!C785="","",'Student Record'!C785)</f>
        <v/>
      </c>
      <c r="F787" s="26" t="str">
        <f>IF('Student Record'!E785="","",'Student Record'!E785)</f>
        <v/>
      </c>
      <c r="G787" s="26" t="str">
        <f>IF('Student Record'!G785="","",'Student Record'!G785)</f>
        <v/>
      </c>
      <c r="H787" s="25" t="str">
        <f>IF('Student Record'!I785="","",'Student Record'!I785)</f>
        <v/>
      </c>
      <c r="I787" s="27" t="str">
        <f>IF('Student Record'!J785="","",'Student Record'!J785)</f>
        <v/>
      </c>
      <c r="J787" s="25" t="str">
        <f>IF('Student Record'!O785="","",'Student Record'!O785)</f>
        <v/>
      </c>
      <c r="K7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7" s="25" t="str">
        <f>IF(Table1[[#This Row],[नाम विद्यार्थी]]="","",IF(AND(Table1[[#This Row],[कक्षा]]&gt;8,Table1[[#This Row],[कक्षा]]&lt;11),50,""))</f>
        <v/>
      </c>
      <c r="M787" s="28" t="str">
        <f>IF(Table1[[#This Row],[नाम विद्यार्थी]]="","",IF(AND(Table1[[#This Row],[कक्षा]]&gt;=11,'School Fees'!$L$3="Yes"),100,""))</f>
        <v/>
      </c>
      <c r="N7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7" s="25" t="str">
        <f>IF(Table1[[#This Row],[नाम विद्यार्थी]]="","",IF(Table1[[#This Row],[कक्षा]]&gt;8,5,""))</f>
        <v/>
      </c>
      <c r="P7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7" s="21"/>
      <c r="R787" s="21"/>
      <c r="S787" s="28" t="str">
        <f>IF(SUM(Table1[[#This Row],[छात्र निधि]:[टी.सी.शुल्क]])=0,"",SUM(Table1[[#This Row],[छात्र निधि]:[टी.सी.शुल्क]]))</f>
        <v/>
      </c>
      <c r="T787" s="33"/>
      <c r="U787" s="33"/>
      <c r="V787" s="22"/>
    </row>
    <row r="788" spans="2:22" ht="15">
      <c r="B788" s="25" t="str">
        <f>IF(C788="","",ROWS($A$4:A788))</f>
        <v/>
      </c>
      <c r="C788" s="25" t="str">
        <f>IF('Student Record'!A786="","",'Student Record'!A786)</f>
        <v/>
      </c>
      <c r="D788" s="25" t="str">
        <f>IF('Student Record'!B786="","",'Student Record'!B786)</f>
        <v/>
      </c>
      <c r="E788" s="25" t="str">
        <f>IF('Student Record'!C786="","",'Student Record'!C786)</f>
        <v/>
      </c>
      <c r="F788" s="26" t="str">
        <f>IF('Student Record'!E786="","",'Student Record'!E786)</f>
        <v/>
      </c>
      <c r="G788" s="26" t="str">
        <f>IF('Student Record'!G786="","",'Student Record'!G786)</f>
        <v/>
      </c>
      <c r="H788" s="25" t="str">
        <f>IF('Student Record'!I786="","",'Student Record'!I786)</f>
        <v/>
      </c>
      <c r="I788" s="27" t="str">
        <f>IF('Student Record'!J786="","",'Student Record'!J786)</f>
        <v/>
      </c>
      <c r="J788" s="25" t="str">
        <f>IF('Student Record'!O786="","",'Student Record'!O786)</f>
        <v/>
      </c>
      <c r="K7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8" s="25" t="str">
        <f>IF(Table1[[#This Row],[नाम विद्यार्थी]]="","",IF(AND(Table1[[#This Row],[कक्षा]]&gt;8,Table1[[#This Row],[कक्षा]]&lt;11),50,""))</f>
        <v/>
      </c>
      <c r="M788" s="28" t="str">
        <f>IF(Table1[[#This Row],[नाम विद्यार्थी]]="","",IF(AND(Table1[[#This Row],[कक्षा]]&gt;=11,'School Fees'!$L$3="Yes"),100,""))</f>
        <v/>
      </c>
      <c r="N7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8" s="25" t="str">
        <f>IF(Table1[[#This Row],[नाम विद्यार्थी]]="","",IF(Table1[[#This Row],[कक्षा]]&gt;8,5,""))</f>
        <v/>
      </c>
      <c r="P7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8" s="21"/>
      <c r="R788" s="21"/>
      <c r="S788" s="28" t="str">
        <f>IF(SUM(Table1[[#This Row],[छात्र निधि]:[टी.सी.शुल्क]])=0,"",SUM(Table1[[#This Row],[छात्र निधि]:[टी.सी.शुल्क]]))</f>
        <v/>
      </c>
      <c r="T788" s="33"/>
      <c r="U788" s="33"/>
      <c r="V788" s="22"/>
    </row>
    <row r="789" spans="2:22" ht="15">
      <c r="B789" s="25" t="str">
        <f>IF(C789="","",ROWS($A$4:A789))</f>
        <v/>
      </c>
      <c r="C789" s="25" t="str">
        <f>IF('Student Record'!A787="","",'Student Record'!A787)</f>
        <v/>
      </c>
      <c r="D789" s="25" t="str">
        <f>IF('Student Record'!B787="","",'Student Record'!B787)</f>
        <v/>
      </c>
      <c r="E789" s="25" t="str">
        <f>IF('Student Record'!C787="","",'Student Record'!C787)</f>
        <v/>
      </c>
      <c r="F789" s="26" t="str">
        <f>IF('Student Record'!E787="","",'Student Record'!E787)</f>
        <v/>
      </c>
      <c r="G789" s="26" t="str">
        <f>IF('Student Record'!G787="","",'Student Record'!G787)</f>
        <v/>
      </c>
      <c r="H789" s="25" t="str">
        <f>IF('Student Record'!I787="","",'Student Record'!I787)</f>
        <v/>
      </c>
      <c r="I789" s="27" t="str">
        <f>IF('Student Record'!J787="","",'Student Record'!J787)</f>
        <v/>
      </c>
      <c r="J789" s="25" t="str">
        <f>IF('Student Record'!O787="","",'Student Record'!O787)</f>
        <v/>
      </c>
      <c r="K7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89" s="25" t="str">
        <f>IF(Table1[[#This Row],[नाम विद्यार्थी]]="","",IF(AND(Table1[[#This Row],[कक्षा]]&gt;8,Table1[[#This Row],[कक्षा]]&lt;11),50,""))</f>
        <v/>
      </c>
      <c r="M789" s="28" t="str">
        <f>IF(Table1[[#This Row],[नाम विद्यार्थी]]="","",IF(AND(Table1[[#This Row],[कक्षा]]&gt;=11,'School Fees'!$L$3="Yes"),100,""))</f>
        <v/>
      </c>
      <c r="N7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89" s="25" t="str">
        <f>IF(Table1[[#This Row],[नाम विद्यार्थी]]="","",IF(Table1[[#This Row],[कक्षा]]&gt;8,5,""))</f>
        <v/>
      </c>
      <c r="P7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89" s="21"/>
      <c r="R789" s="21"/>
      <c r="S789" s="28" t="str">
        <f>IF(SUM(Table1[[#This Row],[छात्र निधि]:[टी.सी.शुल्क]])=0,"",SUM(Table1[[#This Row],[छात्र निधि]:[टी.सी.शुल्क]]))</f>
        <v/>
      </c>
      <c r="T789" s="33"/>
      <c r="U789" s="33"/>
      <c r="V789" s="22"/>
    </row>
    <row r="790" spans="2:22" ht="15">
      <c r="B790" s="25" t="str">
        <f>IF(C790="","",ROWS($A$4:A790))</f>
        <v/>
      </c>
      <c r="C790" s="25" t="str">
        <f>IF('Student Record'!A788="","",'Student Record'!A788)</f>
        <v/>
      </c>
      <c r="D790" s="25" t="str">
        <f>IF('Student Record'!B788="","",'Student Record'!B788)</f>
        <v/>
      </c>
      <c r="E790" s="25" t="str">
        <f>IF('Student Record'!C788="","",'Student Record'!C788)</f>
        <v/>
      </c>
      <c r="F790" s="26" t="str">
        <f>IF('Student Record'!E788="","",'Student Record'!E788)</f>
        <v/>
      </c>
      <c r="G790" s="26" t="str">
        <f>IF('Student Record'!G788="","",'Student Record'!G788)</f>
        <v/>
      </c>
      <c r="H790" s="25" t="str">
        <f>IF('Student Record'!I788="","",'Student Record'!I788)</f>
        <v/>
      </c>
      <c r="I790" s="27" t="str">
        <f>IF('Student Record'!J788="","",'Student Record'!J788)</f>
        <v/>
      </c>
      <c r="J790" s="25" t="str">
        <f>IF('Student Record'!O788="","",'Student Record'!O788)</f>
        <v/>
      </c>
      <c r="K7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0" s="25" t="str">
        <f>IF(Table1[[#This Row],[नाम विद्यार्थी]]="","",IF(AND(Table1[[#This Row],[कक्षा]]&gt;8,Table1[[#This Row],[कक्षा]]&lt;11),50,""))</f>
        <v/>
      </c>
      <c r="M790" s="28" t="str">
        <f>IF(Table1[[#This Row],[नाम विद्यार्थी]]="","",IF(AND(Table1[[#This Row],[कक्षा]]&gt;=11,'School Fees'!$L$3="Yes"),100,""))</f>
        <v/>
      </c>
      <c r="N7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0" s="25" t="str">
        <f>IF(Table1[[#This Row],[नाम विद्यार्थी]]="","",IF(Table1[[#This Row],[कक्षा]]&gt;8,5,""))</f>
        <v/>
      </c>
      <c r="P7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0" s="21"/>
      <c r="R790" s="21"/>
      <c r="S790" s="28" t="str">
        <f>IF(SUM(Table1[[#This Row],[छात्र निधि]:[टी.सी.शुल्क]])=0,"",SUM(Table1[[#This Row],[छात्र निधि]:[टी.सी.शुल्क]]))</f>
        <v/>
      </c>
      <c r="T790" s="33"/>
      <c r="U790" s="33"/>
      <c r="V790" s="22"/>
    </row>
    <row r="791" spans="2:22" ht="15">
      <c r="B791" s="25" t="str">
        <f>IF(C791="","",ROWS($A$4:A791))</f>
        <v/>
      </c>
      <c r="C791" s="25" t="str">
        <f>IF('Student Record'!A789="","",'Student Record'!A789)</f>
        <v/>
      </c>
      <c r="D791" s="25" t="str">
        <f>IF('Student Record'!B789="","",'Student Record'!B789)</f>
        <v/>
      </c>
      <c r="E791" s="25" t="str">
        <f>IF('Student Record'!C789="","",'Student Record'!C789)</f>
        <v/>
      </c>
      <c r="F791" s="26" t="str">
        <f>IF('Student Record'!E789="","",'Student Record'!E789)</f>
        <v/>
      </c>
      <c r="G791" s="26" t="str">
        <f>IF('Student Record'!G789="","",'Student Record'!G789)</f>
        <v/>
      </c>
      <c r="H791" s="25" t="str">
        <f>IF('Student Record'!I789="","",'Student Record'!I789)</f>
        <v/>
      </c>
      <c r="I791" s="27" t="str">
        <f>IF('Student Record'!J789="","",'Student Record'!J789)</f>
        <v/>
      </c>
      <c r="J791" s="25" t="str">
        <f>IF('Student Record'!O789="","",'Student Record'!O789)</f>
        <v/>
      </c>
      <c r="K7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1" s="25" t="str">
        <f>IF(Table1[[#This Row],[नाम विद्यार्थी]]="","",IF(AND(Table1[[#This Row],[कक्षा]]&gt;8,Table1[[#This Row],[कक्षा]]&lt;11),50,""))</f>
        <v/>
      </c>
      <c r="M791" s="28" t="str">
        <f>IF(Table1[[#This Row],[नाम विद्यार्थी]]="","",IF(AND(Table1[[#This Row],[कक्षा]]&gt;=11,'School Fees'!$L$3="Yes"),100,""))</f>
        <v/>
      </c>
      <c r="N7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1" s="25" t="str">
        <f>IF(Table1[[#This Row],[नाम विद्यार्थी]]="","",IF(Table1[[#This Row],[कक्षा]]&gt;8,5,""))</f>
        <v/>
      </c>
      <c r="P7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1" s="21"/>
      <c r="R791" s="21"/>
      <c r="S791" s="28" t="str">
        <f>IF(SUM(Table1[[#This Row],[छात्र निधि]:[टी.सी.शुल्क]])=0,"",SUM(Table1[[#This Row],[छात्र निधि]:[टी.सी.शुल्क]]))</f>
        <v/>
      </c>
      <c r="T791" s="33"/>
      <c r="U791" s="33"/>
      <c r="V791" s="22"/>
    </row>
    <row r="792" spans="2:22" ht="15">
      <c r="B792" s="25" t="str">
        <f>IF(C792="","",ROWS($A$4:A792))</f>
        <v/>
      </c>
      <c r="C792" s="25" t="str">
        <f>IF('Student Record'!A790="","",'Student Record'!A790)</f>
        <v/>
      </c>
      <c r="D792" s="25" t="str">
        <f>IF('Student Record'!B790="","",'Student Record'!B790)</f>
        <v/>
      </c>
      <c r="E792" s="25" t="str">
        <f>IF('Student Record'!C790="","",'Student Record'!C790)</f>
        <v/>
      </c>
      <c r="F792" s="26" t="str">
        <f>IF('Student Record'!E790="","",'Student Record'!E790)</f>
        <v/>
      </c>
      <c r="G792" s="26" t="str">
        <f>IF('Student Record'!G790="","",'Student Record'!G790)</f>
        <v/>
      </c>
      <c r="H792" s="25" t="str">
        <f>IF('Student Record'!I790="","",'Student Record'!I790)</f>
        <v/>
      </c>
      <c r="I792" s="27" t="str">
        <f>IF('Student Record'!J790="","",'Student Record'!J790)</f>
        <v/>
      </c>
      <c r="J792" s="25" t="str">
        <f>IF('Student Record'!O790="","",'Student Record'!O790)</f>
        <v/>
      </c>
      <c r="K7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2" s="25" t="str">
        <f>IF(Table1[[#This Row],[नाम विद्यार्थी]]="","",IF(AND(Table1[[#This Row],[कक्षा]]&gt;8,Table1[[#This Row],[कक्षा]]&lt;11),50,""))</f>
        <v/>
      </c>
      <c r="M792" s="28" t="str">
        <f>IF(Table1[[#This Row],[नाम विद्यार्थी]]="","",IF(AND(Table1[[#This Row],[कक्षा]]&gt;=11,'School Fees'!$L$3="Yes"),100,""))</f>
        <v/>
      </c>
      <c r="N7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2" s="25" t="str">
        <f>IF(Table1[[#This Row],[नाम विद्यार्थी]]="","",IF(Table1[[#This Row],[कक्षा]]&gt;8,5,""))</f>
        <v/>
      </c>
      <c r="P7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2" s="21"/>
      <c r="R792" s="21"/>
      <c r="S792" s="28" t="str">
        <f>IF(SUM(Table1[[#This Row],[छात्र निधि]:[टी.सी.शुल्क]])=0,"",SUM(Table1[[#This Row],[छात्र निधि]:[टी.सी.शुल्क]]))</f>
        <v/>
      </c>
      <c r="T792" s="33"/>
      <c r="U792" s="33"/>
      <c r="V792" s="22"/>
    </row>
    <row r="793" spans="2:22" ht="15">
      <c r="B793" s="25" t="str">
        <f>IF(C793="","",ROWS($A$4:A793))</f>
        <v/>
      </c>
      <c r="C793" s="25" t="str">
        <f>IF('Student Record'!A791="","",'Student Record'!A791)</f>
        <v/>
      </c>
      <c r="D793" s="25" t="str">
        <f>IF('Student Record'!B791="","",'Student Record'!B791)</f>
        <v/>
      </c>
      <c r="E793" s="25" t="str">
        <f>IF('Student Record'!C791="","",'Student Record'!C791)</f>
        <v/>
      </c>
      <c r="F793" s="26" t="str">
        <f>IF('Student Record'!E791="","",'Student Record'!E791)</f>
        <v/>
      </c>
      <c r="G793" s="26" t="str">
        <f>IF('Student Record'!G791="","",'Student Record'!G791)</f>
        <v/>
      </c>
      <c r="H793" s="25" t="str">
        <f>IF('Student Record'!I791="","",'Student Record'!I791)</f>
        <v/>
      </c>
      <c r="I793" s="27" t="str">
        <f>IF('Student Record'!J791="","",'Student Record'!J791)</f>
        <v/>
      </c>
      <c r="J793" s="25" t="str">
        <f>IF('Student Record'!O791="","",'Student Record'!O791)</f>
        <v/>
      </c>
      <c r="K7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3" s="25" t="str">
        <f>IF(Table1[[#This Row],[नाम विद्यार्थी]]="","",IF(AND(Table1[[#This Row],[कक्षा]]&gt;8,Table1[[#This Row],[कक्षा]]&lt;11),50,""))</f>
        <v/>
      </c>
      <c r="M793" s="28" t="str">
        <f>IF(Table1[[#This Row],[नाम विद्यार्थी]]="","",IF(AND(Table1[[#This Row],[कक्षा]]&gt;=11,'School Fees'!$L$3="Yes"),100,""))</f>
        <v/>
      </c>
      <c r="N7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3" s="25" t="str">
        <f>IF(Table1[[#This Row],[नाम विद्यार्थी]]="","",IF(Table1[[#This Row],[कक्षा]]&gt;8,5,""))</f>
        <v/>
      </c>
      <c r="P7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3" s="21"/>
      <c r="R793" s="21"/>
      <c r="S793" s="28" t="str">
        <f>IF(SUM(Table1[[#This Row],[छात्र निधि]:[टी.सी.शुल्क]])=0,"",SUM(Table1[[#This Row],[छात्र निधि]:[टी.सी.शुल्क]]))</f>
        <v/>
      </c>
      <c r="T793" s="33"/>
      <c r="U793" s="33"/>
      <c r="V793" s="22"/>
    </row>
    <row r="794" spans="2:22" ht="15">
      <c r="B794" s="25" t="str">
        <f>IF(C794="","",ROWS($A$4:A794))</f>
        <v/>
      </c>
      <c r="C794" s="25" t="str">
        <f>IF('Student Record'!A792="","",'Student Record'!A792)</f>
        <v/>
      </c>
      <c r="D794" s="25" t="str">
        <f>IF('Student Record'!B792="","",'Student Record'!B792)</f>
        <v/>
      </c>
      <c r="E794" s="25" t="str">
        <f>IF('Student Record'!C792="","",'Student Record'!C792)</f>
        <v/>
      </c>
      <c r="F794" s="26" t="str">
        <f>IF('Student Record'!E792="","",'Student Record'!E792)</f>
        <v/>
      </c>
      <c r="G794" s="26" t="str">
        <f>IF('Student Record'!G792="","",'Student Record'!G792)</f>
        <v/>
      </c>
      <c r="H794" s="25" t="str">
        <f>IF('Student Record'!I792="","",'Student Record'!I792)</f>
        <v/>
      </c>
      <c r="I794" s="27" t="str">
        <f>IF('Student Record'!J792="","",'Student Record'!J792)</f>
        <v/>
      </c>
      <c r="J794" s="25" t="str">
        <f>IF('Student Record'!O792="","",'Student Record'!O792)</f>
        <v/>
      </c>
      <c r="K7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4" s="25" t="str">
        <f>IF(Table1[[#This Row],[नाम विद्यार्थी]]="","",IF(AND(Table1[[#This Row],[कक्षा]]&gt;8,Table1[[#This Row],[कक्षा]]&lt;11),50,""))</f>
        <v/>
      </c>
      <c r="M794" s="28" t="str">
        <f>IF(Table1[[#This Row],[नाम विद्यार्थी]]="","",IF(AND(Table1[[#This Row],[कक्षा]]&gt;=11,'School Fees'!$L$3="Yes"),100,""))</f>
        <v/>
      </c>
      <c r="N7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4" s="25" t="str">
        <f>IF(Table1[[#This Row],[नाम विद्यार्थी]]="","",IF(Table1[[#This Row],[कक्षा]]&gt;8,5,""))</f>
        <v/>
      </c>
      <c r="P7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4" s="21"/>
      <c r="R794" s="21"/>
      <c r="S794" s="28" t="str">
        <f>IF(SUM(Table1[[#This Row],[छात्र निधि]:[टी.सी.शुल्क]])=0,"",SUM(Table1[[#This Row],[छात्र निधि]:[टी.सी.शुल्क]]))</f>
        <v/>
      </c>
      <c r="T794" s="33"/>
      <c r="U794" s="33"/>
      <c r="V794" s="22"/>
    </row>
    <row r="795" spans="2:22" ht="15">
      <c r="B795" s="25" t="str">
        <f>IF(C795="","",ROWS($A$4:A795))</f>
        <v/>
      </c>
      <c r="C795" s="25" t="str">
        <f>IF('Student Record'!A793="","",'Student Record'!A793)</f>
        <v/>
      </c>
      <c r="D795" s="25" t="str">
        <f>IF('Student Record'!B793="","",'Student Record'!B793)</f>
        <v/>
      </c>
      <c r="E795" s="25" t="str">
        <f>IF('Student Record'!C793="","",'Student Record'!C793)</f>
        <v/>
      </c>
      <c r="F795" s="26" t="str">
        <f>IF('Student Record'!E793="","",'Student Record'!E793)</f>
        <v/>
      </c>
      <c r="G795" s="26" t="str">
        <f>IF('Student Record'!G793="","",'Student Record'!G793)</f>
        <v/>
      </c>
      <c r="H795" s="25" t="str">
        <f>IF('Student Record'!I793="","",'Student Record'!I793)</f>
        <v/>
      </c>
      <c r="I795" s="27" t="str">
        <f>IF('Student Record'!J793="","",'Student Record'!J793)</f>
        <v/>
      </c>
      <c r="J795" s="25" t="str">
        <f>IF('Student Record'!O793="","",'Student Record'!O793)</f>
        <v/>
      </c>
      <c r="K7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5" s="25" t="str">
        <f>IF(Table1[[#This Row],[नाम विद्यार्थी]]="","",IF(AND(Table1[[#This Row],[कक्षा]]&gt;8,Table1[[#This Row],[कक्षा]]&lt;11),50,""))</f>
        <v/>
      </c>
      <c r="M795" s="28" t="str">
        <f>IF(Table1[[#This Row],[नाम विद्यार्थी]]="","",IF(AND(Table1[[#This Row],[कक्षा]]&gt;=11,'School Fees'!$L$3="Yes"),100,""))</f>
        <v/>
      </c>
      <c r="N7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5" s="25" t="str">
        <f>IF(Table1[[#This Row],[नाम विद्यार्थी]]="","",IF(Table1[[#This Row],[कक्षा]]&gt;8,5,""))</f>
        <v/>
      </c>
      <c r="P7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5" s="21"/>
      <c r="R795" s="21"/>
      <c r="S795" s="28" t="str">
        <f>IF(SUM(Table1[[#This Row],[छात्र निधि]:[टी.सी.शुल्क]])=0,"",SUM(Table1[[#This Row],[छात्र निधि]:[टी.सी.शुल्क]]))</f>
        <v/>
      </c>
      <c r="T795" s="33"/>
      <c r="U795" s="33"/>
      <c r="V795" s="22"/>
    </row>
    <row r="796" spans="2:22" ht="15">
      <c r="B796" s="25" t="str">
        <f>IF(C796="","",ROWS($A$4:A796))</f>
        <v/>
      </c>
      <c r="C796" s="25" t="str">
        <f>IF('Student Record'!A794="","",'Student Record'!A794)</f>
        <v/>
      </c>
      <c r="D796" s="25" t="str">
        <f>IF('Student Record'!B794="","",'Student Record'!B794)</f>
        <v/>
      </c>
      <c r="E796" s="25" t="str">
        <f>IF('Student Record'!C794="","",'Student Record'!C794)</f>
        <v/>
      </c>
      <c r="F796" s="26" t="str">
        <f>IF('Student Record'!E794="","",'Student Record'!E794)</f>
        <v/>
      </c>
      <c r="G796" s="26" t="str">
        <f>IF('Student Record'!G794="","",'Student Record'!G794)</f>
        <v/>
      </c>
      <c r="H796" s="25" t="str">
        <f>IF('Student Record'!I794="","",'Student Record'!I794)</f>
        <v/>
      </c>
      <c r="I796" s="27" t="str">
        <f>IF('Student Record'!J794="","",'Student Record'!J794)</f>
        <v/>
      </c>
      <c r="J796" s="25" t="str">
        <f>IF('Student Record'!O794="","",'Student Record'!O794)</f>
        <v/>
      </c>
      <c r="K7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6" s="25" t="str">
        <f>IF(Table1[[#This Row],[नाम विद्यार्थी]]="","",IF(AND(Table1[[#This Row],[कक्षा]]&gt;8,Table1[[#This Row],[कक्षा]]&lt;11),50,""))</f>
        <v/>
      </c>
      <c r="M796" s="28" t="str">
        <f>IF(Table1[[#This Row],[नाम विद्यार्थी]]="","",IF(AND(Table1[[#This Row],[कक्षा]]&gt;=11,'School Fees'!$L$3="Yes"),100,""))</f>
        <v/>
      </c>
      <c r="N7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6" s="25" t="str">
        <f>IF(Table1[[#This Row],[नाम विद्यार्थी]]="","",IF(Table1[[#This Row],[कक्षा]]&gt;8,5,""))</f>
        <v/>
      </c>
      <c r="P7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6" s="21"/>
      <c r="R796" s="21"/>
      <c r="S796" s="28" t="str">
        <f>IF(SUM(Table1[[#This Row],[छात्र निधि]:[टी.सी.शुल्क]])=0,"",SUM(Table1[[#This Row],[छात्र निधि]:[टी.सी.शुल्क]]))</f>
        <v/>
      </c>
      <c r="T796" s="33"/>
      <c r="U796" s="33"/>
      <c r="V796" s="22"/>
    </row>
    <row r="797" spans="2:22" ht="15">
      <c r="B797" s="25" t="str">
        <f>IF(C797="","",ROWS($A$4:A797))</f>
        <v/>
      </c>
      <c r="C797" s="25" t="str">
        <f>IF('Student Record'!A795="","",'Student Record'!A795)</f>
        <v/>
      </c>
      <c r="D797" s="25" t="str">
        <f>IF('Student Record'!B795="","",'Student Record'!B795)</f>
        <v/>
      </c>
      <c r="E797" s="25" t="str">
        <f>IF('Student Record'!C795="","",'Student Record'!C795)</f>
        <v/>
      </c>
      <c r="F797" s="26" t="str">
        <f>IF('Student Record'!E795="","",'Student Record'!E795)</f>
        <v/>
      </c>
      <c r="G797" s="26" t="str">
        <f>IF('Student Record'!G795="","",'Student Record'!G795)</f>
        <v/>
      </c>
      <c r="H797" s="25" t="str">
        <f>IF('Student Record'!I795="","",'Student Record'!I795)</f>
        <v/>
      </c>
      <c r="I797" s="27" t="str">
        <f>IF('Student Record'!J795="","",'Student Record'!J795)</f>
        <v/>
      </c>
      <c r="J797" s="25" t="str">
        <f>IF('Student Record'!O795="","",'Student Record'!O795)</f>
        <v/>
      </c>
      <c r="K7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7" s="25" t="str">
        <f>IF(Table1[[#This Row],[नाम विद्यार्थी]]="","",IF(AND(Table1[[#This Row],[कक्षा]]&gt;8,Table1[[#This Row],[कक्षा]]&lt;11),50,""))</f>
        <v/>
      </c>
      <c r="M797" s="28" t="str">
        <f>IF(Table1[[#This Row],[नाम विद्यार्थी]]="","",IF(AND(Table1[[#This Row],[कक्षा]]&gt;=11,'School Fees'!$L$3="Yes"),100,""))</f>
        <v/>
      </c>
      <c r="N7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7" s="25" t="str">
        <f>IF(Table1[[#This Row],[नाम विद्यार्थी]]="","",IF(Table1[[#This Row],[कक्षा]]&gt;8,5,""))</f>
        <v/>
      </c>
      <c r="P7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7" s="21"/>
      <c r="R797" s="21"/>
      <c r="S797" s="28" t="str">
        <f>IF(SUM(Table1[[#This Row],[छात्र निधि]:[टी.सी.शुल्क]])=0,"",SUM(Table1[[#This Row],[छात्र निधि]:[टी.सी.शुल्क]]))</f>
        <v/>
      </c>
      <c r="T797" s="33"/>
      <c r="U797" s="33"/>
      <c r="V797" s="22"/>
    </row>
    <row r="798" spans="2:22" ht="15">
      <c r="B798" s="25" t="str">
        <f>IF(C798="","",ROWS($A$4:A798))</f>
        <v/>
      </c>
      <c r="C798" s="25" t="str">
        <f>IF('Student Record'!A796="","",'Student Record'!A796)</f>
        <v/>
      </c>
      <c r="D798" s="25" t="str">
        <f>IF('Student Record'!B796="","",'Student Record'!B796)</f>
        <v/>
      </c>
      <c r="E798" s="25" t="str">
        <f>IF('Student Record'!C796="","",'Student Record'!C796)</f>
        <v/>
      </c>
      <c r="F798" s="26" t="str">
        <f>IF('Student Record'!E796="","",'Student Record'!E796)</f>
        <v/>
      </c>
      <c r="G798" s="26" t="str">
        <f>IF('Student Record'!G796="","",'Student Record'!G796)</f>
        <v/>
      </c>
      <c r="H798" s="25" t="str">
        <f>IF('Student Record'!I796="","",'Student Record'!I796)</f>
        <v/>
      </c>
      <c r="I798" s="27" t="str">
        <f>IF('Student Record'!J796="","",'Student Record'!J796)</f>
        <v/>
      </c>
      <c r="J798" s="25" t="str">
        <f>IF('Student Record'!O796="","",'Student Record'!O796)</f>
        <v/>
      </c>
      <c r="K7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8" s="25" t="str">
        <f>IF(Table1[[#This Row],[नाम विद्यार्थी]]="","",IF(AND(Table1[[#This Row],[कक्षा]]&gt;8,Table1[[#This Row],[कक्षा]]&lt;11),50,""))</f>
        <v/>
      </c>
      <c r="M798" s="28" t="str">
        <f>IF(Table1[[#This Row],[नाम विद्यार्थी]]="","",IF(AND(Table1[[#This Row],[कक्षा]]&gt;=11,'School Fees'!$L$3="Yes"),100,""))</f>
        <v/>
      </c>
      <c r="N7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8" s="25" t="str">
        <f>IF(Table1[[#This Row],[नाम विद्यार्थी]]="","",IF(Table1[[#This Row],[कक्षा]]&gt;8,5,""))</f>
        <v/>
      </c>
      <c r="P7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8" s="21"/>
      <c r="R798" s="21"/>
      <c r="S798" s="28" t="str">
        <f>IF(SUM(Table1[[#This Row],[छात्र निधि]:[टी.सी.शुल्क]])=0,"",SUM(Table1[[#This Row],[छात्र निधि]:[टी.सी.शुल्क]]))</f>
        <v/>
      </c>
      <c r="T798" s="33"/>
      <c r="U798" s="33"/>
      <c r="V798" s="22"/>
    </row>
    <row r="799" spans="2:22" ht="15">
      <c r="B799" s="25" t="str">
        <f>IF(C799="","",ROWS($A$4:A799))</f>
        <v/>
      </c>
      <c r="C799" s="25" t="str">
        <f>IF('Student Record'!A797="","",'Student Record'!A797)</f>
        <v/>
      </c>
      <c r="D799" s="25" t="str">
        <f>IF('Student Record'!B797="","",'Student Record'!B797)</f>
        <v/>
      </c>
      <c r="E799" s="25" t="str">
        <f>IF('Student Record'!C797="","",'Student Record'!C797)</f>
        <v/>
      </c>
      <c r="F799" s="26" t="str">
        <f>IF('Student Record'!E797="","",'Student Record'!E797)</f>
        <v/>
      </c>
      <c r="G799" s="26" t="str">
        <f>IF('Student Record'!G797="","",'Student Record'!G797)</f>
        <v/>
      </c>
      <c r="H799" s="25" t="str">
        <f>IF('Student Record'!I797="","",'Student Record'!I797)</f>
        <v/>
      </c>
      <c r="I799" s="27" t="str">
        <f>IF('Student Record'!J797="","",'Student Record'!J797)</f>
        <v/>
      </c>
      <c r="J799" s="25" t="str">
        <f>IF('Student Record'!O797="","",'Student Record'!O797)</f>
        <v/>
      </c>
      <c r="K7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799" s="25" t="str">
        <f>IF(Table1[[#This Row],[नाम विद्यार्थी]]="","",IF(AND(Table1[[#This Row],[कक्षा]]&gt;8,Table1[[#This Row],[कक्षा]]&lt;11),50,""))</f>
        <v/>
      </c>
      <c r="M799" s="28" t="str">
        <f>IF(Table1[[#This Row],[नाम विद्यार्थी]]="","",IF(AND(Table1[[#This Row],[कक्षा]]&gt;=11,'School Fees'!$L$3="Yes"),100,""))</f>
        <v/>
      </c>
      <c r="N7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799" s="25" t="str">
        <f>IF(Table1[[#This Row],[नाम विद्यार्थी]]="","",IF(Table1[[#This Row],[कक्षा]]&gt;8,5,""))</f>
        <v/>
      </c>
      <c r="P7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799" s="21"/>
      <c r="R799" s="21"/>
      <c r="S799" s="28" t="str">
        <f>IF(SUM(Table1[[#This Row],[छात्र निधि]:[टी.सी.शुल्क]])=0,"",SUM(Table1[[#This Row],[छात्र निधि]:[टी.सी.शुल्क]]))</f>
        <v/>
      </c>
      <c r="T799" s="33"/>
      <c r="U799" s="33"/>
      <c r="V799" s="22"/>
    </row>
    <row r="800" spans="2:22" ht="15">
      <c r="B800" s="25" t="str">
        <f>IF(C800="","",ROWS($A$4:A800))</f>
        <v/>
      </c>
      <c r="C800" s="25" t="str">
        <f>IF('Student Record'!A798="","",'Student Record'!A798)</f>
        <v/>
      </c>
      <c r="D800" s="25" t="str">
        <f>IF('Student Record'!B798="","",'Student Record'!B798)</f>
        <v/>
      </c>
      <c r="E800" s="25" t="str">
        <f>IF('Student Record'!C798="","",'Student Record'!C798)</f>
        <v/>
      </c>
      <c r="F800" s="26" t="str">
        <f>IF('Student Record'!E798="","",'Student Record'!E798)</f>
        <v/>
      </c>
      <c r="G800" s="26" t="str">
        <f>IF('Student Record'!G798="","",'Student Record'!G798)</f>
        <v/>
      </c>
      <c r="H800" s="25" t="str">
        <f>IF('Student Record'!I798="","",'Student Record'!I798)</f>
        <v/>
      </c>
      <c r="I800" s="27" t="str">
        <f>IF('Student Record'!J798="","",'Student Record'!J798)</f>
        <v/>
      </c>
      <c r="J800" s="25" t="str">
        <f>IF('Student Record'!O798="","",'Student Record'!O798)</f>
        <v/>
      </c>
      <c r="K8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0" s="25" t="str">
        <f>IF(Table1[[#This Row],[नाम विद्यार्थी]]="","",IF(AND(Table1[[#This Row],[कक्षा]]&gt;8,Table1[[#This Row],[कक्षा]]&lt;11),50,""))</f>
        <v/>
      </c>
      <c r="M800" s="28" t="str">
        <f>IF(Table1[[#This Row],[नाम विद्यार्थी]]="","",IF(AND(Table1[[#This Row],[कक्षा]]&gt;=11,'School Fees'!$L$3="Yes"),100,""))</f>
        <v/>
      </c>
      <c r="N8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0" s="25" t="str">
        <f>IF(Table1[[#This Row],[नाम विद्यार्थी]]="","",IF(Table1[[#This Row],[कक्षा]]&gt;8,5,""))</f>
        <v/>
      </c>
      <c r="P8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0" s="21"/>
      <c r="R800" s="21"/>
      <c r="S800" s="28" t="str">
        <f>IF(SUM(Table1[[#This Row],[छात्र निधि]:[टी.सी.शुल्क]])=0,"",SUM(Table1[[#This Row],[छात्र निधि]:[टी.सी.शुल्क]]))</f>
        <v/>
      </c>
      <c r="T800" s="33"/>
      <c r="U800" s="33"/>
      <c r="V800" s="22"/>
    </row>
    <row r="801" spans="2:22" ht="15">
      <c r="B801" s="25" t="str">
        <f>IF(C801="","",ROWS($A$4:A801))</f>
        <v/>
      </c>
      <c r="C801" s="25" t="str">
        <f>IF('Student Record'!A799="","",'Student Record'!A799)</f>
        <v/>
      </c>
      <c r="D801" s="25" t="str">
        <f>IF('Student Record'!B799="","",'Student Record'!B799)</f>
        <v/>
      </c>
      <c r="E801" s="25" t="str">
        <f>IF('Student Record'!C799="","",'Student Record'!C799)</f>
        <v/>
      </c>
      <c r="F801" s="26" t="str">
        <f>IF('Student Record'!E799="","",'Student Record'!E799)</f>
        <v/>
      </c>
      <c r="G801" s="26" t="str">
        <f>IF('Student Record'!G799="","",'Student Record'!G799)</f>
        <v/>
      </c>
      <c r="H801" s="25" t="str">
        <f>IF('Student Record'!I799="","",'Student Record'!I799)</f>
        <v/>
      </c>
      <c r="I801" s="27" t="str">
        <f>IF('Student Record'!J799="","",'Student Record'!J799)</f>
        <v/>
      </c>
      <c r="J801" s="25" t="str">
        <f>IF('Student Record'!O799="","",'Student Record'!O799)</f>
        <v/>
      </c>
      <c r="K8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1" s="25" t="str">
        <f>IF(Table1[[#This Row],[नाम विद्यार्थी]]="","",IF(AND(Table1[[#This Row],[कक्षा]]&gt;8,Table1[[#This Row],[कक्षा]]&lt;11),50,""))</f>
        <v/>
      </c>
      <c r="M801" s="28" t="str">
        <f>IF(Table1[[#This Row],[नाम विद्यार्थी]]="","",IF(AND(Table1[[#This Row],[कक्षा]]&gt;=11,'School Fees'!$L$3="Yes"),100,""))</f>
        <v/>
      </c>
      <c r="N8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1" s="25" t="str">
        <f>IF(Table1[[#This Row],[नाम विद्यार्थी]]="","",IF(Table1[[#This Row],[कक्षा]]&gt;8,5,""))</f>
        <v/>
      </c>
      <c r="P8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1" s="21"/>
      <c r="R801" s="21"/>
      <c r="S801" s="28" t="str">
        <f>IF(SUM(Table1[[#This Row],[छात्र निधि]:[टी.सी.शुल्क]])=0,"",SUM(Table1[[#This Row],[छात्र निधि]:[टी.सी.शुल्क]]))</f>
        <v/>
      </c>
      <c r="T801" s="33"/>
      <c r="U801" s="33"/>
      <c r="V801" s="22"/>
    </row>
    <row r="802" spans="2:22" ht="15">
      <c r="B802" s="25" t="str">
        <f>IF(C802="","",ROWS($A$4:A802))</f>
        <v/>
      </c>
      <c r="C802" s="25" t="str">
        <f>IF('Student Record'!A800="","",'Student Record'!A800)</f>
        <v/>
      </c>
      <c r="D802" s="25" t="str">
        <f>IF('Student Record'!B800="","",'Student Record'!B800)</f>
        <v/>
      </c>
      <c r="E802" s="25" t="str">
        <f>IF('Student Record'!C800="","",'Student Record'!C800)</f>
        <v/>
      </c>
      <c r="F802" s="26" t="str">
        <f>IF('Student Record'!E800="","",'Student Record'!E800)</f>
        <v/>
      </c>
      <c r="G802" s="26" t="str">
        <f>IF('Student Record'!G800="","",'Student Record'!G800)</f>
        <v/>
      </c>
      <c r="H802" s="25" t="str">
        <f>IF('Student Record'!I800="","",'Student Record'!I800)</f>
        <v/>
      </c>
      <c r="I802" s="27" t="str">
        <f>IF('Student Record'!J800="","",'Student Record'!J800)</f>
        <v/>
      </c>
      <c r="J802" s="25" t="str">
        <f>IF('Student Record'!O800="","",'Student Record'!O800)</f>
        <v/>
      </c>
      <c r="K8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2" s="25" t="str">
        <f>IF(Table1[[#This Row],[नाम विद्यार्थी]]="","",IF(AND(Table1[[#This Row],[कक्षा]]&gt;8,Table1[[#This Row],[कक्षा]]&lt;11),50,""))</f>
        <v/>
      </c>
      <c r="M802" s="28" t="str">
        <f>IF(Table1[[#This Row],[नाम विद्यार्थी]]="","",IF(AND(Table1[[#This Row],[कक्षा]]&gt;=11,'School Fees'!$L$3="Yes"),100,""))</f>
        <v/>
      </c>
      <c r="N8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2" s="25" t="str">
        <f>IF(Table1[[#This Row],[नाम विद्यार्थी]]="","",IF(Table1[[#This Row],[कक्षा]]&gt;8,5,""))</f>
        <v/>
      </c>
      <c r="P8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2" s="21"/>
      <c r="R802" s="21"/>
      <c r="S802" s="28" t="str">
        <f>IF(SUM(Table1[[#This Row],[छात्र निधि]:[टी.सी.शुल्क]])=0,"",SUM(Table1[[#This Row],[छात्र निधि]:[टी.सी.शुल्क]]))</f>
        <v/>
      </c>
      <c r="T802" s="33"/>
      <c r="U802" s="33"/>
      <c r="V802" s="22"/>
    </row>
    <row r="803" spans="2:22" ht="15">
      <c r="B803" s="25" t="str">
        <f>IF(C803="","",ROWS($A$4:A803))</f>
        <v/>
      </c>
      <c r="C803" s="25" t="str">
        <f>IF('Student Record'!A801="","",'Student Record'!A801)</f>
        <v/>
      </c>
      <c r="D803" s="25" t="str">
        <f>IF('Student Record'!B801="","",'Student Record'!B801)</f>
        <v/>
      </c>
      <c r="E803" s="25" t="str">
        <f>IF('Student Record'!C801="","",'Student Record'!C801)</f>
        <v/>
      </c>
      <c r="F803" s="26" t="str">
        <f>IF('Student Record'!E801="","",'Student Record'!E801)</f>
        <v/>
      </c>
      <c r="G803" s="26" t="str">
        <f>IF('Student Record'!G801="","",'Student Record'!G801)</f>
        <v/>
      </c>
      <c r="H803" s="25" t="str">
        <f>IF('Student Record'!I801="","",'Student Record'!I801)</f>
        <v/>
      </c>
      <c r="I803" s="27" t="str">
        <f>IF('Student Record'!J801="","",'Student Record'!J801)</f>
        <v/>
      </c>
      <c r="J803" s="25" t="str">
        <f>IF('Student Record'!O801="","",'Student Record'!O801)</f>
        <v/>
      </c>
      <c r="K8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3" s="25" t="str">
        <f>IF(Table1[[#This Row],[नाम विद्यार्थी]]="","",IF(AND(Table1[[#This Row],[कक्षा]]&gt;8,Table1[[#This Row],[कक्षा]]&lt;11),50,""))</f>
        <v/>
      </c>
      <c r="M803" s="28" t="str">
        <f>IF(Table1[[#This Row],[नाम विद्यार्थी]]="","",IF(AND(Table1[[#This Row],[कक्षा]]&gt;=11,'School Fees'!$L$3="Yes"),100,""))</f>
        <v/>
      </c>
      <c r="N8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3" s="25" t="str">
        <f>IF(Table1[[#This Row],[नाम विद्यार्थी]]="","",IF(Table1[[#This Row],[कक्षा]]&gt;8,5,""))</f>
        <v/>
      </c>
      <c r="P8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3" s="21"/>
      <c r="R803" s="21"/>
      <c r="S803" s="28" t="str">
        <f>IF(SUM(Table1[[#This Row],[छात्र निधि]:[टी.सी.शुल्क]])=0,"",SUM(Table1[[#This Row],[छात्र निधि]:[टी.सी.शुल्क]]))</f>
        <v/>
      </c>
      <c r="T803" s="33"/>
      <c r="U803" s="33"/>
      <c r="V803" s="22"/>
    </row>
    <row r="804" spans="2:22" ht="15">
      <c r="B804" s="25" t="str">
        <f>IF(C804="","",ROWS($A$4:A804))</f>
        <v/>
      </c>
      <c r="C804" s="25" t="str">
        <f>IF('Student Record'!A802="","",'Student Record'!A802)</f>
        <v/>
      </c>
      <c r="D804" s="25" t="str">
        <f>IF('Student Record'!B802="","",'Student Record'!B802)</f>
        <v/>
      </c>
      <c r="E804" s="25" t="str">
        <f>IF('Student Record'!C802="","",'Student Record'!C802)</f>
        <v/>
      </c>
      <c r="F804" s="26" t="str">
        <f>IF('Student Record'!E802="","",'Student Record'!E802)</f>
        <v/>
      </c>
      <c r="G804" s="26" t="str">
        <f>IF('Student Record'!G802="","",'Student Record'!G802)</f>
        <v/>
      </c>
      <c r="H804" s="25" t="str">
        <f>IF('Student Record'!I802="","",'Student Record'!I802)</f>
        <v/>
      </c>
      <c r="I804" s="27" t="str">
        <f>IF('Student Record'!J802="","",'Student Record'!J802)</f>
        <v/>
      </c>
      <c r="J804" s="25" t="str">
        <f>IF('Student Record'!O802="","",'Student Record'!O802)</f>
        <v/>
      </c>
      <c r="K8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4" s="25" t="str">
        <f>IF(Table1[[#This Row],[नाम विद्यार्थी]]="","",IF(AND(Table1[[#This Row],[कक्षा]]&gt;8,Table1[[#This Row],[कक्षा]]&lt;11),50,""))</f>
        <v/>
      </c>
      <c r="M804" s="28" t="str">
        <f>IF(Table1[[#This Row],[नाम विद्यार्थी]]="","",IF(AND(Table1[[#This Row],[कक्षा]]&gt;=11,'School Fees'!$L$3="Yes"),100,""))</f>
        <v/>
      </c>
      <c r="N8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4" s="25" t="str">
        <f>IF(Table1[[#This Row],[नाम विद्यार्थी]]="","",IF(Table1[[#This Row],[कक्षा]]&gt;8,5,""))</f>
        <v/>
      </c>
      <c r="P8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4" s="21"/>
      <c r="R804" s="21"/>
      <c r="S804" s="28" t="str">
        <f>IF(SUM(Table1[[#This Row],[छात्र निधि]:[टी.सी.शुल्क]])=0,"",SUM(Table1[[#This Row],[छात्र निधि]:[टी.सी.शुल्क]]))</f>
        <v/>
      </c>
      <c r="T804" s="33"/>
      <c r="U804" s="33"/>
      <c r="V804" s="22"/>
    </row>
    <row r="805" spans="2:22" ht="15">
      <c r="B805" s="25" t="str">
        <f>IF(C805="","",ROWS($A$4:A805))</f>
        <v/>
      </c>
      <c r="C805" s="25" t="str">
        <f>IF('Student Record'!A803="","",'Student Record'!A803)</f>
        <v/>
      </c>
      <c r="D805" s="25" t="str">
        <f>IF('Student Record'!B803="","",'Student Record'!B803)</f>
        <v/>
      </c>
      <c r="E805" s="25" t="str">
        <f>IF('Student Record'!C803="","",'Student Record'!C803)</f>
        <v/>
      </c>
      <c r="F805" s="26" t="str">
        <f>IF('Student Record'!E803="","",'Student Record'!E803)</f>
        <v/>
      </c>
      <c r="G805" s="26" t="str">
        <f>IF('Student Record'!G803="","",'Student Record'!G803)</f>
        <v/>
      </c>
      <c r="H805" s="25" t="str">
        <f>IF('Student Record'!I803="","",'Student Record'!I803)</f>
        <v/>
      </c>
      <c r="I805" s="27" t="str">
        <f>IF('Student Record'!J803="","",'Student Record'!J803)</f>
        <v/>
      </c>
      <c r="J805" s="25" t="str">
        <f>IF('Student Record'!O803="","",'Student Record'!O803)</f>
        <v/>
      </c>
      <c r="K8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5" s="25" t="str">
        <f>IF(Table1[[#This Row],[नाम विद्यार्थी]]="","",IF(AND(Table1[[#This Row],[कक्षा]]&gt;8,Table1[[#This Row],[कक्षा]]&lt;11),50,""))</f>
        <v/>
      </c>
      <c r="M805" s="28" t="str">
        <f>IF(Table1[[#This Row],[नाम विद्यार्थी]]="","",IF(AND(Table1[[#This Row],[कक्षा]]&gt;=11,'School Fees'!$L$3="Yes"),100,""))</f>
        <v/>
      </c>
      <c r="N8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5" s="25" t="str">
        <f>IF(Table1[[#This Row],[नाम विद्यार्थी]]="","",IF(Table1[[#This Row],[कक्षा]]&gt;8,5,""))</f>
        <v/>
      </c>
      <c r="P8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5" s="21"/>
      <c r="R805" s="21"/>
      <c r="S805" s="28" t="str">
        <f>IF(SUM(Table1[[#This Row],[छात्र निधि]:[टी.सी.शुल्क]])=0,"",SUM(Table1[[#This Row],[छात्र निधि]:[टी.सी.शुल्क]]))</f>
        <v/>
      </c>
      <c r="T805" s="33"/>
      <c r="U805" s="33"/>
      <c r="V805" s="22"/>
    </row>
    <row r="806" spans="2:22" ht="15">
      <c r="B806" s="25" t="str">
        <f>IF(C806="","",ROWS($A$4:A806))</f>
        <v/>
      </c>
      <c r="C806" s="25" t="str">
        <f>IF('Student Record'!A804="","",'Student Record'!A804)</f>
        <v/>
      </c>
      <c r="D806" s="25" t="str">
        <f>IF('Student Record'!B804="","",'Student Record'!B804)</f>
        <v/>
      </c>
      <c r="E806" s="25" t="str">
        <f>IF('Student Record'!C804="","",'Student Record'!C804)</f>
        <v/>
      </c>
      <c r="F806" s="26" t="str">
        <f>IF('Student Record'!E804="","",'Student Record'!E804)</f>
        <v/>
      </c>
      <c r="G806" s="26" t="str">
        <f>IF('Student Record'!G804="","",'Student Record'!G804)</f>
        <v/>
      </c>
      <c r="H806" s="25" t="str">
        <f>IF('Student Record'!I804="","",'Student Record'!I804)</f>
        <v/>
      </c>
      <c r="I806" s="27" t="str">
        <f>IF('Student Record'!J804="","",'Student Record'!J804)</f>
        <v/>
      </c>
      <c r="J806" s="25" t="str">
        <f>IF('Student Record'!O804="","",'Student Record'!O804)</f>
        <v/>
      </c>
      <c r="K8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6" s="25" t="str">
        <f>IF(Table1[[#This Row],[नाम विद्यार्थी]]="","",IF(AND(Table1[[#This Row],[कक्षा]]&gt;8,Table1[[#This Row],[कक्षा]]&lt;11),50,""))</f>
        <v/>
      </c>
      <c r="M806" s="28" t="str">
        <f>IF(Table1[[#This Row],[नाम विद्यार्थी]]="","",IF(AND(Table1[[#This Row],[कक्षा]]&gt;=11,'School Fees'!$L$3="Yes"),100,""))</f>
        <v/>
      </c>
      <c r="N8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6" s="25" t="str">
        <f>IF(Table1[[#This Row],[नाम विद्यार्थी]]="","",IF(Table1[[#This Row],[कक्षा]]&gt;8,5,""))</f>
        <v/>
      </c>
      <c r="P8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6" s="21"/>
      <c r="R806" s="21"/>
      <c r="S806" s="28" t="str">
        <f>IF(SUM(Table1[[#This Row],[छात्र निधि]:[टी.सी.शुल्क]])=0,"",SUM(Table1[[#This Row],[छात्र निधि]:[टी.सी.शुल्क]]))</f>
        <v/>
      </c>
      <c r="T806" s="33"/>
      <c r="U806" s="33"/>
      <c r="V806" s="22"/>
    </row>
    <row r="807" spans="2:22" ht="15">
      <c r="B807" s="25" t="str">
        <f>IF(C807="","",ROWS($A$4:A807))</f>
        <v/>
      </c>
      <c r="C807" s="25" t="str">
        <f>IF('Student Record'!A805="","",'Student Record'!A805)</f>
        <v/>
      </c>
      <c r="D807" s="25" t="str">
        <f>IF('Student Record'!B805="","",'Student Record'!B805)</f>
        <v/>
      </c>
      <c r="E807" s="25" t="str">
        <f>IF('Student Record'!C805="","",'Student Record'!C805)</f>
        <v/>
      </c>
      <c r="F807" s="26" t="str">
        <f>IF('Student Record'!E805="","",'Student Record'!E805)</f>
        <v/>
      </c>
      <c r="G807" s="26" t="str">
        <f>IF('Student Record'!G805="","",'Student Record'!G805)</f>
        <v/>
      </c>
      <c r="H807" s="25" t="str">
        <f>IF('Student Record'!I805="","",'Student Record'!I805)</f>
        <v/>
      </c>
      <c r="I807" s="27" t="str">
        <f>IF('Student Record'!J805="","",'Student Record'!J805)</f>
        <v/>
      </c>
      <c r="J807" s="25" t="str">
        <f>IF('Student Record'!O805="","",'Student Record'!O805)</f>
        <v/>
      </c>
      <c r="K8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7" s="25" t="str">
        <f>IF(Table1[[#This Row],[नाम विद्यार्थी]]="","",IF(AND(Table1[[#This Row],[कक्षा]]&gt;8,Table1[[#This Row],[कक्षा]]&lt;11),50,""))</f>
        <v/>
      </c>
      <c r="M807" s="28" t="str">
        <f>IF(Table1[[#This Row],[नाम विद्यार्थी]]="","",IF(AND(Table1[[#This Row],[कक्षा]]&gt;=11,'School Fees'!$L$3="Yes"),100,""))</f>
        <v/>
      </c>
      <c r="N8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7" s="25" t="str">
        <f>IF(Table1[[#This Row],[नाम विद्यार्थी]]="","",IF(Table1[[#This Row],[कक्षा]]&gt;8,5,""))</f>
        <v/>
      </c>
      <c r="P8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7" s="21"/>
      <c r="R807" s="21"/>
      <c r="S807" s="28" t="str">
        <f>IF(SUM(Table1[[#This Row],[छात्र निधि]:[टी.सी.शुल्क]])=0,"",SUM(Table1[[#This Row],[छात्र निधि]:[टी.सी.शुल्क]]))</f>
        <v/>
      </c>
      <c r="T807" s="33"/>
      <c r="U807" s="33"/>
      <c r="V807" s="22"/>
    </row>
    <row r="808" spans="2:22" ht="15">
      <c r="B808" s="25" t="str">
        <f>IF(C808="","",ROWS($A$4:A808))</f>
        <v/>
      </c>
      <c r="C808" s="25" t="str">
        <f>IF('Student Record'!A806="","",'Student Record'!A806)</f>
        <v/>
      </c>
      <c r="D808" s="25" t="str">
        <f>IF('Student Record'!B806="","",'Student Record'!B806)</f>
        <v/>
      </c>
      <c r="E808" s="25" t="str">
        <f>IF('Student Record'!C806="","",'Student Record'!C806)</f>
        <v/>
      </c>
      <c r="F808" s="26" t="str">
        <f>IF('Student Record'!E806="","",'Student Record'!E806)</f>
        <v/>
      </c>
      <c r="G808" s="26" t="str">
        <f>IF('Student Record'!G806="","",'Student Record'!G806)</f>
        <v/>
      </c>
      <c r="H808" s="25" t="str">
        <f>IF('Student Record'!I806="","",'Student Record'!I806)</f>
        <v/>
      </c>
      <c r="I808" s="27" t="str">
        <f>IF('Student Record'!J806="","",'Student Record'!J806)</f>
        <v/>
      </c>
      <c r="J808" s="25" t="str">
        <f>IF('Student Record'!O806="","",'Student Record'!O806)</f>
        <v/>
      </c>
      <c r="K8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8" s="25" t="str">
        <f>IF(Table1[[#This Row],[नाम विद्यार्थी]]="","",IF(AND(Table1[[#This Row],[कक्षा]]&gt;8,Table1[[#This Row],[कक्षा]]&lt;11),50,""))</f>
        <v/>
      </c>
      <c r="M808" s="28" t="str">
        <f>IF(Table1[[#This Row],[नाम विद्यार्थी]]="","",IF(AND(Table1[[#This Row],[कक्षा]]&gt;=11,'School Fees'!$L$3="Yes"),100,""))</f>
        <v/>
      </c>
      <c r="N8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8" s="25" t="str">
        <f>IF(Table1[[#This Row],[नाम विद्यार्थी]]="","",IF(Table1[[#This Row],[कक्षा]]&gt;8,5,""))</f>
        <v/>
      </c>
      <c r="P8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8" s="21"/>
      <c r="R808" s="21"/>
      <c r="S808" s="28" t="str">
        <f>IF(SUM(Table1[[#This Row],[छात्र निधि]:[टी.सी.शुल्क]])=0,"",SUM(Table1[[#This Row],[छात्र निधि]:[टी.सी.शुल्क]]))</f>
        <v/>
      </c>
      <c r="T808" s="33"/>
      <c r="U808" s="33"/>
      <c r="V808" s="22"/>
    </row>
    <row r="809" spans="2:22" ht="15">
      <c r="B809" s="25" t="str">
        <f>IF(C809="","",ROWS($A$4:A809))</f>
        <v/>
      </c>
      <c r="C809" s="25" t="str">
        <f>IF('Student Record'!A807="","",'Student Record'!A807)</f>
        <v/>
      </c>
      <c r="D809" s="25" t="str">
        <f>IF('Student Record'!B807="","",'Student Record'!B807)</f>
        <v/>
      </c>
      <c r="E809" s="25" t="str">
        <f>IF('Student Record'!C807="","",'Student Record'!C807)</f>
        <v/>
      </c>
      <c r="F809" s="26" t="str">
        <f>IF('Student Record'!E807="","",'Student Record'!E807)</f>
        <v/>
      </c>
      <c r="G809" s="26" t="str">
        <f>IF('Student Record'!G807="","",'Student Record'!G807)</f>
        <v/>
      </c>
      <c r="H809" s="25" t="str">
        <f>IF('Student Record'!I807="","",'Student Record'!I807)</f>
        <v/>
      </c>
      <c r="I809" s="27" t="str">
        <f>IF('Student Record'!J807="","",'Student Record'!J807)</f>
        <v/>
      </c>
      <c r="J809" s="25" t="str">
        <f>IF('Student Record'!O807="","",'Student Record'!O807)</f>
        <v/>
      </c>
      <c r="K8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09" s="25" t="str">
        <f>IF(Table1[[#This Row],[नाम विद्यार्थी]]="","",IF(AND(Table1[[#This Row],[कक्षा]]&gt;8,Table1[[#This Row],[कक्षा]]&lt;11),50,""))</f>
        <v/>
      </c>
      <c r="M809" s="28" t="str">
        <f>IF(Table1[[#This Row],[नाम विद्यार्थी]]="","",IF(AND(Table1[[#This Row],[कक्षा]]&gt;=11,'School Fees'!$L$3="Yes"),100,""))</f>
        <v/>
      </c>
      <c r="N8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09" s="25" t="str">
        <f>IF(Table1[[#This Row],[नाम विद्यार्थी]]="","",IF(Table1[[#This Row],[कक्षा]]&gt;8,5,""))</f>
        <v/>
      </c>
      <c r="P8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09" s="21"/>
      <c r="R809" s="21"/>
      <c r="S809" s="28" t="str">
        <f>IF(SUM(Table1[[#This Row],[छात्र निधि]:[टी.सी.शुल्क]])=0,"",SUM(Table1[[#This Row],[छात्र निधि]:[टी.सी.शुल्क]]))</f>
        <v/>
      </c>
      <c r="T809" s="33"/>
      <c r="U809" s="33"/>
      <c r="V809" s="22"/>
    </row>
    <row r="810" spans="2:22" ht="15">
      <c r="B810" s="25" t="str">
        <f>IF(C810="","",ROWS($A$4:A810))</f>
        <v/>
      </c>
      <c r="C810" s="25" t="str">
        <f>IF('Student Record'!A808="","",'Student Record'!A808)</f>
        <v/>
      </c>
      <c r="D810" s="25" t="str">
        <f>IF('Student Record'!B808="","",'Student Record'!B808)</f>
        <v/>
      </c>
      <c r="E810" s="25" t="str">
        <f>IF('Student Record'!C808="","",'Student Record'!C808)</f>
        <v/>
      </c>
      <c r="F810" s="26" t="str">
        <f>IF('Student Record'!E808="","",'Student Record'!E808)</f>
        <v/>
      </c>
      <c r="G810" s="26" t="str">
        <f>IF('Student Record'!G808="","",'Student Record'!G808)</f>
        <v/>
      </c>
      <c r="H810" s="25" t="str">
        <f>IF('Student Record'!I808="","",'Student Record'!I808)</f>
        <v/>
      </c>
      <c r="I810" s="27" t="str">
        <f>IF('Student Record'!J808="","",'Student Record'!J808)</f>
        <v/>
      </c>
      <c r="J810" s="25" t="str">
        <f>IF('Student Record'!O808="","",'Student Record'!O808)</f>
        <v/>
      </c>
      <c r="K8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0" s="25" t="str">
        <f>IF(Table1[[#This Row],[नाम विद्यार्थी]]="","",IF(AND(Table1[[#This Row],[कक्षा]]&gt;8,Table1[[#This Row],[कक्षा]]&lt;11),50,""))</f>
        <v/>
      </c>
      <c r="M810" s="28" t="str">
        <f>IF(Table1[[#This Row],[नाम विद्यार्थी]]="","",IF(AND(Table1[[#This Row],[कक्षा]]&gt;=11,'School Fees'!$L$3="Yes"),100,""))</f>
        <v/>
      </c>
      <c r="N8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0" s="25" t="str">
        <f>IF(Table1[[#This Row],[नाम विद्यार्थी]]="","",IF(Table1[[#This Row],[कक्षा]]&gt;8,5,""))</f>
        <v/>
      </c>
      <c r="P8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0" s="21"/>
      <c r="R810" s="21"/>
      <c r="S810" s="28" t="str">
        <f>IF(SUM(Table1[[#This Row],[छात्र निधि]:[टी.सी.शुल्क]])=0,"",SUM(Table1[[#This Row],[छात्र निधि]:[टी.सी.शुल्क]]))</f>
        <v/>
      </c>
      <c r="T810" s="33"/>
      <c r="U810" s="33"/>
      <c r="V810" s="22"/>
    </row>
    <row r="811" spans="2:22" ht="15">
      <c r="B811" s="25" t="str">
        <f>IF(C811="","",ROWS($A$4:A811))</f>
        <v/>
      </c>
      <c r="C811" s="25" t="str">
        <f>IF('Student Record'!A809="","",'Student Record'!A809)</f>
        <v/>
      </c>
      <c r="D811" s="25" t="str">
        <f>IF('Student Record'!B809="","",'Student Record'!B809)</f>
        <v/>
      </c>
      <c r="E811" s="25" t="str">
        <f>IF('Student Record'!C809="","",'Student Record'!C809)</f>
        <v/>
      </c>
      <c r="F811" s="26" t="str">
        <f>IF('Student Record'!E809="","",'Student Record'!E809)</f>
        <v/>
      </c>
      <c r="G811" s="26" t="str">
        <f>IF('Student Record'!G809="","",'Student Record'!G809)</f>
        <v/>
      </c>
      <c r="H811" s="25" t="str">
        <f>IF('Student Record'!I809="","",'Student Record'!I809)</f>
        <v/>
      </c>
      <c r="I811" s="27" t="str">
        <f>IF('Student Record'!J809="","",'Student Record'!J809)</f>
        <v/>
      </c>
      <c r="J811" s="25" t="str">
        <f>IF('Student Record'!O809="","",'Student Record'!O809)</f>
        <v/>
      </c>
      <c r="K8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1" s="25" t="str">
        <f>IF(Table1[[#This Row],[नाम विद्यार्थी]]="","",IF(AND(Table1[[#This Row],[कक्षा]]&gt;8,Table1[[#This Row],[कक्षा]]&lt;11),50,""))</f>
        <v/>
      </c>
      <c r="M811" s="28" t="str">
        <f>IF(Table1[[#This Row],[नाम विद्यार्थी]]="","",IF(AND(Table1[[#This Row],[कक्षा]]&gt;=11,'School Fees'!$L$3="Yes"),100,""))</f>
        <v/>
      </c>
      <c r="N8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1" s="25" t="str">
        <f>IF(Table1[[#This Row],[नाम विद्यार्थी]]="","",IF(Table1[[#This Row],[कक्षा]]&gt;8,5,""))</f>
        <v/>
      </c>
      <c r="P8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1" s="21"/>
      <c r="R811" s="21"/>
      <c r="S811" s="28" t="str">
        <f>IF(SUM(Table1[[#This Row],[छात्र निधि]:[टी.सी.शुल्क]])=0,"",SUM(Table1[[#This Row],[छात्र निधि]:[टी.सी.शुल्क]]))</f>
        <v/>
      </c>
      <c r="T811" s="33"/>
      <c r="U811" s="33"/>
      <c r="V811" s="22"/>
    </row>
    <row r="812" spans="2:22" ht="15">
      <c r="B812" s="25" t="str">
        <f>IF(C812="","",ROWS($A$4:A812))</f>
        <v/>
      </c>
      <c r="C812" s="25" t="str">
        <f>IF('Student Record'!A810="","",'Student Record'!A810)</f>
        <v/>
      </c>
      <c r="D812" s="25" t="str">
        <f>IF('Student Record'!B810="","",'Student Record'!B810)</f>
        <v/>
      </c>
      <c r="E812" s="25" t="str">
        <f>IF('Student Record'!C810="","",'Student Record'!C810)</f>
        <v/>
      </c>
      <c r="F812" s="26" t="str">
        <f>IF('Student Record'!E810="","",'Student Record'!E810)</f>
        <v/>
      </c>
      <c r="G812" s="26" t="str">
        <f>IF('Student Record'!G810="","",'Student Record'!G810)</f>
        <v/>
      </c>
      <c r="H812" s="25" t="str">
        <f>IF('Student Record'!I810="","",'Student Record'!I810)</f>
        <v/>
      </c>
      <c r="I812" s="27" t="str">
        <f>IF('Student Record'!J810="","",'Student Record'!J810)</f>
        <v/>
      </c>
      <c r="J812" s="25" t="str">
        <f>IF('Student Record'!O810="","",'Student Record'!O810)</f>
        <v/>
      </c>
      <c r="K8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2" s="25" t="str">
        <f>IF(Table1[[#This Row],[नाम विद्यार्थी]]="","",IF(AND(Table1[[#This Row],[कक्षा]]&gt;8,Table1[[#This Row],[कक्षा]]&lt;11),50,""))</f>
        <v/>
      </c>
      <c r="M812" s="28" t="str">
        <f>IF(Table1[[#This Row],[नाम विद्यार्थी]]="","",IF(AND(Table1[[#This Row],[कक्षा]]&gt;=11,'School Fees'!$L$3="Yes"),100,""))</f>
        <v/>
      </c>
      <c r="N8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2" s="25" t="str">
        <f>IF(Table1[[#This Row],[नाम विद्यार्थी]]="","",IF(Table1[[#This Row],[कक्षा]]&gt;8,5,""))</f>
        <v/>
      </c>
      <c r="P8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2" s="21"/>
      <c r="R812" s="21"/>
      <c r="S812" s="28" t="str">
        <f>IF(SUM(Table1[[#This Row],[छात्र निधि]:[टी.सी.शुल्क]])=0,"",SUM(Table1[[#This Row],[छात्र निधि]:[टी.सी.शुल्क]]))</f>
        <v/>
      </c>
      <c r="T812" s="33"/>
      <c r="U812" s="33"/>
      <c r="V812" s="22"/>
    </row>
    <row r="813" spans="2:22" ht="15">
      <c r="B813" s="25" t="str">
        <f>IF(C813="","",ROWS($A$4:A813))</f>
        <v/>
      </c>
      <c r="C813" s="25" t="str">
        <f>IF('Student Record'!A811="","",'Student Record'!A811)</f>
        <v/>
      </c>
      <c r="D813" s="25" t="str">
        <f>IF('Student Record'!B811="","",'Student Record'!B811)</f>
        <v/>
      </c>
      <c r="E813" s="25" t="str">
        <f>IF('Student Record'!C811="","",'Student Record'!C811)</f>
        <v/>
      </c>
      <c r="F813" s="26" t="str">
        <f>IF('Student Record'!E811="","",'Student Record'!E811)</f>
        <v/>
      </c>
      <c r="G813" s="26" t="str">
        <f>IF('Student Record'!G811="","",'Student Record'!G811)</f>
        <v/>
      </c>
      <c r="H813" s="25" t="str">
        <f>IF('Student Record'!I811="","",'Student Record'!I811)</f>
        <v/>
      </c>
      <c r="I813" s="27" t="str">
        <f>IF('Student Record'!J811="","",'Student Record'!J811)</f>
        <v/>
      </c>
      <c r="J813" s="25" t="str">
        <f>IF('Student Record'!O811="","",'Student Record'!O811)</f>
        <v/>
      </c>
      <c r="K8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3" s="25" t="str">
        <f>IF(Table1[[#This Row],[नाम विद्यार्थी]]="","",IF(AND(Table1[[#This Row],[कक्षा]]&gt;8,Table1[[#This Row],[कक्षा]]&lt;11),50,""))</f>
        <v/>
      </c>
      <c r="M813" s="28" t="str">
        <f>IF(Table1[[#This Row],[नाम विद्यार्थी]]="","",IF(AND(Table1[[#This Row],[कक्षा]]&gt;=11,'School Fees'!$L$3="Yes"),100,""))</f>
        <v/>
      </c>
      <c r="N8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3" s="25" t="str">
        <f>IF(Table1[[#This Row],[नाम विद्यार्थी]]="","",IF(Table1[[#This Row],[कक्षा]]&gt;8,5,""))</f>
        <v/>
      </c>
      <c r="P8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3" s="21"/>
      <c r="R813" s="21"/>
      <c r="S813" s="28" t="str">
        <f>IF(SUM(Table1[[#This Row],[छात्र निधि]:[टी.सी.शुल्क]])=0,"",SUM(Table1[[#This Row],[छात्र निधि]:[टी.सी.शुल्क]]))</f>
        <v/>
      </c>
      <c r="T813" s="33"/>
      <c r="U813" s="33"/>
      <c r="V813" s="22"/>
    </row>
    <row r="814" spans="2:22" ht="15">
      <c r="B814" s="25" t="str">
        <f>IF(C814="","",ROWS($A$4:A814))</f>
        <v/>
      </c>
      <c r="C814" s="25" t="str">
        <f>IF('Student Record'!A812="","",'Student Record'!A812)</f>
        <v/>
      </c>
      <c r="D814" s="25" t="str">
        <f>IF('Student Record'!B812="","",'Student Record'!B812)</f>
        <v/>
      </c>
      <c r="E814" s="25" t="str">
        <f>IF('Student Record'!C812="","",'Student Record'!C812)</f>
        <v/>
      </c>
      <c r="F814" s="26" t="str">
        <f>IF('Student Record'!E812="","",'Student Record'!E812)</f>
        <v/>
      </c>
      <c r="G814" s="26" t="str">
        <f>IF('Student Record'!G812="","",'Student Record'!G812)</f>
        <v/>
      </c>
      <c r="H814" s="25" t="str">
        <f>IF('Student Record'!I812="","",'Student Record'!I812)</f>
        <v/>
      </c>
      <c r="I814" s="27" t="str">
        <f>IF('Student Record'!J812="","",'Student Record'!J812)</f>
        <v/>
      </c>
      <c r="J814" s="25" t="str">
        <f>IF('Student Record'!O812="","",'Student Record'!O812)</f>
        <v/>
      </c>
      <c r="K8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4" s="25" t="str">
        <f>IF(Table1[[#This Row],[नाम विद्यार्थी]]="","",IF(AND(Table1[[#This Row],[कक्षा]]&gt;8,Table1[[#This Row],[कक्षा]]&lt;11),50,""))</f>
        <v/>
      </c>
      <c r="M814" s="28" t="str">
        <f>IF(Table1[[#This Row],[नाम विद्यार्थी]]="","",IF(AND(Table1[[#This Row],[कक्षा]]&gt;=11,'School Fees'!$L$3="Yes"),100,""))</f>
        <v/>
      </c>
      <c r="N8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4" s="25" t="str">
        <f>IF(Table1[[#This Row],[नाम विद्यार्थी]]="","",IF(Table1[[#This Row],[कक्षा]]&gt;8,5,""))</f>
        <v/>
      </c>
      <c r="P8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4" s="21"/>
      <c r="R814" s="21"/>
      <c r="S814" s="28" t="str">
        <f>IF(SUM(Table1[[#This Row],[छात्र निधि]:[टी.सी.शुल्क]])=0,"",SUM(Table1[[#This Row],[छात्र निधि]:[टी.सी.शुल्क]]))</f>
        <v/>
      </c>
      <c r="T814" s="33"/>
      <c r="U814" s="33"/>
      <c r="V814" s="22"/>
    </row>
    <row r="815" spans="2:22" ht="15">
      <c r="B815" s="25" t="str">
        <f>IF(C815="","",ROWS($A$4:A815))</f>
        <v/>
      </c>
      <c r="C815" s="25" t="str">
        <f>IF('Student Record'!A813="","",'Student Record'!A813)</f>
        <v/>
      </c>
      <c r="D815" s="25" t="str">
        <f>IF('Student Record'!B813="","",'Student Record'!B813)</f>
        <v/>
      </c>
      <c r="E815" s="25" t="str">
        <f>IF('Student Record'!C813="","",'Student Record'!C813)</f>
        <v/>
      </c>
      <c r="F815" s="26" t="str">
        <f>IF('Student Record'!E813="","",'Student Record'!E813)</f>
        <v/>
      </c>
      <c r="G815" s="26" t="str">
        <f>IF('Student Record'!G813="","",'Student Record'!G813)</f>
        <v/>
      </c>
      <c r="H815" s="25" t="str">
        <f>IF('Student Record'!I813="","",'Student Record'!I813)</f>
        <v/>
      </c>
      <c r="I815" s="27" t="str">
        <f>IF('Student Record'!J813="","",'Student Record'!J813)</f>
        <v/>
      </c>
      <c r="J815" s="25" t="str">
        <f>IF('Student Record'!O813="","",'Student Record'!O813)</f>
        <v/>
      </c>
      <c r="K8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5" s="25" t="str">
        <f>IF(Table1[[#This Row],[नाम विद्यार्थी]]="","",IF(AND(Table1[[#This Row],[कक्षा]]&gt;8,Table1[[#This Row],[कक्षा]]&lt;11),50,""))</f>
        <v/>
      </c>
      <c r="M815" s="28" t="str">
        <f>IF(Table1[[#This Row],[नाम विद्यार्थी]]="","",IF(AND(Table1[[#This Row],[कक्षा]]&gt;=11,'School Fees'!$L$3="Yes"),100,""))</f>
        <v/>
      </c>
      <c r="N8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5" s="25" t="str">
        <f>IF(Table1[[#This Row],[नाम विद्यार्थी]]="","",IF(Table1[[#This Row],[कक्षा]]&gt;8,5,""))</f>
        <v/>
      </c>
      <c r="P8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5" s="21"/>
      <c r="R815" s="21"/>
      <c r="S815" s="28" t="str">
        <f>IF(SUM(Table1[[#This Row],[छात्र निधि]:[टी.सी.शुल्क]])=0,"",SUM(Table1[[#This Row],[छात्र निधि]:[टी.सी.शुल्क]]))</f>
        <v/>
      </c>
      <c r="T815" s="33"/>
      <c r="U815" s="33"/>
      <c r="V815" s="22"/>
    </row>
    <row r="816" spans="2:22" ht="15">
      <c r="B816" s="25" t="str">
        <f>IF(C816="","",ROWS($A$4:A816))</f>
        <v/>
      </c>
      <c r="C816" s="25" t="str">
        <f>IF('Student Record'!A814="","",'Student Record'!A814)</f>
        <v/>
      </c>
      <c r="D816" s="25" t="str">
        <f>IF('Student Record'!B814="","",'Student Record'!B814)</f>
        <v/>
      </c>
      <c r="E816" s="25" t="str">
        <f>IF('Student Record'!C814="","",'Student Record'!C814)</f>
        <v/>
      </c>
      <c r="F816" s="26" t="str">
        <f>IF('Student Record'!E814="","",'Student Record'!E814)</f>
        <v/>
      </c>
      <c r="G816" s="26" t="str">
        <f>IF('Student Record'!G814="","",'Student Record'!G814)</f>
        <v/>
      </c>
      <c r="H816" s="25" t="str">
        <f>IF('Student Record'!I814="","",'Student Record'!I814)</f>
        <v/>
      </c>
      <c r="I816" s="27" t="str">
        <f>IF('Student Record'!J814="","",'Student Record'!J814)</f>
        <v/>
      </c>
      <c r="J816" s="25" t="str">
        <f>IF('Student Record'!O814="","",'Student Record'!O814)</f>
        <v/>
      </c>
      <c r="K8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6" s="25" t="str">
        <f>IF(Table1[[#This Row],[नाम विद्यार्थी]]="","",IF(AND(Table1[[#This Row],[कक्षा]]&gt;8,Table1[[#This Row],[कक्षा]]&lt;11),50,""))</f>
        <v/>
      </c>
      <c r="M816" s="28" t="str">
        <f>IF(Table1[[#This Row],[नाम विद्यार्थी]]="","",IF(AND(Table1[[#This Row],[कक्षा]]&gt;=11,'School Fees'!$L$3="Yes"),100,""))</f>
        <v/>
      </c>
      <c r="N8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6" s="25" t="str">
        <f>IF(Table1[[#This Row],[नाम विद्यार्थी]]="","",IF(Table1[[#This Row],[कक्षा]]&gt;8,5,""))</f>
        <v/>
      </c>
      <c r="P8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6" s="21"/>
      <c r="R816" s="21"/>
      <c r="S816" s="28" t="str">
        <f>IF(SUM(Table1[[#This Row],[छात्र निधि]:[टी.सी.शुल्क]])=0,"",SUM(Table1[[#This Row],[छात्र निधि]:[टी.सी.शुल्क]]))</f>
        <v/>
      </c>
      <c r="T816" s="33"/>
      <c r="U816" s="33"/>
      <c r="V816" s="22"/>
    </row>
    <row r="817" spans="2:22" ht="15">
      <c r="B817" s="25" t="str">
        <f>IF(C817="","",ROWS($A$4:A817))</f>
        <v/>
      </c>
      <c r="C817" s="25" t="str">
        <f>IF('Student Record'!A815="","",'Student Record'!A815)</f>
        <v/>
      </c>
      <c r="D817" s="25" t="str">
        <f>IF('Student Record'!B815="","",'Student Record'!B815)</f>
        <v/>
      </c>
      <c r="E817" s="25" t="str">
        <f>IF('Student Record'!C815="","",'Student Record'!C815)</f>
        <v/>
      </c>
      <c r="F817" s="26" t="str">
        <f>IF('Student Record'!E815="","",'Student Record'!E815)</f>
        <v/>
      </c>
      <c r="G817" s="26" t="str">
        <f>IF('Student Record'!G815="","",'Student Record'!G815)</f>
        <v/>
      </c>
      <c r="H817" s="25" t="str">
        <f>IF('Student Record'!I815="","",'Student Record'!I815)</f>
        <v/>
      </c>
      <c r="I817" s="27" t="str">
        <f>IF('Student Record'!J815="","",'Student Record'!J815)</f>
        <v/>
      </c>
      <c r="J817" s="25" t="str">
        <f>IF('Student Record'!O815="","",'Student Record'!O815)</f>
        <v/>
      </c>
      <c r="K8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7" s="25" t="str">
        <f>IF(Table1[[#This Row],[नाम विद्यार्थी]]="","",IF(AND(Table1[[#This Row],[कक्षा]]&gt;8,Table1[[#This Row],[कक्षा]]&lt;11),50,""))</f>
        <v/>
      </c>
      <c r="M817" s="28" t="str">
        <f>IF(Table1[[#This Row],[नाम विद्यार्थी]]="","",IF(AND(Table1[[#This Row],[कक्षा]]&gt;=11,'School Fees'!$L$3="Yes"),100,""))</f>
        <v/>
      </c>
      <c r="N8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7" s="25" t="str">
        <f>IF(Table1[[#This Row],[नाम विद्यार्थी]]="","",IF(Table1[[#This Row],[कक्षा]]&gt;8,5,""))</f>
        <v/>
      </c>
      <c r="P8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7" s="21"/>
      <c r="R817" s="21"/>
      <c r="S817" s="28" t="str">
        <f>IF(SUM(Table1[[#This Row],[छात्र निधि]:[टी.सी.शुल्क]])=0,"",SUM(Table1[[#This Row],[छात्र निधि]:[टी.सी.शुल्क]]))</f>
        <v/>
      </c>
      <c r="T817" s="33"/>
      <c r="U817" s="33"/>
      <c r="V817" s="22"/>
    </row>
    <row r="818" spans="2:22" ht="15">
      <c r="B818" s="25" t="str">
        <f>IF(C818="","",ROWS($A$4:A818))</f>
        <v/>
      </c>
      <c r="C818" s="25" t="str">
        <f>IF('Student Record'!A816="","",'Student Record'!A816)</f>
        <v/>
      </c>
      <c r="D818" s="25" t="str">
        <f>IF('Student Record'!B816="","",'Student Record'!B816)</f>
        <v/>
      </c>
      <c r="E818" s="25" t="str">
        <f>IF('Student Record'!C816="","",'Student Record'!C816)</f>
        <v/>
      </c>
      <c r="F818" s="26" t="str">
        <f>IF('Student Record'!E816="","",'Student Record'!E816)</f>
        <v/>
      </c>
      <c r="G818" s="26" t="str">
        <f>IF('Student Record'!G816="","",'Student Record'!G816)</f>
        <v/>
      </c>
      <c r="H818" s="25" t="str">
        <f>IF('Student Record'!I816="","",'Student Record'!I816)</f>
        <v/>
      </c>
      <c r="I818" s="27" t="str">
        <f>IF('Student Record'!J816="","",'Student Record'!J816)</f>
        <v/>
      </c>
      <c r="J818" s="25" t="str">
        <f>IF('Student Record'!O816="","",'Student Record'!O816)</f>
        <v/>
      </c>
      <c r="K8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8" s="25" t="str">
        <f>IF(Table1[[#This Row],[नाम विद्यार्थी]]="","",IF(AND(Table1[[#This Row],[कक्षा]]&gt;8,Table1[[#This Row],[कक्षा]]&lt;11),50,""))</f>
        <v/>
      </c>
      <c r="M818" s="28" t="str">
        <f>IF(Table1[[#This Row],[नाम विद्यार्थी]]="","",IF(AND(Table1[[#This Row],[कक्षा]]&gt;=11,'School Fees'!$L$3="Yes"),100,""))</f>
        <v/>
      </c>
      <c r="N8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8" s="25" t="str">
        <f>IF(Table1[[#This Row],[नाम विद्यार्थी]]="","",IF(Table1[[#This Row],[कक्षा]]&gt;8,5,""))</f>
        <v/>
      </c>
      <c r="P8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8" s="21"/>
      <c r="R818" s="21"/>
      <c r="S818" s="28" t="str">
        <f>IF(SUM(Table1[[#This Row],[छात्र निधि]:[टी.सी.शुल्क]])=0,"",SUM(Table1[[#This Row],[छात्र निधि]:[टी.सी.शुल्क]]))</f>
        <v/>
      </c>
      <c r="T818" s="33"/>
      <c r="U818" s="33"/>
      <c r="V818" s="22"/>
    </row>
    <row r="819" spans="2:22" ht="15">
      <c r="B819" s="25" t="str">
        <f>IF(C819="","",ROWS($A$4:A819))</f>
        <v/>
      </c>
      <c r="C819" s="25" t="str">
        <f>IF('Student Record'!A817="","",'Student Record'!A817)</f>
        <v/>
      </c>
      <c r="D819" s="25" t="str">
        <f>IF('Student Record'!B817="","",'Student Record'!B817)</f>
        <v/>
      </c>
      <c r="E819" s="25" t="str">
        <f>IF('Student Record'!C817="","",'Student Record'!C817)</f>
        <v/>
      </c>
      <c r="F819" s="26" t="str">
        <f>IF('Student Record'!E817="","",'Student Record'!E817)</f>
        <v/>
      </c>
      <c r="G819" s="26" t="str">
        <f>IF('Student Record'!G817="","",'Student Record'!G817)</f>
        <v/>
      </c>
      <c r="H819" s="25" t="str">
        <f>IF('Student Record'!I817="","",'Student Record'!I817)</f>
        <v/>
      </c>
      <c r="I819" s="27" t="str">
        <f>IF('Student Record'!J817="","",'Student Record'!J817)</f>
        <v/>
      </c>
      <c r="J819" s="25" t="str">
        <f>IF('Student Record'!O817="","",'Student Record'!O817)</f>
        <v/>
      </c>
      <c r="K8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19" s="25" t="str">
        <f>IF(Table1[[#This Row],[नाम विद्यार्थी]]="","",IF(AND(Table1[[#This Row],[कक्षा]]&gt;8,Table1[[#This Row],[कक्षा]]&lt;11),50,""))</f>
        <v/>
      </c>
      <c r="M819" s="28" t="str">
        <f>IF(Table1[[#This Row],[नाम विद्यार्थी]]="","",IF(AND(Table1[[#This Row],[कक्षा]]&gt;=11,'School Fees'!$L$3="Yes"),100,""))</f>
        <v/>
      </c>
      <c r="N8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19" s="25" t="str">
        <f>IF(Table1[[#This Row],[नाम विद्यार्थी]]="","",IF(Table1[[#This Row],[कक्षा]]&gt;8,5,""))</f>
        <v/>
      </c>
      <c r="P8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19" s="21"/>
      <c r="R819" s="21"/>
      <c r="S819" s="28" t="str">
        <f>IF(SUM(Table1[[#This Row],[छात्र निधि]:[टी.सी.शुल्क]])=0,"",SUM(Table1[[#This Row],[छात्र निधि]:[टी.सी.शुल्क]]))</f>
        <v/>
      </c>
      <c r="T819" s="33"/>
      <c r="U819" s="33"/>
      <c r="V819" s="22"/>
    </row>
    <row r="820" spans="2:22" ht="15">
      <c r="B820" s="25" t="str">
        <f>IF(C820="","",ROWS($A$4:A820))</f>
        <v/>
      </c>
      <c r="C820" s="25" t="str">
        <f>IF('Student Record'!A818="","",'Student Record'!A818)</f>
        <v/>
      </c>
      <c r="D820" s="25" t="str">
        <f>IF('Student Record'!B818="","",'Student Record'!B818)</f>
        <v/>
      </c>
      <c r="E820" s="25" t="str">
        <f>IF('Student Record'!C818="","",'Student Record'!C818)</f>
        <v/>
      </c>
      <c r="F820" s="26" t="str">
        <f>IF('Student Record'!E818="","",'Student Record'!E818)</f>
        <v/>
      </c>
      <c r="G820" s="26" t="str">
        <f>IF('Student Record'!G818="","",'Student Record'!G818)</f>
        <v/>
      </c>
      <c r="H820" s="25" t="str">
        <f>IF('Student Record'!I818="","",'Student Record'!I818)</f>
        <v/>
      </c>
      <c r="I820" s="27" t="str">
        <f>IF('Student Record'!J818="","",'Student Record'!J818)</f>
        <v/>
      </c>
      <c r="J820" s="25" t="str">
        <f>IF('Student Record'!O818="","",'Student Record'!O818)</f>
        <v/>
      </c>
      <c r="K8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0" s="25" t="str">
        <f>IF(Table1[[#This Row],[नाम विद्यार्थी]]="","",IF(AND(Table1[[#This Row],[कक्षा]]&gt;8,Table1[[#This Row],[कक्षा]]&lt;11),50,""))</f>
        <v/>
      </c>
      <c r="M820" s="28" t="str">
        <f>IF(Table1[[#This Row],[नाम विद्यार्थी]]="","",IF(AND(Table1[[#This Row],[कक्षा]]&gt;=11,'School Fees'!$L$3="Yes"),100,""))</f>
        <v/>
      </c>
      <c r="N8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0" s="25" t="str">
        <f>IF(Table1[[#This Row],[नाम विद्यार्थी]]="","",IF(Table1[[#This Row],[कक्षा]]&gt;8,5,""))</f>
        <v/>
      </c>
      <c r="P8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0" s="21"/>
      <c r="R820" s="21"/>
      <c r="S820" s="28" t="str">
        <f>IF(SUM(Table1[[#This Row],[छात्र निधि]:[टी.सी.शुल्क]])=0,"",SUM(Table1[[#This Row],[छात्र निधि]:[टी.सी.शुल्क]]))</f>
        <v/>
      </c>
      <c r="T820" s="33"/>
      <c r="U820" s="33"/>
      <c r="V820" s="22"/>
    </row>
    <row r="821" spans="2:22" ht="15">
      <c r="B821" s="25" t="str">
        <f>IF(C821="","",ROWS($A$4:A821))</f>
        <v/>
      </c>
      <c r="C821" s="25" t="str">
        <f>IF('Student Record'!A819="","",'Student Record'!A819)</f>
        <v/>
      </c>
      <c r="D821" s="25" t="str">
        <f>IF('Student Record'!B819="","",'Student Record'!B819)</f>
        <v/>
      </c>
      <c r="E821" s="25" t="str">
        <f>IF('Student Record'!C819="","",'Student Record'!C819)</f>
        <v/>
      </c>
      <c r="F821" s="26" t="str">
        <f>IF('Student Record'!E819="","",'Student Record'!E819)</f>
        <v/>
      </c>
      <c r="G821" s="26" t="str">
        <f>IF('Student Record'!G819="","",'Student Record'!G819)</f>
        <v/>
      </c>
      <c r="H821" s="25" t="str">
        <f>IF('Student Record'!I819="","",'Student Record'!I819)</f>
        <v/>
      </c>
      <c r="I821" s="27" t="str">
        <f>IF('Student Record'!J819="","",'Student Record'!J819)</f>
        <v/>
      </c>
      <c r="J821" s="25" t="str">
        <f>IF('Student Record'!O819="","",'Student Record'!O819)</f>
        <v/>
      </c>
      <c r="K8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1" s="25" t="str">
        <f>IF(Table1[[#This Row],[नाम विद्यार्थी]]="","",IF(AND(Table1[[#This Row],[कक्षा]]&gt;8,Table1[[#This Row],[कक्षा]]&lt;11),50,""))</f>
        <v/>
      </c>
      <c r="M821" s="28" t="str">
        <f>IF(Table1[[#This Row],[नाम विद्यार्थी]]="","",IF(AND(Table1[[#This Row],[कक्षा]]&gt;=11,'School Fees'!$L$3="Yes"),100,""))</f>
        <v/>
      </c>
      <c r="N8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1" s="25" t="str">
        <f>IF(Table1[[#This Row],[नाम विद्यार्थी]]="","",IF(Table1[[#This Row],[कक्षा]]&gt;8,5,""))</f>
        <v/>
      </c>
      <c r="P8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1" s="21"/>
      <c r="R821" s="21"/>
      <c r="S821" s="28" t="str">
        <f>IF(SUM(Table1[[#This Row],[छात्र निधि]:[टी.सी.शुल्क]])=0,"",SUM(Table1[[#This Row],[छात्र निधि]:[टी.सी.शुल्क]]))</f>
        <v/>
      </c>
      <c r="T821" s="33"/>
      <c r="U821" s="33"/>
      <c r="V821" s="22"/>
    </row>
    <row r="822" spans="2:22" ht="15">
      <c r="B822" s="25" t="str">
        <f>IF(C822="","",ROWS($A$4:A822))</f>
        <v/>
      </c>
      <c r="C822" s="25" t="str">
        <f>IF('Student Record'!A820="","",'Student Record'!A820)</f>
        <v/>
      </c>
      <c r="D822" s="25" t="str">
        <f>IF('Student Record'!B820="","",'Student Record'!B820)</f>
        <v/>
      </c>
      <c r="E822" s="25" t="str">
        <f>IF('Student Record'!C820="","",'Student Record'!C820)</f>
        <v/>
      </c>
      <c r="F822" s="26" t="str">
        <f>IF('Student Record'!E820="","",'Student Record'!E820)</f>
        <v/>
      </c>
      <c r="G822" s="26" t="str">
        <f>IF('Student Record'!G820="","",'Student Record'!G820)</f>
        <v/>
      </c>
      <c r="H822" s="25" t="str">
        <f>IF('Student Record'!I820="","",'Student Record'!I820)</f>
        <v/>
      </c>
      <c r="I822" s="27" t="str">
        <f>IF('Student Record'!J820="","",'Student Record'!J820)</f>
        <v/>
      </c>
      <c r="J822" s="25" t="str">
        <f>IF('Student Record'!O820="","",'Student Record'!O820)</f>
        <v/>
      </c>
      <c r="K8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2" s="25" t="str">
        <f>IF(Table1[[#This Row],[नाम विद्यार्थी]]="","",IF(AND(Table1[[#This Row],[कक्षा]]&gt;8,Table1[[#This Row],[कक्षा]]&lt;11),50,""))</f>
        <v/>
      </c>
      <c r="M822" s="28" t="str">
        <f>IF(Table1[[#This Row],[नाम विद्यार्थी]]="","",IF(AND(Table1[[#This Row],[कक्षा]]&gt;=11,'School Fees'!$L$3="Yes"),100,""))</f>
        <v/>
      </c>
      <c r="N8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2" s="25" t="str">
        <f>IF(Table1[[#This Row],[नाम विद्यार्थी]]="","",IF(Table1[[#This Row],[कक्षा]]&gt;8,5,""))</f>
        <v/>
      </c>
      <c r="P8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2" s="21"/>
      <c r="R822" s="21"/>
      <c r="S822" s="28" t="str">
        <f>IF(SUM(Table1[[#This Row],[छात्र निधि]:[टी.सी.शुल्क]])=0,"",SUM(Table1[[#This Row],[छात्र निधि]:[टी.सी.शुल्क]]))</f>
        <v/>
      </c>
      <c r="T822" s="33"/>
      <c r="U822" s="33"/>
      <c r="V822" s="22"/>
    </row>
    <row r="823" spans="2:22" ht="15">
      <c r="B823" s="25" t="str">
        <f>IF(C823="","",ROWS($A$4:A823))</f>
        <v/>
      </c>
      <c r="C823" s="25" t="str">
        <f>IF('Student Record'!A821="","",'Student Record'!A821)</f>
        <v/>
      </c>
      <c r="D823" s="25" t="str">
        <f>IF('Student Record'!B821="","",'Student Record'!B821)</f>
        <v/>
      </c>
      <c r="E823" s="25" t="str">
        <f>IF('Student Record'!C821="","",'Student Record'!C821)</f>
        <v/>
      </c>
      <c r="F823" s="26" t="str">
        <f>IF('Student Record'!E821="","",'Student Record'!E821)</f>
        <v/>
      </c>
      <c r="G823" s="26" t="str">
        <f>IF('Student Record'!G821="","",'Student Record'!G821)</f>
        <v/>
      </c>
      <c r="H823" s="25" t="str">
        <f>IF('Student Record'!I821="","",'Student Record'!I821)</f>
        <v/>
      </c>
      <c r="I823" s="27" t="str">
        <f>IF('Student Record'!J821="","",'Student Record'!J821)</f>
        <v/>
      </c>
      <c r="J823" s="25" t="str">
        <f>IF('Student Record'!O821="","",'Student Record'!O821)</f>
        <v/>
      </c>
      <c r="K8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3" s="25" t="str">
        <f>IF(Table1[[#This Row],[नाम विद्यार्थी]]="","",IF(AND(Table1[[#This Row],[कक्षा]]&gt;8,Table1[[#This Row],[कक्षा]]&lt;11),50,""))</f>
        <v/>
      </c>
      <c r="M823" s="28" t="str">
        <f>IF(Table1[[#This Row],[नाम विद्यार्थी]]="","",IF(AND(Table1[[#This Row],[कक्षा]]&gt;=11,'School Fees'!$L$3="Yes"),100,""))</f>
        <v/>
      </c>
      <c r="N8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3" s="25" t="str">
        <f>IF(Table1[[#This Row],[नाम विद्यार्थी]]="","",IF(Table1[[#This Row],[कक्षा]]&gt;8,5,""))</f>
        <v/>
      </c>
      <c r="P8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3" s="21"/>
      <c r="R823" s="21"/>
      <c r="S823" s="28" t="str">
        <f>IF(SUM(Table1[[#This Row],[छात्र निधि]:[टी.सी.शुल्क]])=0,"",SUM(Table1[[#This Row],[छात्र निधि]:[टी.सी.शुल्क]]))</f>
        <v/>
      </c>
      <c r="T823" s="33"/>
      <c r="U823" s="33"/>
      <c r="V823" s="22"/>
    </row>
    <row r="824" spans="2:22" ht="15">
      <c r="B824" s="25" t="str">
        <f>IF(C824="","",ROWS($A$4:A824))</f>
        <v/>
      </c>
      <c r="C824" s="25" t="str">
        <f>IF('Student Record'!A822="","",'Student Record'!A822)</f>
        <v/>
      </c>
      <c r="D824" s="25" t="str">
        <f>IF('Student Record'!B822="","",'Student Record'!B822)</f>
        <v/>
      </c>
      <c r="E824" s="25" t="str">
        <f>IF('Student Record'!C822="","",'Student Record'!C822)</f>
        <v/>
      </c>
      <c r="F824" s="26" t="str">
        <f>IF('Student Record'!E822="","",'Student Record'!E822)</f>
        <v/>
      </c>
      <c r="G824" s="26" t="str">
        <f>IF('Student Record'!G822="","",'Student Record'!G822)</f>
        <v/>
      </c>
      <c r="H824" s="25" t="str">
        <f>IF('Student Record'!I822="","",'Student Record'!I822)</f>
        <v/>
      </c>
      <c r="I824" s="27" t="str">
        <f>IF('Student Record'!J822="","",'Student Record'!J822)</f>
        <v/>
      </c>
      <c r="J824" s="25" t="str">
        <f>IF('Student Record'!O822="","",'Student Record'!O822)</f>
        <v/>
      </c>
      <c r="K8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4" s="25" t="str">
        <f>IF(Table1[[#This Row],[नाम विद्यार्थी]]="","",IF(AND(Table1[[#This Row],[कक्षा]]&gt;8,Table1[[#This Row],[कक्षा]]&lt;11),50,""))</f>
        <v/>
      </c>
      <c r="M824" s="28" t="str">
        <f>IF(Table1[[#This Row],[नाम विद्यार्थी]]="","",IF(AND(Table1[[#This Row],[कक्षा]]&gt;=11,'School Fees'!$L$3="Yes"),100,""))</f>
        <v/>
      </c>
      <c r="N8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4" s="25" t="str">
        <f>IF(Table1[[#This Row],[नाम विद्यार्थी]]="","",IF(Table1[[#This Row],[कक्षा]]&gt;8,5,""))</f>
        <v/>
      </c>
      <c r="P8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4" s="21"/>
      <c r="R824" s="21"/>
      <c r="S824" s="28" t="str">
        <f>IF(SUM(Table1[[#This Row],[छात्र निधि]:[टी.सी.शुल्क]])=0,"",SUM(Table1[[#This Row],[छात्र निधि]:[टी.सी.शुल्क]]))</f>
        <v/>
      </c>
      <c r="T824" s="33"/>
      <c r="U824" s="33"/>
      <c r="V824" s="22"/>
    </row>
    <row r="825" spans="2:22" ht="15">
      <c r="B825" s="25" t="str">
        <f>IF(C825="","",ROWS($A$4:A825))</f>
        <v/>
      </c>
      <c r="C825" s="25" t="str">
        <f>IF('Student Record'!A823="","",'Student Record'!A823)</f>
        <v/>
      </c>
      <c r="D825" s="25" t="str">
        <f>IF('Student Record'!B823="","",'Student Record'!B823)</f>
        <v/>
      </c>
      <c r="E825" s="25" t="str">
        <f>IF('Student Record'!C823="","",'Student Record'!C823)</f>
        <v/>
      </c>
      <c r="F825" s="26" t="str">
        <f>IF('Student Record'!E823="","",'Student Record'!E823)</f>
        <v/>
      </c>
      <c r="G825" s="26" t="str">
        <f>IF('Student Record'!G823="","",'Student Record'!G823)</f>
        <v/>
      </c>
      <c r="H825" s="25" t="str">
        <f>IF('Student Record'!I823="","",'Student Record'!I823)</f>
        <v/>
      </c>
      <c r="I825" s="27" t="str">
        <f>IF('Student Record'!J823="","",'Student Record'!J823)</f>
        <v/>
      </c>
      <c r="J825" s="25" t="str">
        <f>IF('Student Record'!O823="","",'Student Record'!O823)</f>
        <v/>
      </c>
      <c r="K8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5" s="25" t="str">
        <f>IF(Table1[[#This Row],[नाम विद्यार्थी]]="","",IF(AND(Table1[[#This Row],[कक्षा]]&gt;8,Table1[[#This Row],[कक्षा]]&lt;11),50,""))</f>
        <v/>
      </c>
      <c r="M825" s="28" t="str">
        <f>IF(Table1[[#This Row],[नाम विद्यार्थी]]="","",IF(AND(Table1[[#This Row],[कक्षा]]&gt;=11,'School Fees'!$L$3="Yes"),100,""))</f>
        <v/>
      </c>
      <c r="N8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5" s="25" t="str">
        <f>IF(Table1[[#This Row],[नाम विद्यार्थी]]="","",IF(Table1[[#This Row],[कक्षा]]&gt;8,5,""))</f>
        <v/>
      </c>
      <c r="P8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5" s="21"/>
      <c r="R825" s="21"/>
      <c r="S825" s="28" t="str">
        <f>IF(SUM(Table1[[#This Row],[छात्र निधि]:[टी.सी.शुल्क]])=0,"",SUM(Table1[[#This Row],[छात्र निधि]:[टी.सी.शुल्क]]))</f>
        <v/>
      </c>
      <c r="T825" s="33"/>
      <c r="U825" s="33"/>
      <c r="V825" s="22"/>
    </row>
    <row r="826" spans="2:22" ht="15">
      <c r="B826" s="25" t="str">
        <f>IF(C826="","",ROWS($A$4:A826))</f>
        <v/>
      </c>
      <c r="C826" s="25" t="str">
        <f>IF('Student Record'!A824="","",'Student Record'!A824)</f>
        <v/>
      </c>
      <c r="D826" s="25" t="str">
        <f>IF('Student Record'!B824="","",'Student Record'!B824)</f>
        <v/>
      </c>
      <c r="E826" s="25" t="str">
        <f>IF('Student Record'!C824="","",'Student Record'!C824)</f>
        <v/>
      </c>
      <c r="F826" s="26" t="str">
        <f>IF('Student Record'!E824="","",'Student Record'!E824)</f>
        <v/>
      </c>
      <c r="G826" s="26" t="str">
        <f>IF('Student Record'!G824="","",'Student Record'!G824)</f>
        <v/>
      </c>
      <c r="H826" s="25" t="str">
        <f>IF('Student Record'!I824="","",'Student Record'!I824)</f>
        <v/>
      </c>
      <c r="I826" s="27" t="str">
        <f>IF('Student Record'!J824="","",'Student Record'!J824)</f>
        <v/>
      </c>
      <c r="J826" s="25" t="str">
        <f>IF('Student Record'!O824="","",'Student Record'!O824)</f>
        <v/>
      </c>
      <c r="K8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6" s="25" t="str">
        <f>IF(Table1[[#This Row],[नाम विद्यार्थी]]="","",IF(AND(Table1[[#This Row],[कक्षा]]&gt;8,Table1[[#This Row],[कक्षा]]&lt;11),50,""))</f>
        <v/>
      </c>
      <c r="M826" s="28" t="str">
        <f>IF(Table1[[#This Row],[नाम विद्यार्थी]]="","",IF(AND(Table1[[#This Row],[कक्षा]]&gt;=11,'School Fees'!$L$3="Yes"),100,""))</f>
        <v/>
      </c>
      <c r="N8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6" s="25" t="str">
        <f>IF(Table1[[#This Row],[नाम विद्यार्थी]]="","",IF(Table1[[#This Row],[कक्षा]]&gt;8,5,""))</f>
        <v/>
      </c>
      <c r="P8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6" s="21"/>
      <c r="R826" s="21"/>
      <c r="S826" s="28" t="str">
        <f>IF(SUM(Table1[[#This Row],[छात्र निधि]:[टी.सी.शुल्क]])=0,"",SUM(Table1[[#This Row],[छात्र निधि]:[टी.सी.शुल्क]]))</f>
        <v/>
      </c>
      <c r="T826" s="33"/>
      <c r="U826" s="33"/>
      <c r="V826" s="22"/>
    </row>
    <row r="827" spans="2:22" ht="15">
      <c r="B827" s="25" t="str">
        <f>IF(C827="","",ROWS($A$4:A827))</f>
        <v/>
      </c>
      <c r="C827" s="25" t="str">
        <f>IF('Student Record'!A825="","",'Student Record'!A825)</f>
        <v/>
      </c>
      <c r="D827" s="25" t="str">
        <f>IF('Student Record'!B825="","",'Student Record'!B825)</f>
        <v/>
      </c>
      <c r="E827" s="25" t="str">
        <f>IF('Student Record'!C825="","",'Student Record'!C825)</f>
        <v/>
      </c>
      <c r="F827" s="26" t="str">
        <f>IF('Student Record'!E825="","",'Student Record'!E825)</f>
        <v/>
      </c>
      <c r="G827" s="26" t="str">
        <f>IF('Student Record'!G825="","",'Student Record'!G825)</f>
        <v/>
      </c>
      <c r="H827" s="25" t="str">
        <f>IF('Student Record'!I825="","",'Student Record'!I825)</f>
        <v/>
      </c>
      <c r="I827" s="27" t="str">
        <f>IF('Student Record'!J825="","",'Student Record'!J825)</f>
        <v/>
      </c>
      <c r="J827" s="25" t="str">
        <f>IF('Student Record'!O825="","",'Student Record'!O825)</f>
        <v/>
      </c>
      <c r="K8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7" s="25" t="str">
        <f>IF(Table1[[#This Row],[नाम विद्यार्थी]]="","",IF(AND(Table1[[#This Row],[कक्षा]]&gt;8,Table1[[#This Row],[कक्षा]]&lt;11),50,""))</f>
        <v/>
      </c>
      <c r="M827" s="28" t="str">
        <f>IF(Table1[[#This Row],[नाम विद्यार्थी]]="","",IF(AND(Table1[[#This Row],[कक्षा]]&gt;=11,'School Fees'!$L$3="Yes"),100,""))</f>
        <v/>
      </c>
      <c r="N8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7" s="25" t="str">
        <f>IF(Table1[[#This Row],[नाम विद्यार्थी]]="","",IF(Table1[[#This Row],[कक्षा]]&gt;8,5,""))</f>
        <v/>
      </c>
      <c r="P8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7" s="21"/>
      <c r="R827" s="21"/>
      <c r="S827" s="28" t="str">
        <f>IF(SUM(Table1[[#This Row],[छात्र निधि]:[टी.सी.शुल्क]])=0,"",SUM(Table1[[#This Row],[छात्र निधि]:[टी.सी.शुल्क]]))</f>
        <v/>
      </c>
      <c r="T827" s="33"/>
      <c r="U827" s="33"/>
      <c r="V827" s="22"/>
    </row>
    <row r="828" spans="2:22" ht="15">
      <c r="B828" s="25" t="str">
        <f>IF(C828="","",ROWS($A$4:A828))</f>
        <v/>
      </c>
      <c r="C828" s="25" t="str">
        <f>IF('Student Record'!A826="","",'Student Record'!A826)</f>
        <v/>
      </c>
      <c r="D828" s="25" t="str">
        <f>IF('Student Record'!B826="","",'Student Record'!B826)</f>
        <v/>
      </c>
      <c r="E828" s="25" t="str">
        <f>IF('Student Record'!C826="","",'Student Record'!C826)</f>
        <v/>
      </c>
      <c r="F828" s="26" t="str">
        <f>IF('Student Record'!E826="","",'Student Record'!E826)</f>
        <v/>
      </c>
      <c r="G828" s="26" t="str">
        <f>IF('Student Record'!G826="","",'Student Record'!G826)</f>
        <v/>
      </c>
      <c r="H828" s="25" t="str">
        <f>IF('Student Record'!I826="","",'Student Record'!I826)</f>
        <v/>
      </c>
      <c r="I828" s="27" t="str">
        <f>IF('Student Record'!J826="","",'Student Record'!J826)</f>
        <v/>
      </c>
      <c r="J828" s="25" t="str">
        <f>IF('Student Record'!O826="","",'Student Record'!O826)</f>
        <v/>
      </c>
      <c r="K8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8" s="25" t="str">
        <f>IF(Table1[[#This Row],[नाम विद्यार्थी]]="","",IF(AND(Table1[[#This Row],[कक्षा]]&gt;8,Table1[[#This Row],[कक्षा]]&lt;11),50,""))</f>
        <v/>
      </c>
      <c r="M828" s="28" t="str">
        <f>IF(Table1[[#This Row],[नाम विद्यार्थी]]="","",IF(AND(Table1[[#This Row],[कक्षा]]&gt;=11,'School Fees'!$L$3="Yes"),100,""))</f>
        <v/>
      </c>
      <c r="N8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8" s="25" t="str">
        <f>IF(Table1[[#This Row],[नाम विद्यार्थी]]="","",IF(Table1[[#This Row],[कक्षा]]&gt;8,5,""))</f>
        <v/>
      </c>
      <c r="P8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8" s="21"/>
      <c r="R828" s="21"/>
      <c r="S828" s="28" t="str">
        <f>IF(SUM(Table1[[#This Row],[छात्र निधि]:[टी.सी.शुल्क]])=0,"",SUM(Table1[[#This Row],[छात्र निधि]:[टी.सी.शुल्क]]))</f>
        <v/>
      </c>
      <c r="T828" s="33"/>
      <c r="U828" s="33"/>
      <c r="V828" s="22"/>
    </row>
    <row r="829" spans="2:22" ht="15">
      <c r="B829" s="25" t="str">
        <f>IF(C829="","",ROWS($A$4:A829))</f>
        <v/>
      </c>
      <c r="C829" s="25" t="str">
        <f>IF('Student Record'!A827="","",'Student Record'!A827)</f>
        <v/>
      </c>
      <c r="D829" s="25" t="str">
        <f>IF('Student Record'!B827="","",'Student Record'!B827)</f>
        <v/>
      </c>
      <c r="E829" s="25" t="str">
        <f>IF('Student Record'!C827="","",'Student Record'!C827)</f>
        <v/>
      </c>
      <c r="F829" s="26" t="str">
        <f>IF('Student Record'!E827="","",'Student Record'!E827)</f>
        <v/>
      </c>
      <c r="G829" s="26" t="str">
        <f>IF('Student Record'!G827="","",'Student Record'!G827)</f>
        <v/>
      </c>
      <c r="H829" s="25" t="str">
        <f>IF('Student Record'!I827="","",'Student Record'!I827)</f>
        <v/>
      </c>
      <c r="I829" s="27" t="str">
        <f>IF('Student Record'!J827="","",'Student Record'!J827)</f>
        <v/>
      </c>
      <c r="J829" s="25" t="str">
        <f>IF('Student Record'!O827="","",'Student Record'!O827)</f>
        <v/>
      </c>
      <c r="K8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29" s="25" t="str">
        <f>IF(Table1[[#This Row],[नाम विद्यार्थी]]="","",IF(AND(Table1[[#This Row],[कक्षा]]&gt;8,Table1[[#This Row],[कक्षा]]&lt;11),50,""))</f>
        <v/>
      </c>
      <c r="M829" s="28" t="str">
        <f>IF(Table1[[#This Row],[नाम विद्यार्थी]]="","",IF(AND(Table1[[#This Row],[कक्षा]]&gt;=11,'School Fees'!$L$3="Yes"),100,""))</f>
        <v/>
      </c>
      <c r="N8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29" s="25" t="str">
        <f>IF(Table1[[#This Row],[नाम विद्यार्थी]]="","",IF(Table1[[#This Row],[कक्षा]]&gt;8,5,""))</f>
        <v/>
      </c>
      <c r="P8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29" s="21"/>
      <c r="R829" s="21"/>
      <c r="S829" s="28" t="str">
        <f>IF(SUM(Table1[[#This Row],[छात्र निधि]:[टी.सी.शुल्क]])=0,"",SUM(Table1[[#This Row],[छात्र निधि]:[टी.सी.शुल्क]]))</f>
        <v/>
      </c>
      <c r="T829" s="33"/>
      <c r="U829" s="33"/>
      <c r="V829" s="22"/>
    </row>
    <row r="830" spans="2:22" ht="15">
      <c r="B830" s="25" t="str">
        <f>IF(C830="","",ROWS($A$4:A830))</f>
        <v/>
      </c>
      <c r="C830" s="25" t="str">
        <f>IF('Student Record'!A828="","",'Student Record'!A828)</f>
        <v/>
      </c>
      <c r="D830" s="25" t="str">
        <f>IF('Student Record'!B828="","",'Student Record'!B828)</f>
        <v/>
      </c>
      <c r="E830" s="25" t="str">
        <f>IF('Student Record'!C828="","",'Student Record'!C828)</f>
        <v/>
      </c>
      <c r="F830" s="26" t="str">
        <f>IF('Student Record'!E828="","",'Student Record'!E828)</f>
        <v/>
      </c>
      <c r="G830" s="26" t="str">
        <f>IF('Student Record'!G828="","",'Student Record'!G828)</f>
        <v/>
      </c>
      <c r="H830" s="25" t="str">
        <f>IF('Student Record'!I828="","",'Student Record'!I828)</f>
        <v/>
      </c>
      <c r="I830" s="27" t="str">
        <f>IF('Student Record'!J828="","",'Student Record'!J828)</f>
        <v/>
      </c>
      <c r="J830" s="25" t="str">
        <f>IF('Student Record'!O828="","",'Student Record'!O828)</f>
        <v/>
      </c>
      <c r="K8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0" s="25" t="str">
        <f>IF(Table1[[#This Row],[नाम विद्यार्थी]]="","",IF(AND(Table1[[#This Row],[कक्षा]]&gt;8,Table1[[#This Row],[कक्षा]]&lt;11),50,""))</f>
        <v/>
      </c>
      <c r="M830" s="28" t="str">
        <f>IF(Table1[[#This Row],[नाम विद्यार्थी]]="","",IF(AND(Table1[[#This Row],[कक्षा]]&gt;=11,'School Fees'!$L$3="Yes"),100,""))</f>
        <v/>
      </c>
      <c r="N8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0" s="25" t="str">
        <f>IF(Table1[[#This Row],[नाम विद्यार्थी]]="","",IF(Table1[[#This Row],[कक्षा]]&gt;8,5,""))</f>
        <v/>
      </c>
      <c r="P8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0" s="21"/>
      <c r="R830" s="21"/>
      <c r="S830" s="28" t="str">
        <f>IF(SUM(Table1[[#This Row],[छात्र निधि]:[टी.सी.शुल्क]])=0,"",SUM(Table1[[#This Row],[छात्र निधि]:[टी.सी.शुल्क]]))</f>
        <v/>
      </c>
      <c r="T830" s="33"/>
      <c r="U830" s="33"/>
      <c r="V830" s="22"/>
    </row>
    <row r="831" spans="2:22" ht="15">
      <c r="B831" s="25" t="str">
        <f>IF(C831="","",ROWS($A$4:A831))</f>
        <v/>
      </c>
      <c r="C831" s="25" t="str">
        <f>IF('Student Record'!A829="","",'Student Record'!A829)</f>
        <v/>
      </c>
      <c r="D831" s="25" t="str">
        <f>IF('Student Record'!B829="","",'Student Record'!B829)</f>
        <v/>
      </c>
      <c r="E831" s="25" t="str">
        <f>IF('Student Record'!C829="","",'Student Record'!C829)</f>
        <v/>
      </c>
      <c r="F831" s="26" t="str">
        <f>IF('Student Record'!E829="","",'Student Record'!E829)</f>
        <v/>
      </c>
      <c r="G831" s="26" t="str">
        <f>IF('Student Record'!G829="","",'Student Record'!G829)</f>
        <v/>
      </c>
      <c r="H831" s="25" t="str">
        <f>IF('Student Record'!I829="","",'Student Record'!I829)</f>
        <v/>
      </c>
      <c r="I831" s="27" t="str">
        <f>IF('Student Record'!J829="","",'Student Record'!J829)</f>
        <v/>
      </c>
      <c r="J831" s="25" t="str">
        <f>IF('Student Record'!O829="","",'Student Record'!O829)</f>
        <v/>
      </c>
      <c r="K8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1" s="25" t="str">
        <f>IF(Table1[[#This Row],[नाम विद्यार्थी]]="","",IF(AND(Table1[[#This Row],[कक्षा]]&gt;8,Table1[[#This Row],[कक्षा]]&lt;11),50,""))</f>
        <v/>
      </c>
      <c r="M831" s="28" t="str">
        <f>IF(Table1[[#This Row],[नाम विद्यार्थी]]="","",IF(AND(Table1[[#This Row],[कक्षा]]&gt;=11,'School Fees'!$L$3="Yes"),100,""))</f>
        <v/>
      </c>
      <c r="N8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1" s="25" t="str">
        <f>IF(Table1[[#This Row],[नाम विद्यार्थी]]="","",IF(Table1[[#This Row],[कक्षा]]&gt;8,5,""))</f>
        <v/>
      </c>
      <c r="P8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1" s="21"/>
      <c r="R831" s="21"/>
      <c r="S831" s="28" t="str">
        <f>IF(SUM(Table1[[#This Row],[छात्र निधि]:[टी.सी.शुल्क]])=0,"",SUM(Table1[[#This Row],[छात्र निधि]:[टी.सी.शुल्क]]))</f>
        <v/>
      </c>
      <c r="T831" s="33"/>
      <c r="U831" s="33"/>
      <c r="V831" s="22"/>
    </row>
    <row r="832" spans="2:22" ht="15">
      <c r="B832" s="25" t="str">
        <f>IF(C832="","",ROWS($A$4:A832))</f>
        <v/>
      </c>
      <c r="C832" s="25" t="str">
        <f>IF('Student Record'!A830="","",'Student Record'!A830)</f>
        <v/>
      </c>
      <c r="D832" s="25" t="str">
        <f>IF('Student Record'!B830="","",'Student Record'!B830)</f>
        <v/>
      </c>
      <c r="E832" s="25" t="str">
        <f>IF('Student Record'!C830="","",'Student Record'!C830)</f>
        <v/>
      </c>
      <c r="F832" s="26" t="str">
        <f>IF('Student Record'!E830="","",'Student Record'!E830)</f>
        <v/>
      </c>
      <c r="G832" s="26" t="str">
        <f>IF('Student Record'!G830="","",'Student Record'!G830)</f>
        <v/>
      </c>
      <c r="H832" s="25" t="str">
        <f>IF('Student Record'!I830="","",'Student Record'!I830)</f>
        <v/>
      </c>
      <c r="I832" s="27" t="str">
        <f>IF('Student Record'!J830="","",'Student Record'!J830)</f>
        <v/>
      </c>
      <c r="J832" s="25" t="str">
        <f>IF('Student Record'!O830="","",'Student Record'!O830)</f>
        <v/>
      </c>
      <c r="K8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2" s="25" t="str">
        <f>IF(Table1[[#This Row],[नाम विद्यार्थी]]="","",IF(AND(Table1[[#This Row],[कक्षा]]&gt;8,Table1[[#This Row],[कक्षा]]&lt;11),50,""))</f>
        <v/>
      </c>
      <c r="M832" s="28" t="str">
        <f>IF(Table1[[#This Row],[नाम विद्यार्थी]]="","",IF(AND(Table1[[#This Row],[कक्षा]]&gt;=11,'School Fees'!$L$3="Yes"),100,""))</f>
        <v/>
      </c>
      <c r="N8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2" s="25" t="str">
        <f>IF(Table1[[#This Row],[नाम विद्यार्थी]]="","",IF(Table1[[#This Row],[कक्षा]]&gt;8,5,""))</f>
        <v/>
      </c>
      <c r="P8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2" s="21"/>
      <c r="R832" s="21"/>
      <c r="S832" s="28" t="str">
        <f>IF(SUM(Table1[[#This Row],[छात्र निधि]:[टी.सी.शुल्क]])=0,"",SUM(Table1[[#This Row],[छात्र निधि]:[टी.सी.शुल्क]]))</f>
        <v/>
      </c>
      <c r="T832" s="33"/>
      <c r="U832" s="33"/>
      <c r="V832" s="22"/>
    </row>
    <row r="833" spans="2:22" ht="15">
      <c r="B833" s="25" t="str">
        <f>IF(C833="","",ROWS($A$4:A833))</f>
        <v/>
      </c>
      <c r="C833" s="25" t="str">
        <f>IF('Student Record'!A831="","",'Student Record'!A831)</f>
        <v/>
      </c>
      <c r="D833" s="25" t="str">
        <f>IF('Student Record'!B831="","",'Student Record'!B831)</f>
        <v/>
      </c>
      <c r="E833" s="25" t="str">
        <f>IF('Student Record'!C831="","",'Student Record'!C831)</f>
        <v/>
      </c>
      <c r="F833" s="26" t="str">
        <f>IF('Student Record'!E831="","",'Student Record'!E831)</f>
        <v/>
      </c>
      <c r="G833" s="26" t="str">
        <f>IF('Student Record'!G831="","",'Student Record'!G831)</f>
        <v/>
      </c>
      <c r="H833" s="25" t="str">
        <f>IF('Student Record'!I831="","",'Student Record'!I831)</f>
        <v/>
      </c>
      <c r="I833" s="27" t="str">
        <f>IF('Student Record'!J831="","",'Student Record'!J831)</f>
        <v/>
      </c>
      <c r="J833" s="25" t="str">
        <f>IF('Student Record'!O831="","",'Student Record'!O831)</f>
        <v/>
      </c>
      <c r="K8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3" s="25" t="str">
        <f>IF(Table1[[#This Row],[नाम विद्यार्थी]]="","",IF(AND(Table1[[#This Row],[कक्षा]]&gt;8,Table1[[#This Row],[कक्षा]]&lt;11),50,""))</f>
        <v/>
      </c>
      <c r="M833" s="28" t="str">
        <f>IF(Table1[[#This Row],[नाम विद्यार्थी]]="","",IF(AND(Table1[[#This Row],[कक्षा]]&gt;=11,'School Fees'!$L$3="Yes"),100,""))</f>
        <v/>
      </c>
      <c r="N8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3" s="25" t="str">
        <f>IF(Table1[[#This Row],[नाम विद्यार्थी]]="","",IF(Table1[[#This Row],[कक्षा]]&gt;8,5,""))</f>
        <v/>
      </c>
      <c r="P8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3" s="21"/>
      <c r="R833" s="21"/>
      <c r="S833" s="28" t="str">
        <f>IF(SUM(Table1[[#This Row],[छात्र निधि]:[टी.सी.शुल्क]])=0,"",SUM(Table1[[#This Row],[छात्र निधि]:[टी.सी.शुल्क]]))</f>
        <v/>
      </c>
      <c r="T833" s="33"/>
      <c r="U833" s="33"/>
      <c r="V833" s="22"/>
    </row>
    <row r="834" spans="2:22" ht="15">
      <c r="B834" s="25" t="str">
        <f>IF(C834="","",ROWS($A$4:A834))</f>
        <v/>
      </c>
      <c r="C834" s="25" t="str">
        <f>IF('Student Record'!A832="","",'Student Record'!A832)</f>
        <v/>
      </c>
      <c r="D834" s="25" t="str">
        <f>IF('Student Record'!B832="","",'Student Record'!B832)</f>
        <v/>
      </c>
      <c r="E834" s="25" t="str">
        <f>IF('Student Record'!C832="","",'Student Record'!C832)</f>
        <v/>
      </c>
      <c r="F834" s="26" t="str">
        <f>IF('Student Record'!E832="","",'Student Record'!E832)</f>
        <v/>
      </c>
      <c r="G834" s="26" t="str">
        <f>IF('Student Record'!G832="","",'Student Record'!G832)</f>
        <v/>
      </c>
      <c r="H834" s="25" t="str">
        <f>IF('Student Record'!I832="","",'Student Record'!I832)</f>
        <v/>
      </c>
      <c r="I834" s="27" t="str">
        <f>IF('Student Record'!J832="","",'Student Record'!J832)</f>
        <v/>
      </c>
      <c r="J834" s="25" t="str">
        <f>IF('Student Record'!O832="","",'Student Record'!O832)</f>
        <v/>
      </c>
      <c r="K8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4" s="25" t="str">
        <f>IF(Table1[[#This Row],[नाम विद्यार्थी]]="","",IF(AND(Table1[[#This Row],[कक्षा]]&gt;8,Table1[[#This Row],[कक्षा]]&lt;11),50,""))</f>
        <v/>
      </c>
      <c r="M834" s="28" t="str">
        <f>IF(Table1[[#This Row],[नाम विद्यार्थी]]="","",IF(AND(Table1[[#This Row],[कक्षा]]&gt;=11,'School Fees'!$L$3="Yes"),100,""))</f>
        <v/>
      </c>
      <c r="N8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4" s="25" t="str">
        <f>IF(Table1[[#This Row],[नाम विद्यार्थी]]="","",IF(Table1[[#This Row],[कक्षा]]&gt;8,5,""))</f>
        <v/>
      </c>
      <c r="P8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4" s="21"/>
      <c r="R834" s="21"/>
      <c r="S834" s="28" t="str">
        <f>IF(SUM(Table1[[#This Row],[छात्र निधि]:[टी.सी.शुल्क]])=0,"",SUM(Table1[[#This Row],[छात्र निधि]:[टी.सी.शुल्क]]))</f>
        <v/>
      </c>
      <c r="T834" s="33"/>
      <c r="U834" s="33"/>
      <c r="V834" s="22"/>
    </row>
    <row r="835" spans="2:22" ht="15">
      <c r="B835" s="25" t="str">
        <f>IF(C835="","",ROWS($A$4:A835))</f>
        <v/>
      </c>
      <c r="C835" s="25" t="str">
        <f>IF('Student Record'!A833="","",'Student Record'!A833)</f>
        <v/>
      </c>
      <c r="D835" s="25" t="str">
        <f>IF('Student Record'!B833="","",'Student Record'!B833)</f>
        <v/>
      </c>
      <c r="E835" s="25" t="str">
        <f>IF('Student Record'!C833="","",'Student Record'!C833)</f>
        <v/>
      </c>
      <c r="F835" s="26" t="str">
        <f>IF('Student Record'!E833="","",'Student Record'!E833)</f>
        <v/>
      </c>
      <c r="G835" s="26" t="str">
        <f>IF('Student Record'!G833="","",'Student Record'!G833)</f>
        <v/>
      </c>
      <c r="H835" s="25" t="str">
        <f>IF('Student Record'!I833="","",'Student Record'!I833)</f>
        <v/>
      </c>
      <c r="I835" s="27" t="str">
        <f>IF('Student Record'!J833="","",'Student Record'!J833)</f>
        <v/>
      </c>
      <c r="J835" s="25" t="str">
        <f>IF('Student Record'!O833="","",'Student Record'!O833)</f>
        <v/>
      </c>
      <c r="K8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5" s="25" t="str">
        <f>IF(Table1[[#This Row],[नाम विद्यार्थी]]="","",IF(AND(Table1[[#This Row],[कक्षा]]&gt;8,Table1[[#This Row],[कक्षा]]&lt;11),50,""))</f>
        <v/>
      </c>
      <c r="M835" s="28" t="str">
        <f>IF(Table1[[#This Row],[नाम विद्यार्थी]]="","",IF(AND(Table1[[#This Row],[कक्षा]]&gt;=11,'School Fees'!$L$3="Yes"),100,""))</f>
        <v/>
      </c>
      <c r="N8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5" s="25" t="str">
        <f>IF(Table1[[#This Row],[नाम विद्यार्थी]]="","",IF(Table1[[#This Row],[कक्षा]]&gt;8,5,""))</f>
        <v/>
      </c>
      <c r="P8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5" s="21"/>
      <c r="R835" s="21"/>
      <c r="S835" s="28" t="str">
        <f>IF(SUM(Table1[[#This Row],[छात्र निधि]:[टी.सी.शुल्क]])=0,"",SUM(Table1[[#This Row],[छात्र निधि]:[टी.सी.शुल्क]]))</f>
        <v/>
      </c>
      <c r="T835" s="33"/>
      <c r="U835" s="33"/>
      <c r="V835" s="22"/>
    </row>
    <row r="836" spans="2:22" ht="15">
      <c r="B836" s="25" t="str">
        <f>IF(C836="","",ROWS($A$4:A836))</f>
        <v/>
      </c>
      <c r="C836" s="25" t="str">
        <f>IF('Student Record'!A834="","",'Student Record'!A834)</f>
        <v/>
      </c>
      <c r="D836" s="25" t="str">
        <f>IF('Student Record'!B834="","",'Student Record'!B834)</f>
        <v/>
      </c>
      <c r="E836" s="25" t="str">
        <f>IF('Student Record'!C834="","",'Student Record'!C834)</f>
        <v/>
      </c>
      <c r="F836" s="26" t="str">
        <f>IF('Student Record'!E834="","",'Student Record'!E834)</f>
        <v/>
      </c>
      <c r="G836" s="26" t="str">
        <f>IF('Student Record'!G834="","",'Student Record'!G834)</f>
        <v/>
      </c>
      <c r="H836" s="25" t="str">
        <f>IF('Student Record'!I834="","",'Student Record'!I834)</f>
        <v/>
      </c>
      <c r="I836" s="27" t="str">
        <f>IF('Student Record'!J834="","",'Student Record'!J834)</f>
        <v/>
      </c>
      <c r="J836" s="25" t="str">
        <f>IF('Student Record'!O834="","",'Student Record'!O834)</f>
        <v/>
      </c>
      <c r="K8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6" s="25" t="str">
        <f>IF(Table1[[#This Row],[नाम विद्यार्थी]]="","",IF(AND(Table1[[#This Row],[कक्षा]]&gt;8,Table1[[#This Row],[कक्षा]]&lt;11),50,""))</f>
        <v/>
      </c>
      <c r="M836" s="28" t="str">
        <f>IF(Table1[[#This Row],[नाम विद्यार्थी]]="","",IF(AND(Table1[[#This Row],[कक्षा]]&gt;=11,'School Fees'!$L$3="Yes"),100,""))</f>
        <v/>
      </c>
      <c r="N8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6" s="25" t="str">
        <f>IF(Table1[[#This Row],[नाम विद्यार्थी]]="","",IF(Table1[[#This Row],[कक्षा]]&gt;8,5,""))</f>
        <v/>
      </c>
      <c r="P8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6" s="21"/>
      <c r="R836" s="21"/>
      <c r="S836" s="28" t="str">
        <f>IF(SUM(Table1[[#This Row],[छात्र निधि]:[टी.सी.शुल्क]])=0,"",SUM(Table1[[#This Row],[छात्र निधि]:[टी.सी.शुल्क]]))</f>
        <v/>
      </c>
      <c r="T836" s="33"/>
      <c r="U836" s="33"/>
      <c r="V836" s="22"/>
    </row>
    <row r="837" spans="2:22" ht="15">
      <c r="B837" s="25" t="str">
        <f>IF(C837="","",ROWS($A$4:A837))</f>
        <v/>
      </c>
      <c r="C837" s="25" t="str">
        <f>IF('Student Record'!A835="","",'Student Record'!A835)</f>
        <v/>
      </c>
      <c r="D837" s="25" t="str">
        <f>IF('Student Record'!B835="","",'Student Record'!B835)</f>
        <v/>
      </c>
      <c r="E837" s="25" t="str">
        <f>IF('Student Record'!C835="","",'Student Record'!C835)</f>
        <v/>
      </c>
      <c r="F837" s="26" t="str">
        <f>IF('Student Record'!E835="","",'Student Record'!E835)</f>
        <v/>
      </c>
      <c r="G837" s="26" t="str">
        <f>IF('Student Record'!G835="","",'Student Record'!G835)</f>
        <v/>
      </c>
      <c r="H837" s="25" t="str">
        <f>IF('Student Record'!I835="","",'Student Record'!I835)</f>
        <v/>
      </c>
      <c r="I837" s="27" t="str">
        <f>IF('Student Record'!J835="","",'Student Record'!J835)</f>
        <v/>
      </c>
      <c r="J837" s="25" t="str">
        <f>IF('Student Record'!O835="","",'Student Record'!O835)</f>
        <v/>
      </c>
      <c r="K8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7" s="25" t="str">
        <f>IF(Table1[[#This Row],[नाम विद्यार्थी]]="","",IF(AND(Table1[[#This Row],[कक्षा]]&gt;8,Table1[[#This Row],[कक्षा]]&lt;11),50,""))</f>
        <v/>
      </c>
      <c r="M837" s="28" t="str">
        <f>IF(Table1[[#This Row],[नाम विद्यार्थी]]="","",IF(AND(Table1[[#This Row],[कक्षा]]&gt;=11,'School Fees'!$L$3="Yes"),100,""))</f>
        <v/>
      </c>
      <c r="N8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7" s="25" t="str">
        <f>IF(Table1[[#This Row],[नाम विद्यार्थी]]="","",IF(Table1[[#This Row],[कक्षा]]&gt;8,5,""))</f>
        <v/>
      </c>
      <c r="P8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7" s="21"/>
      <c r="R837" s="21"/>
      <c r="S837" s="28" t="str">
        <f>IF(SUM(Table1[[#This Row],[छात्र निधि]:[टी.सी.शुल्क]])=0,"",SUM(Table1[[#This Row],[छात्र निधि]:[टी.सी.शुल्क]]))</f>
        <v/>
      </c>
      <c r="T837" s="33"/>
      <c r="U837" s="33"/>
      <c r="V837" s="22"/>
    </row>
    <row r="838" spans="2:22" ht="15">
      <c r="B838" s="25" t="str">
        <f>IF(C838="","",ROWS($A$4:A838))</f>
        <v/>
      </c>
      <c r="C838" s="25" t="str">
        <f>IF('Student Record'!A836="","",'Student Record'!A836)</f>
        <v/>
      </c>
      <c r="D838" s="25" t="str">
        <f>IF('Student Record'!B836="","",'Student Record'!B836)</f>
        <v/>
      </c>
      <c r="E838" s="25" t="str">
        <f>IF('Student Record'!C836="","",'Student Record'!C836)</f>
        <v/>
      </c>
      <c r="F838" s="26" t="str">
        <f>IF('Student Record'!E836="","",'Student Record'!E836)</f>
        <v/>
      </c>
      <c r="G838" s="26" t="str">
        <f>IF('Student Record'!G836="","",'Student Record'!G836)</f>
        <v/>
      </c>
      <c r="H838" s="25" t="str">
        <f>IF('Student Record'!I836="","",'Student Record'!I836)</f>
        <v/>
      </c>
      <c r="I838" s="27" t="str">
        <f>IF('Student Record'!J836="","",'Student Record'!J836)</f>
        <v/>
      </c>
      <c r="J838" s="25" t="str">
        <f>IF('Student Record'!O836="","",'Student Record'!O836)</f>
        <v/>
      </c>
      <c r="K8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8" s="25" t="str">
        <f>IF(Table1[[#This Row],[नाम विद्यार्थी]]="","",IF(AND(Table1[[#This Row],[कक्षा]]&gt;8,Table1[[#This Row],[कक्षा]]&lt;11),50,""))</f>
        <v/>
      </c>
      <c r="M838" s="28" t="str">
        <f>IF(Table1[[#This Row],[नाम विद्यार्थी]]="","",IF(AND(Table1[[#This Row],[कक्षा]]&gt;=11,'School Fees'!$L$3="Yes"),100,""))</f>
        <v/>
      </c>
      <c r="N8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8" s="25" t="str">
        <f>IF(Table1[[#This Row],[नाम विद्यार्थी]]="","",IF(Table1[[#This Row],[कक्षा]]&gt;8,5,""))</f>
        <v/>
      </c>
      <c r="P8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8" s="21"/>
      <c r="R838" s="21"/>
      <c r="S838" s="28" t="str">
        <f>IF(SUM(Table1[[#This Row],[छात्र निधि]:[टी.सी.शुल्क]])=0,"",SUM(Table1[[#This Row],[छात्र निधि]:[टी.सी.शुल्क]]))</f>
        <v/>
      </c>
      <c r="T838" s="33"/>
      <c r="U838" s="33"/>
      <c r="V838" s="22"/>
    </row>
    <row r="839" spans="2:22" ht="15">
      <c r="B839" s="25" t="str">
        <f>IF(C839="","",ROWS($A$4:A839))</f>
        <v/>
      </c>
      <c r="C839" s="25" t="str">
        <f>IF('Student Record'!A837="","",'Student Record'!A837)</f>
        <v/>
      </c>
      <c r="D839" s="25" t="str">
        <f>IF('Student Record'!B837="","",'Student Record'!B837)</f>
        <v/>
      </c>
      <c r="E839" s="25" t="str">
        <f>IF('Student Record'!C837="","",'Student Record'!C837)</f>
        <v/>
      </c>
      <c r="F839" s="26" t="str">
        <f>IF('Student Record'!E837="","",'Student Record'!E837)</f>
        <v/>
      </c>
      <c r="G839" s="26" t="str">
        <f>IF('Student Record'!G837="","",'Student Record'!G837)</f>
        <v/>
      </c>
      <c r="H839" s="25" t="str">
        <f>IF('Student Record'!I837="","",'Student Record'!I837)</f>
        <v/>
      </c>
      <c r="I839" s="27" t="str">
        <f>IF('Student Record'!J837="","",'Student Record'!J837)</f>
        <v/>
      </c>
      <c r="J839" s="25" t="str">
        <f>IF('Student Record'!O837="","",'Student Record'!O837)</f>
        <v/>
      </c>
      <c r="K8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39" s="25" t="str">
        <f>IF(Table1[[#This Row],[नाम विद्यार्थी]]="","",IF(AND(Table1[[#This Row],[कक्षा]]&gt;8,Table1[[#This Row],[कक्षा]]&lt;11),50,""))</f>
        <v/>
      </c>
      <c r="M839" s="28" t="str">
        <f>IF(Table1[[#This Row],[नाम विद्यार्थी]]="","",IF(AND(Table1[[#This Row],[कक्षा]]&gt;=11,'School Fees'!$L$3="Yes"),100,""))</f>
        <v/>
      </c>
      <c r="N8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39" s="25" t="str">
        <f>IF(Table1[[#This Row],[नाम विद्यार्थी]]="","",IF(Table1[[#This Row],[कक्षा]]&gt;8,5,""))</f>
        <v/>
      </c>
      <c r="P8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39" s="21"/>
      <c r="R839" s="21"/>
      <c r="S839" s="28" t="str">
        <f>IF(SUM(Table1[[#This Row],[छात्र निधि]:[टी.सी.शुल्क]])=0,"",SUM(Table1[[#This Row],[छात्र निधि]:[टी.सी.शुल्क]]))</f>
        <v/>
      </c>
      <c r="T839" s="33"/>
      <c r="U839" s="33"/>
      <c r="V839" s="22"/>
    </row>
    <row r="840" spans="2:22" ht="15">
      <c r="B840" s="25" t="str">
        <f>IF(C840="","",ROWS($A$4:A840))</f>
        <v/>
      </c>
      <c r="C840" s="25" t="str">
        <f>IF('Student Record'!A838="","",'Student Record'!A838)</f>
        <v/>
      </c>
      <c r="D840" s="25" t="str">
        <f>IF('Student Record'!B838="","",'Student Record'!B838)</f>
        <v/>
      </c>
      <c r="E840" s="25" t="str">
        <f>IF('Student Record'!C838="","",'Student Record'!C838)</f>
        <v/>
      </c>
      <c r="F840" s="26" t="str">
        <f>IF('Student Record'!E838="","",'Student Record'!E838)</f>
        <v/>
      </c>
      <c r="G840" s="26" t="str">
        <f>IF('Student Record'!G838="","",'Student Record'!G838)</f>
        <v/>
      </c>
      <c r="H840" s="25" t="str">
        <f>IF('Student Record'!I838="","",'Student Record'!I838)</f>
        <v/>
      </c>
      <c r="I840" s="27" t="str">
        <f>IF('Student Record'!J838="","",'Student Record'!J838)</f>
        <v/>
      </c>
      <c r="J840" s="25" t="str">
        <f>IF('Student Record'!O838="","",'Student Record'!O838)</f>
        <v/>
      </c>
      <c r="K8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0" s="25" t="str">
        <f>IF(Table1[[#This Row],[नाम विद्यार्थी]]="","",IF(AND(Table1[[#This Row],[कक्षा]]&gt;8,Table1[[#This Row],[कक्षा]]&lt;11),50,""))</f>
        <v/>
      </c>
      <c r="M840" s="28" t="str">
        <f>IF(Table1[[#This Row],[नाम विद्यार्थी]]="","",IF(AND(Table1[[#This Row],[कक्षा]]&gt;=11,'School Fees'!$L$3="Yes"),100,""))</f>
        <v/>
      </c>
      <c r="N8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0" s="25" t="str">
        <f>IF(Table1[[#This Row],[नाम विद्यार्थी]]="","",IF(Table1[[#This Row],[कक्षा]]&gt;8,5,""))</f>
        <v/>
      </c>
      <c r="P8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0" s="21"/>
      <c r="R840" s="21"/>
      <c r="S840" s="28" t="str">
        <f>IF(SUM(Table1[[#This Row],[छात्र निधि]:[टी.सी.शुल्क]])=0,"",SUM(Table1[[#This Row],[छात्र निधि]:[टी.सी.शुल्क]]))</f>
        <v/>
      </c>
      <c r="T840" s="33"/>
      <c r="U840" s="33"/>
      <c r="V840" s="22"/>
    </row>
    <row r="841" spans="2:22" ht="15">
      <c r="B841" s="25" t="str">
        <f>IF(C841="","",ROWS($A$4:A841))</f>
        <v/>
      </c>
      <c r="C841" s="25" t="str">
        <f>IF('Student Record'!A839="","",'Student Record'!A839)</f>
        <v/>
      </c>
      <c r="D841" s="25" t="str">
        <f>IF('Student Record'!B839="","",'Student Record'!B839)</f>
        <v/>
      </c>
      <c r="E841" s="25" t="str">
        <f>IF('Student Record'!C839="","",'Student Record'!C839)</f>
        <v/>
      </c>
      <c r="F841" s="26" t="str">
        <f>IF('Student Record'!E839="","",'Student Record'!E839)</f>
        <v/>
      </c>
      <c r="G841" s="26" t="str">
        <f>IF('Student Record'!G839="","",'Student Record'!G839)</f>
        <v/>
      </c>
      <c r="H841" s="25" t="str">
        <f>IF('Student Record'!I839="","",'Student Record'!I839)</f>
        <v/>
      </c>
      <c r="I841" s="27" t="str">
        <f>IF('Student Record'!J839="","",'Student Record'!J839)</f>
        <v/>
      </c>
      <c r="J841" s="25" t="str">
        <f>IF('Student Record'!O839="","",'Student Record'!O839)</f>
        <v/>
      </c>
      <c r="K8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1" s="25" t="str">
        <f>IF(Table1[[#This Row],[नाम विद्यार्थी]]="","",IF(AND(Table1[[#This Row],[कक्षा]]&gt;8,Table1[[#This Row],[कक्षा]]&lt;11),50,""))</f>
        <v/>
      </c>
      <c r="M841" s="28" t="str">
        <f>IF(Table1[[#This Row],[नाम विद्यार्थी]]="","",IF(AND(Table1[[#This Row],[कक्षा]]&gt;=11,'School Fees'!$L$3="Yes"),100,""))</f>
        <v/>
      </c>
      <c r="N8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1" s="25" t="str">
        <f>IF(Table1[[#This Row],[नाम विद्यार्थी]]="","",IF(Table1[[#This Row],[कक्षा]]&gt;8,5,""))</f>
        <v/>
      </c>
      <c r="P8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1" s="21"/>
      <c r="R841" s="21"/>
      <c r="S841" s="28" t="str">
        <f>IF(SUM(Table1[[#This Row],[छात्र निधि]:[टी.सी.शुल्क]])=0,"",SUM(Table1[[#This Row],[छात्र निधि]:[टी.सी.शुल्क]]))</f>
        <v/>
      </c>
      <c r="T841" s="33"/>
      <c r="U841" s="33"/>
      <c r="V841" s="22"/>
    </row>
    <row r="842" spans="2:22" ht="15">
      <c r="B842" s="25" t="str">
        <f>IF(C842="","",ROWS($A$4:A842))</f>
        <v/>
      </c>
      <c r="C842" s="25" t="str">
        <f>IF('Student Record'!A840="","",'Student Record'!A840)</f>
        <v/>
      </c>
      <c r="D842" s="25" t="str">
        <f>IF('Student Record'!B840="","",'Student Record'!B840)</f>
        <v/>
      </c>
      <c r="E842" s="25" t="str">
        <f>IF('Student Record'!C840="","",'Student Record'!C840)</f>
        <v/>
      </c>
      <c r="F842" s="26" t="str">
        <f>IF('Student Record'!E840="","",'Student Record'!E840)</f>
        <v/>
      </c>
      <c r="G842" s="26" t="str">
        <f>IF('Student Record'!G840="","",'Student Record'!G840)</f>
        <v/>
      </c>
      <c r="H842" s="25" t="str">
        <f>IF('Student Record'!I840="","",'Student Record'!I840)</f>
        <v/>
      </c>
      <c r="I842" s="27" t="str">
        <f>IF('Student Record'!J840="","",'Student Record'!J840)</f>
        <v/>
      </c>
      <c r="J842" s="25" t="str">
        <f>IF('Student Record'!O840="","",'Student Record'!O840)</f>
        <v/>
      </c>
      <c r="K8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2" s="25" t="str">
        <f>IF(Table1[[#This Row],[नाम विद्यार्थी]]="","",IF(AND(Table1[[#This Row],[कक्षा]]&gt;8,Table1[[#This Row],[कक्षा]]&lt;11),50,""))</f>
        <v/>
      </c>
      <c r="M842" s="28" t="str">
        <f>IF(Table1[[#This Row],[नाम विद्यार्थी]]="","",IF(AND(Table1[[#This Row],[कक्षा]]&gt;=11,'School Fees'!$L$3="Yes"),100,""))</f>
        <v/>
      </c>
      <c r="N8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2" s="25" t="str">
        <f>IF(Table1[[#This Row],[नाम विद्यार्थी]]="","",IF(Table1[[#This Row],[कक्षा]]&gt;8,5,""))</f>
        <v/>
      </c>
      <c r="P8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2" s="21"/>
      <c r="R842" s="21"/>
      <c r="S842" s="28" t="str">
        <f>IF(SUM(Table1[[#This Row],[छात्र निधि]:[टी.सी.शुल्क]])=0,"",SUM(Table1[[#This Row],[छात्र निधि]:[टी.सी.शुल्क]]))</f>
        <v/>
      </c>
      <c r="T842" s="33"/>
      <c r="U842" s="33"/>
      <c r="V842" s="22"/>
    </row>
    <row r="843" spans="2:22" ht="15">
      <c r="B843" s="25" t="str">
        <f>IF(C843="","",ROWS($A$4:A843))</f>
        <v/>
      </c>
      <c r="C843" s="25" t="str">
        <f>IF('Student Record'!A841="","",'Student Record'!A841)</f>
        <v/>
      </c>
      <c r="D843" s="25" t="str">
        <f>IF('Student Record'!B841="","",'Student Record'!B841)</f>
        <v/>
      </c>
      <c r="E843" s="25" t="str">
        <f>IF('Student Record'!C841="","",'Student Record'!C841)</f>
        <v/>
      </c>
      <c r="F843" s="26" t="str">
        <f>IF('Student Record'!E841="","",'Student Record'!E841)</f>
        <v/>
      </c>
      <c r="G843" s="26" t="str">
        <f>IF('Student Record'!G841="","",'Student Record'!G841)</f>
        <v/>
      </c>
      <c r="H843" s="25" t="str">
        <f>IF('Student Record'!I841="","",'Student Record'!I841)</f>
        <v/>
      </c>
      <c r="I843" s="27" t="str">
        <f>IF('Student Record'!J841="","",'Student Record'!J841)</f>
        <v/>
      </c>
      <c r="J843" s="25" t="str">
        <f>IF('Student Record'!O841="","",'Student Record'!O841)</f>
        <v/>
      </c>
      <c r="K8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3" s="25" t="str">
        <f>IF(Table1[[#This Row],[नाम विद्यार्थी]]="","",IF(AND(Table1[[#This Row],[कक्षा]]&gt;8,Table1[[#This Row],[कक्षा]]&lt;11),50,""))</f>
        <v/>
      </c>
      <c r="M843" s="28" t="str">
        <f>IF(Table1[[#This Row],[नाम विद्यार्थी]]="","",IF(AND(Table1[[#This Row],[कक्षा]]&gt;=11,'School Fees'!$L$3="Yes"),100,""))</f>
        <v/>
      </c>
      <c r="N8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3" s="25" t="str">
        <f>IF(Table1[[#This Row],[नाम विद्यार्थी]]="","",IF(Table1[[#This Row],[कक्षा]]&gt;8,5,""))</f>
        <v/>
      </c>
      <c r="P8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3" s="21"/>
      <c r="R843" s="21"/>
      <c r="S843" s="28" t="str">
        <f>IF(SUM(Table1[[#This Row],[छात्र निधि]:[टी.सी.शुल्क]])=0,"",SUM(Table1[[#This Row],[छात्र निधि]:[टी.सी.शुल्क]]))</f>
        <v/>
      </c>
      <c r="T843" s="33"/>
      <c r="U843" s="33"/>
      <c r="V843" s="22"/>
    </row>
    <row r="844" spans="2:22" ht="15">
      <c r="B844" s="25" t="str">
        <f>IF(C844="","",ROWS($A$4:A844))</f>
        <v/>
      </c>
      <c r="C844" s="25" t="str">
        <f>IF('Student Record'!A842="","",'Student Record'!A842)</f>
        <v/>
      </c>
      <c r="D844" s="25" t="str">
        <f>IF('Student Record'!B842="","",'Student Record'!B842)</f>
        <v/>
      </c>
      <c r="E844" s="25" t="str">
        <f>IF('Student Record'!C842="","",'Student Record'!C842)</f>
        <v/>
      </c>
      <c r="F844" s="26" t="str">
        <f>IF('Student Record'!E842="","",'Student Record'!E842)</f>
        <v/>
      </c>
      <c r="G844" s="26" t="str">
        <f>IF('Student Record'!G842="","",'Student Record'!G842)</f>
        <v/>
      </c>
      <c r="H844" s="25" t="str">
        <f>IF('Student Record'!I842="","",'Student Record'!I842)</f>
        <v/>
      </c>
      <c r="I844" s="27" t="str">
        <f>IF('Student Record'!J842="","",'Student Record'!J842)</f>
        <v/>
      </c>
      <c r="J844" s="25" t="str">
        <f>IF('Student Record'!O842="","",'Student Record'!O842)</f>
        <v/>
      </c>
      <c r="K8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4" s="25" t="str">
        <f>IF(Table1[[#This Row],[नाम विद्यार्थी]]="","",IF(AND(Table1[[#This Row],[कक्षा]]&gt;8,Table1[[#This Row],[कक्षा]]&lt;11),50,""))</f>
        <v/>
      </c>
      <c r="M844" s="28" t="str">
        <f>IF(Table1[[#This Row],[नाम विद्यार्थी]]="","",IF(AND(Table1[[#This Row],[कक्षा]]&gt;=11,'School Fees'!$L$3="Yes"),100,""))</f>
        <v/>
      </c>
      <c r="N8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4" s="25" t="str">
        <f>IF(Table1[[#This Row],[नाम विद्यार्थी]]="","",IF(Table1[[#This Row],[कक्षा]]&gt;8,5,""))</f>
        <v/>
      </c>
      <c r="P8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4" s="21"/>
      <c r="R844" s="21"/>
      <c r="S844" s="28" t="str">
        <f>IF(SUM(Table1[[#This Row],[छात्र निधि]:[टी.सी.शुल्क]])=0,"",SUM(Table1[[#This Row],[छात्र निधि]:[टी.सी.शुल्क]]))</f>
        <v/>
      </c>
      <c r="T844" s="33"/>
      <c r="U844" s="33"/>
      <c r="V844" s="22"/>
    </row>
    <row r="845" spans="2:22" ht="15">
      <c r="B845" s="25" t="str">
        <f>IF(C845="","",ROWS($A$4:A845))</f>
        <v/>
      </c>
      <c r="C845" s="25" t="str">
        <f>IF('Student Record'!A843="","",'Student Record'!A843)</f>
        <v/>
      </c>
      <c r="D845" s="25" t="str">
        <f>IF('Student Record'!B843="","",'Student Record'!B843)</f>
        <v/>
      </c>
      <c r="E845" s="25" t="str">
        <f>IF('Student Record'!C843="","",'Student Record'!C843)</f>
        <v/>
      </c>
      <c r="F845" s="26" t="str">
        <f>IF('Student Record'!E843="","",'Student Record'!E843)</f>
        <v/>
      </c>
      <c r="G845" s="26" t="str">
        <f>IF('Student Record'!G843="","",'Student Record'!G843)</f>
        <v/>
      </c>
      <c r="H845" s="25" t="str">
        <f>IF('Student Record'!I843="","",'Student Record'!I843)</f>
        <v/>
      </c>
      <c r="I845" s="27" t="str">
        <f>IF('Student Record'!J843="","",'Student Record'!J843)</f>
        <v/>
      </c>
      <c r="J845" s="25" t="str">
        <f>IF('Student Record'!O843="","",'Student Record'!O843)</f>
        <v/>
      </c>
      <c r="K8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5" s="25" t="str">
        <f>IF(Table1[[#This Row],[नाम विद्यार्थी]]="","",IF(AND(Table1[[#This Row],[कक्षा]]&gt;8,Table1[[#This Row],[कक्षा]]&lt;11),50,""))</f>
        <v/>
      </c>
      <c r="M845" s="28" t="str">
        <f>IF(Table1[[#This Row],[नाम विद्यार्थी]]="","",IF(AND(Table1[[#This Row],[कक्षा]]&gt;=11,'School Fees'!$L$3="Yes"),100,""))</f>
        <v/>
      </c>
      <c r="N8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5" s="25" t="str">
        <f>IF(Table1[[#This Row],[नाम विद्यार्थी]]="","",IF(Table1[[#This Row],[कक्षा]]&gt;8,5,""))</f>
        <v/>
      </c>
      <c r="P8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5" s="21"/>
      <c r="R845" s="21"/>
      <c r="S845" s="28" t="str">
        <f>IF(SUM(Table1[[#This Row],[छात्र निधि]:[टी.सी.शुल्क]])=0,"",SUM(Table1[[#This Row],[छात्र निधि]:[टी.सी.शुल्क]]))</f>
        <v/>
      </c>
      <c r="T845" s="33"/>
      <c r="U845" s="33"/>
      <c r="V845" s="22"/>
    </row>
    <row r="846" spans="2:22" ht="15">
      <c r="B846" s="25" t="str">
        <f>IF(C846="","",ROWS($A$4:A846))</f>
        <v/>
      </c>
      <c r="C846" s="25" t="str">
        <f>IF('Student Record'!A844="","",'Student Record'!A844)</f>
        <v/>
      </c>
      <c r="D846" s="25" t="str">
        <f>IF('Student Record'!B844="","",'Student Record'!B844)</f>
        <v/>
      </c>
      <c r="E846" s="25" t="str">
        <f>IF('Student Record'!C844="","",'Student Record'!C844)</f>
        <v/>
      </c>
      <c r="F846" s="26" t="str">
        <f>IF('Student Record'!E844="","",'Student Record'!E844)</f>
        <v/>
      </c>
      <c r="G846" s="26" t="str">
        <f>IF('Student Record'!G844="","",'Student Record'!G844)</f>
        <v/>
      </c>
      <c r="H846" s="25" t="str">
        <f>IF('Student Record'!I844="","",'Student Record'!I844)</f>
        <v/>
      </c>
      <c r="I846" s="27" t="str">
        <f>IF('Student Record'!J844="","",'Student Record'!J844)</f>
        <v/>
      </c>
      <c r="J846" s="25" t="str">
        <f>IF('Student Record'!O844="","",'Student Record'!O844)</f>
        <v/>
      </c>
      <c r="K8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6" s="25" t="str">
        <f>IF(Table1[[#This Row],[नाम विद्यार्थी]]="","",IF(AND(Table1[[#This Row],[कक्षा]]&gt;8,Table1[[#This Row],[कक्षा]]&lt;11),50,""))</f>
        <v/>
      </c>
      <c r="M846" s="28" t="str">
        <f>IF(Table1[[#This Row],[नाम विद्यार्थी]]="","",IF(AND(Table1[[#This Row],[कक्षा]]&gt;=11,'School Fees'!$L$3="Yes"),100,""))</f>
        <v/>
      </c>
      <c r="N8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6" s="25" t="str">
        <f>IF(Table1[[#This Row],[नाम विद्यार्थी]]="","",IF(Table1[[#This Row],[कक्षा]]&gt;8,5,""))</f>
        <v/>
      </c>
      <c r="P8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6" s="21"/>
      <c r="R846" s="21"/>
      <c r="S846" s="28" t="str">
        <f>IF(SUM(Table1[[#This Row],[छात्र निधि]:[टी.सी.शुल्क]])=0,"",SUM(Table1[[#This Row],[छात्र निधि]:[टी.सी.शुल्क]]))</f>
        <v/>
      </c>
      <c r="T846" s="33"/>
      <c r="U846" s="33"/>
      <c r="V846" s="22"/>
    </row>
    <row r="847" spans="2:22" ht="15">
      <c r="B847" s="25" t="str">
        <f>IF(C847="","",ROWS($A$4:A847))</f>
        <v/>
      </c>
      <c r="C847" s="25" t="str">
        <f>IF('Student Record'!A845="","",'Student Record'!A845)</f>
        <v/>
      </c>
      <c r="D847" s="25" t="str">
        <f>IF('Student Record'!B845="","",'Student Record'!B845)</f>
        <v/>
      </c>
      <c r="E847" s="25" t="str">
        <f>IF('Student Record'!C845="","",'Student Record'!C845)</f>
        <v/>
      </c>
      <c r="F847" s="26" t="str">
        <f>IF('Student Record'!E845="","",'Student Record'!E845)</f>
        <v/>
      </c>
      <c r="G847" s="26" t="str">
        <f>IF('Student Record'!G845="","",'Student Record'!G845)</f>
        <v/>
      </c>
      <c r="H847" s="25" t="str">
        <f>IF('Student Record'!I845="","",'Student Record'!I845)</f>
        <v/>
      </c>
      <c r="I847" s="27" t="str">
        <f>IF('Student Record'!J845="","",'Student Record'!J845)</f>
        <v/>
      </c>
      <c r="J847" s="25" t="str">
        <f>IF('Student Record'!O845="","",'Student Record'!O845)</f>
        <v/>
      </c>
      <c r="K8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7" s="25" t="str">
        <f>IF(Table1[[#This Row],[नाम विद्यार्थी]]="","",IF(AND(Table1[[#This Row],[कक्षा]]&gt;8,Table1[[#This Row],[कक्षा]]&lt;11),50,""))</f>
        <v/>
      </c>
      <c r="M847" s="28" t="str">
        <f>IF(Table1[[#This Row],[नाम विद्यार्थी]]="","",IF(AND(Table1[[#This Row],[कक्षा]]&gt;=11,'School Fees'!$L$3="Yes"),100,""))</f>
        <v/>
      </c>
      <c r="N8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7" s="25" t="str">
        <f>IF(Table1[[#This Row],[नाम विद्यार्थी]]="","",IF(Table1[[#This Row],[कक्षा]]&gt;8,5,""))</f>
        <v/>
      </c>
      <c r="P8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7" s="21"/>
      <c r="R847" s="21"/>
      <c r="S847" s="28" t="str">
        <f>IF(SUM(Table1[[#This Row],[छात्र निधि]:[टी.सी.शुल्क]])=0,"",SUM(Table1[[#This Row],[छात्र निधि]:[टी.सी.शुल्क]]))</f>
        <v/>
      </c>
      <c r="T847" s="33"/>
      <c r="U847" s="33"/>
      <c r="V847" s="22"/>
    </row>
    <row r="848" spans="2:22" ht="15">
      <c r="B848" s="25" t="str">
        <f>IF(C848="","",ROWS($A$4:A848))</f>
        <v/>
      </c>
      <c r="C848" s="25" t="str">
        <f>IF('Student Record'!A846="","",'Student Record'!A846)</f>
        <v/>
      </c>
      <c r="D848" s="25" t="str">
        <f>IF('Student Record'!B846="","",'Student Record'!B846)</f>
        <v/>
      </c>
      <c r="E848" s="25" t="str">
        <f>IF('Student Record'!C846="","",'Student Record'!C846)</f>
        <v/>
      </c>
      <c r="F848" s="26" t="str">
        <f>IF('Student Record'!E846="","",'Student Record'!E846)</f>
        <v/>
      </c>
      <c r="G848" s="26" t="str">
        <f>IF('Student Record'!G846="","",'Student Record'!G846)</f>
        <v/>
      </c>
      <c r="H848" s="25" t="str">
        <f>IF('Student Record'!I846="","",'Student Record'!I846)</f>
        <v/>
      </c>
      <c r="I848" s="27" t="str">
        <f>IF('Student Record'!J846="","",'Student Record'!J846)</f>
        <v/>
      </c>
      <c r="J848" s="25" t="str">
        <f>IF('Student Record'!O846="","",'Student Record'!O846)</f>
        <v/>
      </c>
      <c r="K8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8" s="25" t="str">
        <f>IF(Table1[[#This Row],[नाम विद्यार्थी]]="","",IF(AND(Table1[[#This Row],[कक्षा]]&gt;8,Table1[[#This Row],[कक्षा]]&lt;11),50,""))</f>
        <v/>
      </c>
      <c r="M848" s="28" t="str">
        <f>IF(Table1[[#This Row],[नाम विद्यार्थी]]="","",IF(AND(Table1[[#This Row],[कक्षा]]&gt;=11,'School Fees'!$L$3="Yes"),100,""))</f>
        <v/>
      </c>
      <c r="N8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8" s="25" t="str">
        <f>IF(Table1[[#This Row],[नाम विद्यार्थी]]="","",IF(Table1[[#This Row],[कक्षा]]&gt;8,5,""))</f>
        <v/>
      </c>
      <c r="P8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8" s="21"/>
      <c r="R848" s="21"/>
      <c r="S848" s="28" t="str">
        <f>IF(SUM(Table1[[#This Row],[छात्र निधि]:[टी.सी.शुल्क]])=0,"",SUM(Table1[[#This Row],[छात्र निधि]:[टी.सी.शुल्क]]))</f>
        <v/>
      </c>
      <c r="T848" s="33"/>
      <c r="U848" s="33"/>
      <c r="V848" s="22"/>
    </row>
    <row r="849" spans="2:22" ht="15">
      <c r="B849" s="25" t="str">
        <f>IF(C849="","",ROWS($A$4:A849))</f>
        <v/>
      </c>
      <c r="C849" s="25" t="str">
        <f>IF('Student Record'!A847="","",'Student Record'!A847)</f>
        <v/>
      </c>
      <c r="D849" s="25" t="str">
        <f>IF('Student Record'!B847="","",'Student Record'!B847)</f>
        <v/>
      </c>
      <c r="E849" s="25" t="str">
        <f>IF('Student Record'!C847="","",'Student Record'!C847)</f>
        <v/>
      </c>
      <c r="F849" s="26" t="str">
        <f>IF('Student Record'!E847="","",'Student Record'!E847)</f>
        <v/>
      </c>
      <c r="G849" s="26" t="str">
        <f>IF('Student Record'!G847="","",'Student Record'!G847)</f>
        <v/>
      </c>
      <c r="H849" s="25" t="str">
        <f>IF('Student Record'!I847="","",'Student Record'!I847)</f>
        <v/>
      </c>
      <c r="I849" s="27" t="str">
        <f>IF('Student Record'!J847="","",'Student Record'!J847)</f>
        <v/>
      </c>
      <c r="J849" s="25" t="str">
        <f>IF('Student Record'!O847="","",'Student Record'!O847)</f>
        <v/>
      </c>
      <c r="K8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49" s="25" t="str">
        <f>IF(Table1[[#This Row],[नाम विद्यार्थी]]="","",IF(AND(Table1[[#This Row],[कक्षा]]&gt;8,Table1[[#This Row],[कक्षा]]&lt;11),50,""))</f>
        <v/>
      </c>
      <c r="M849" s="28" t="str">
        <f>IF(Table1[[#This Row],[नाम विद्यार्थी]]="","",IF(AND(Table1[[#This Row],[कक्षा]]&gt;=11,'School Fees'!$L$3="Yes"),100,""))</f>
        <v/>
      </c>
      <c r="N8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49" s="25" t="str">
        <f>IF(Table1[[#This Row],[नाम विद्यार्थी]]="","",IF(Table1[[#This Row],[कक्षा]]&gt;8,5,""))</f>
        <v/>
      </c>
      <c r="P8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49" s="21"/>
      <c r="R849" s="21"/>
      <c r="S849" s="28" t="str">
        <f>IF(SUM(Table1[[#This Row],[छात्र निधि]:[टी.सी.शुल्क]])=0,"",SUM(Table1[[#This Row],[छात्र निधि]:[टी.सी.शुल्क]]))</f>
        <v/>
      </c>
      <c r="T849" s="33"/>
      <c r="U849" s="33"/>
      <c r="V849" s="22"/>
    </row>
    <row r="850" spans="2:22" ht="15">
      <c r="B850" s="25" t="str">
        <f>IF(C850="","",ROWS($A$4:A850))</f>
        <v/>
      </c>
      <c r="C850" s="25" t="str">
        <f>IF('Student Record'!A848="","",'Student Record'!A848)</f>
        <v/>
      </c>
      <c r="D850" s="25" t="str">
        <f>IF('Student Record'!B848="","",'Student Record'!B848)</f>
        <v/>
      </c>
      <c r="E850" s="25" t="str">
        <f>IF('Student Record'!C848="","",'Student Record'!C848)</f>
        <v/>
      </c>
      <c r="F850" s="26" t="str">
        <f>IF('Student Record'!E848="","",'Student Record'!E848)</f>
        <v/>
      </c>
      <c r="G850" s="26" t="str">
        <f>IF('Student Record'!G848="","",'Student Record'!G848)</f>
        <v/>
      </c>
      <c r="H850" s="25" t="str">
        <f>IF('Student Record'!I848="","",'Student Record'!I848)</f>
        <v/>
      </c>
      <c r="I850" s="27" t="str">
        <f>IF('Student Record'!J848="","",'Student Record'!J848)</f>
        <v/>
      </c>
      <c r="J850" s="25" t="str">
        <f>IF('Student Record'!O848="","",'Student Record'!O848)</f>
        <v/>
      </c>
      <c r="K8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0" s="25" t="str">
        <f>IF(Table1[[#This Row],[नाम विद्यार्थी]]="","",IF(AND(Table1[[#This Row],[कक्षा]]&gt;8,Table1[[#This Row],[कक्षा]]&lt;11),50,""))</f>
        <v/>
      </c>
      <c r="M850" s="28" t="str">
        <f>IF(Table1[[#This Row],[नाम विद्यार्थी]]="","",IF(AND(Table1[[#This Row],[कक्षा]]&gt;=11,'School Fees'!$L$3="Yes"),100,""))</f>
        <v/>
      </c>
      <c r="N8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0" s="25" t="str">
        <f>IF(Table1[[#This Row],[नाम विद्यार्थी]]="","",IF(Table1[[#This Row],[कक्षा]]&gt;8,5,""))</f>
        <v/>
      </c>
      <c r="P8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0" s="21"/>
      <c r="R850" s="21"/>
      <c r="S850" s="28" t="str">
        <f>IF(SUM(Table1[[#This Row],[छात्र निधि]:[टी.सी.शुल्क]])=0,"",SUM(Table1[[#This Row],[छात्र निधि]:[टी.सी.शुल्क]]))</f>
        <v/>
      </c>
      <c r="T850" s="33"/>
      <c r="U850" s="33"/>
      <c r="V850" s="22"/>
    </row>
    <row r="851" spans="2:22" ht="15">
      <c r="B851" s="25" t="str">
        <f>IF(C851="","",ROWS($A$4:A851))</f>
        <v/>
      </c>
      <c r="C851" s="25" t="str">
        <f>IF('Student Record'!A849="","",'Student Record'!A849)</f>
        <v/>
      </c>
      <c r="D851" s="25" t="str">
        <f>IF('Student Record'!B849="","",'Student Record'!B849)</f>
        <v/>
      </c>
      <c r="E851" s="25" t="str">
        <f>IF('Student Record'!C849="","",'Student Record'!C849)</f>
        <v/>
      </c>
      <c r="F851" s="26" t="str">
        <f>IF('Student Record'!E849="","",'Student Record'!E849)</f>
        <v/>
      </c>
      <c r="G851" s="26" t="str">
        <f>IF('Student Record'!G849="","",'Student Record'!G849)</f>
        <v/>
      </c>
      <c r="H851" s="25" t="str">
        <f>IF('Student Record'!I849="","",'Student Record'!I849)</f>
        <v/>
      </c>
      <c r="I851" s="27" t="str">
        <f>IF('Student Record'!J849="","",'Student Record'!J849)</f>
        <v/>
      </c>
      <c r="J851" s="25" t="str">
        <f>IF('Student Record'!O849="","",'Student Record'!O849)</f>
        <v/>
      </c>
      <c r="K8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1" s="25" t="str">
        <f>IF(Table1[[#This Row],[नाम विद्यार्थी]]="","",IF(AND(Table1[[#This Row],[कक्षा]]&gt;8,Table1[[#This Row],[कक्षा]]&lt;11),50,""))</f>
        <v/>
      </c>
      <c r="M851" s="28" t="str">
        <f>IF(Table1[[#This Row],[नाम विद्यार्थी]]="","",IF(AND(Table1[[#This Row],[कक्षा]]&gt;=11,'School Fees'!$L$3="Yes"),100,""))</f>
        <v/>
      </c>
      <c r="N8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1" s="25" t="str">
        <f>IF(Table1[[#This Row],[नाम विद्यार्थी]]="","",IF(Table1[[#This Row],[कक्षा]]&gt;8,5,""))</f>
        <v/>
      </c>
      <c r="P8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1" s="21"/>
      <c r="R851" s="21"/>
      <c r="S851" s="28" t="str">
        <f>IF(SUM(Table1[[#This Row],[छात्र निधि]:[टी.सी.शुल्क]])=0,"",SUM(Table1[[#This Row],[छात्र निधि]:[टी.सी.शुल्क]]))</f>
        <v/>
      </c>
      <c r="T851" s="33"/>
      <c r="U851" s="33"/>
      <c r="V851" s="22"/>
    </row>
    <row r="852" spans="2:22" ht="15">
      <c r="B852" s="25" t="str">
        <f>IF(C852="","",ROWS($A$4:A852))</f>
        <v/>
      </c>
      <c r="C852" s="25" t="str">
        <f>IF('Student Record'!A850="","",'Student Record'!A850)</f>
        <v/>
      </c>
      <c r="D852" s="25" t="str">
        <f>IF('Student Record'!B850="","",'Student Record'!B850)</f>
        <v/>
      </c>
      <c r="E852" s="25" t="str">
        <f>IF('Student Record'!C850="","",'Student Record'!C850)</f>
        <v/>
      </c>
      <c r="F852" s="26" t="str">
        <f>IF('Student Record'!E850="","",'Student Record'!E850)</f>
        <v/>
      </c>
      <c r="G852" s="26" t="str">
        <f>IF('Student Record'!G850="","",'Student Record'!G850)</f>
        <v/>
      </c>
      <c r="H852" s="25" t="str">
        <f>IF('Student Record'!I850="","",'Student Record'!I850)</f>
        <v/>
      </c>
      <c r="I852" s="27" t="str">
        <f>IF('Student Record'!J850="","",'Student Record'!J850)</f>
        <v/>
      </c>
      <c r="J852" s="25" t="str">
        <f>IF('Student Record'!O850="","",'Student Record'!O850)</f>
        <v/>
      </c>
      <c r="K8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2" s="25" t="str">
        <f>IF(Table1[[#This Row],[नाम विद्यार्थी]]="","",IF(AND(Table1[[#This Row],[कक्षा]]&gt;8,Table1[[#This Row],[कक्षा]]&lt;11),50,""))</f>
        <v/>
      </c>
      <c r="M852" s="28" t="str">
        <f>IF(Table1[[#This Row],[नाम विद्यार्थी]]="","",IF(AND(Table1[[#This Row],[कक्षा]]&gt;=11,'School Fees'!$L$3="Yes"),100,""))</f>
        <v/>
      </c>
      <c r="N8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2" s="25" t="str">
        <f>IF(Table1[[#This Row],[नाम विद्यार्थी]]="","",IF(Table1[[#This Row],[कक्षा]]&gt;8,5,""))</f>
        <v/>
      </c>
      <c r="P8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2" s="21"/>
      <c r="R852" s="21"/>
      <c r="S852" s="28" t="str">
        <f>IF(SUM(Table1[[#This Row],[छात्र निधि]:[टी.सी.शुल्क]])=0,"",SUM(Table1[[#This Row],[छात्र निधि]:[टी.सी.शुल्क]]))</f>
        <v/>
      </c>
      <c r="T852" s="33"/>
      <c r="U852" s="33"/>
      <c r="V852" s="22"/>
    </row>
    <row r="853" spans="2:22" ht="15">
      <c r="B853" s="25" t="str">
        <f>IF(C853="","",ROWS($A$4:A853))</f>
        <v/>
      </c>
      <c r="C853" s="25" t="str">
        <f>IF('Student Record'!A851="","",'Student Record'!A851)</f>
        <v/>
      </c>
      <c r="D853" s="25" t="str">
        <f>IF('Student Record'!B851="","",'Student Record'!B851)</f>
        <v/>
      </c>
      <c r="E853" s="25" t="str">
        <f>IF('Student Record'!C851="","",'Student Record'!C851)</f>
        <v/>
      </c>
      <c r="F853" s="26" t="str">
        <f>IF('Student Record'!E851="","",'Student Record'!E851)</f>
        <v/>
      </c>
      <c r="G853" s="26" t="str">
        <f>IF('Student Record'!G851="","",'Student Record'!G851)</f>
        <v/>
      </c>
      <c r="H853" s="25" t="str">
        <f>IF('Student Record'!I851="","",'Student Record'!I851)</f>
        <v/>
      </c>
      <c r="I853" s="27" t="str">
        <f>IF('Student Record'!J851="","",'Student Record'!J851)</f>
        <v/>
      </c>
      <c r="J853" s="25" t="str">
        <f>IF('Student Record'!O851="","",'Student Record'!O851)</f>
        <v/>
      </c>
      <c r="K8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3" s="25" t="str">
        <f>IF(Table1[[#This Row],[नाम विद्यार्थी]]="","",IF(AND(Table1[[#This Row],[कक्षा]]&gt;8,Table1[[#This Row],[कक्षा]]&lt;11),50,""))</f>
        <v/>
      </c>
      <c r="M853" s="28" t="str">
        <f>IF(Table1[[#This Row],[नाम विद्यार्थी]]="","",IF(AND(Table1[[#This Row],[कक्षा]]&gt;=11,'School Fees'!$L$3="Yes"),100,""))</f>
        <v/>
      </c>
      <c r="N8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3" s="25" t="str">
        <f>IF(Table1[[#This Row],[नाम विद्यार्थी]]="","",IF(Table1[[#This Row],[कक्षा]]&gt;8,5,""))</f>
        <v/>
      </c>
      <c r="P8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3" s="21"/>
      <c r="R853" s="21"/>
      <c r="S853" s="28" t="str">
        <f>IF(SUM(Table1[[#This Row],[छात्र निधि]:[टी.सी.शुल्क]])=0,"",SUM(Table1[[#This Row],[छात्र निधि]:[टी.सी.शुल्क]]))</f>
        <v/>
      </c>
      <c r="T853" s="33"/>
      <c r="U853" s="33"/>
      <c r="V853" s="22"/>
    </row>
    <row r="854" spans="2:22" ht="15">
      <c r="B854" s="25" t="str">
        <f>IF(C854="","",ROWS($A$4:A854))</f>
        <v/>
      </c>
      <c r="C854" s="25" t="str">
        <f>IF('Student Record'!A852="","",'Student Record'!A852)</f>
        <v/>
      </c>
      <c r="D854" s="25" t="str">
        <f>IF('Student Record'!B852="","",'Student Record'!B852)</f>
        <v/>
      </c>
      <c r="E854" s="25" t="str">
        <f>IF('Student Record'!C852="","",'Student Record'!C852)</f>
        <v/>
      </c>
      <c r="F854" s="26" t="str">
        <f>IF('Student Record'!E852="","",'Student Record'!E852)</f>
        <v/>
      </c>
      <c r="G854" s="26" t="str">
        <f>IF('Student Record'!G852="","",'Student Record'!G852)</f>
        <v/>
      </c>
      <c r="H854" s="25" t="str">
        <f>IF('Student Record'!I852="","",'Student Record'!I852)</f>
        <v/>
      </c>
      <c r="I854" s="27" t="str">
        <f>IF('Student Record'!J852="","",'Student Record'!J852)</f>
        <v/>
      </c>
      <c r="J854" s="25" t="str">
        <f>IF('Student Record'!O852="","",'Student Record'!O852)</f>
        <v/>
      </c>
      <c r="K8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4" s="25" t="str">
        <f>IF(Table1[[#This Row],[नाम विद्यार्थी]]="","",IF(AND(Table1[[#This Row],[कक्षा]]&gt;8,Table1[[#This Row],[कक्षा]]&lt;11),50,""))</f>
        <v/>
      </c>
      <c r="M854" s="28" t="str">
        <f>IF(Table1[[#This Row],[नाम विद्यार्थी]]="","",IF(AND(Table1[[#This Row],[कक्षा]]&gt;=11,'School Fees'!$L$3="Yes"),100,""))</f>
        <v/>
      </c>
      <c r="N8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4" s="25" t="str">
        <f>IF(Table1[[#This Row],[नाम विद्यार्थी]]="","",IF(Table1[[#This Row],[कक्षा]]&gt;8,5,""))</f>
        <v/>
      </c>
      <c r="P8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4" s="21"/>
      <c r="R854" s="21"/>
      <c r="S854" s="28" t="str">
        <f>IF(SUM(Table1[[#This Row],[छात्र निधि]:[टी.सी.शुल्क]])=0,"",SUM(Table1[[#This Row],[छात्र निधि]:[टी.सी.शुल्क]]))</f>
        <v/>
      </c>
      <c r="T854" s="33"/>
      <c r="U854" s="33"/>
      <c r="V854" s="22"/>
    </row>
    <row r="855" spans="2:22" ht="15">
      <c r="B855" s="25" t="str">
        <f>IF(C855="","",ROWS($A$4:A855))</f>
        <v/>
      </c>
      <c r="C855" s="25" t="str">
        <f>IF('Student Record'!A853="","",'Student Record'!A853)</f>
        <v/>
      </c>
      <c r="D855" s="25" t="str">
        <f>IF('Student Record'!B853="","",'Student Record'!B853)</f>
        <v/>
      </c>
      <c r="E855" s="25" t="str">
        <f>IF('Student Record'!C853="","",'Student Record'!C853)</f>
        <v/>
      </c>
      <c r="F855" s="26" t="str">
        <f>IF('Student Record'!E853="","",'Student Record'!E853)</f>
        <v/>
      </c>
      <c r="G855" s="26" t="str">
        <f>IF('Student Record'!G853="","",'Student Record'!G853)</f>
        <v/>
      </c>
      <c r="H855" s="25" t="str">
        <f>IF('Student Record'!I853="","",'Student Record'!I853)</f>
        <v/>
      </c>
      <c r="I855" s="27" t="str">
        <f>IF('Student Record'!J853="","",'Student Record'!J853)</f>
        <v/>
      </c>
      <c r="J855" s="25" t="str">
        <f>IF('Student Record'!O853="","",'Student Record'!O853)</f>
        <v/>
      </c>
      <c r="K8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5" s="25" t="str">
        <f>IF(Table1[[#This Row],[नाम विद्यार्थी]]="","",IF(AND(Table1[[#This Row],[कक्षा]]&gt;8,Table1[[#This Row],[कक्षा]]&lt;11),50,""))</f>
        <v/>
      </c>
      <c r="M855" s="28" t="str">
        <f>IF(Table1[[#This Row],[नाम विद्यार्थी]]="","",IF(AND(Table1[[#This Row],[कक्षा]]&gt;=11,'School Fees'!$L$3="Yes"),100,""))</f>
        <v/>
      </c>
      <c r="N8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5" s="25" t="str">
        <f>IF(Table1[[#This Row],[नाम विद्यार्थी]]="","",IF(Table1[[#This Row],[कक्षा]]&gt;8,5,""))</f>
        <v/>
      </c>
      <c r="P8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5" s="21"/>
      <c r="R855" s="21"/>
      <c r="S855" s="28" t="str">
        <f>IF(SUM(Table1[[#This Row],[छात्र निधि]:[टी.सी.शुल्क]])=0,"",SUM(Table1[[#This Row],[छात्र निधि]:[टी.सी.शुल्क]]))</f>
        <v/>
      </c>
      <c r="T855" s="33"/>
      <c r="U855" s="33"/>
      <c r="V855" s="22"/>
    </row>
    <row r="856" spans="2:22" ht="15">
      <c r="B856" s="25" t="str">
        <f>IF(C856="","",ROWS($A$4:A856))</f>
        <v/>
      </c>
      <c r="C856" s="25" t="str">
        <f>IF('Student Record'!A854="","",'Student Record'!A854)</f>
        <v/>
      </c>
      <c r="D856" s="25" t="str">
        <f>IF('Student Record'!B854="","",'Student Record'!B854)</f>
        <v/>
      </c>
      <c r="E856" s="25" t="str">
        <f>IF('Student Record'!C854="","",'Student Record'!C854)</f>
        <v/>
      </c>
      <c r="F856" s="26" t="str">
        <f>IF('Student Record'!E854="","",'Student Record'!E854)</f>
        <v/>
      </c>
      <c r="G856" s="26" t="str">
        <f>IF('Student Record'!G854="","",'Student Record'!G854)</f>
        <v/>
      </c>
      <c r="H856" s="25" t="str">
        <f>IF('Student Record'!I854="","",'Student Record'!I854)</f>
        <v/>
      </c>
      <c r="I856" s="27" t="str">
        <f>IF('Student Record'!J854="","",'Student Record'!J854)</f>
        <v/>
      </c>
      <c r="J856" s="25" t="str">
        <f>IF('Student Record'!O854="","",'Student Record'!O854)</f>
        <v/>
      </c>
      <c r="K8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6" s="25" t="str">
        <f>IF(Table1[[#This Row],[नाम विद्यार्थी]]="","",IF(AND(Table1[[#This Row],[कक्षा]]&gt;8,Table1[[#This Row],[कक्षा]]&lt;11),50,""))</f>
        <v/>
      </c>
      <c r="M856" s="28" t="str">
        <f>IF(Table1[[#This Row],[नाम विद्यार्थी]]="","",IF(AND(Table1[[#This Row],[कक्षा]]&gt;=11,'School Fees'!$L$3="Yes"),100,""))</f>
        <v/>
      </c>
      <c r="N8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6" s="25" t="str">
        <f>IF(Table1[[#This Row],[नाम विद्यार्थी]]="","",IF(Table1[[#This Row],[कक्षा]]&gt;8,5,""))</f>
        <v/>
      </c>
      <c r="P8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6" s="21"/>
      <c r="R856" s="21"/>
      <c r="S856" s="28" t="str">
        <f>IF(SUM(Table1[[#This Row],[छात्र निधि]:[टी.सी.शुल्क]])=0,"",SUM(Table1[[#This Row],[छात्र निधि]:[टी.सी.शुल्क]]))</f>
        <v/>
      </c>
      <c r="T856" s="33"/>
      <c r="U856" s="33"/>
      <c r="V856" s="22"/>
    </row>
    <row r="857" spans="2:22" ht="15">
      <c r="B857" s="25" t="str">
        <f>IF(C857="","",ROWS($A$4:A857))</f>
        <v/>
      </c>
      <c r="C857" s="25" t="str">
        <f>IF('Student Record'!A855="","",'Student Record'!A855)</f>
        <v/>
      </c>
      <c r="D857" s="25" t="str">
        <f>IF('Student Record'!B855="","",'Student Record'!B855)</f>
        <v/>
      </c>
      <c r="E857" s="25" t="str">
        <f>IF('Student Record'!C855="","",'Student Record'!C855)</f>
        <v/>
      </c>
      <c r="F857" s="26" t="str">
        <f>IF('Student Record'!E855="","",'Student Record'!E855)</f>
        <v/>
      </c>
      <c r="G857" s="26" t="str">
        <f>IF('Student Record'!G855="","",'Student Record'!G855)</f>
        <v/>
      </c>
      <c r="H857" s="25" t="str">
        <f>IF('Student Record'!I855="","",'Student Record'!I855)</f>
        <v/>
      </c>
      <c r="I857" s="27" t="str">
        <f>IF('Student Record'!J855="","",'Student Record'!J855)</f>
        <v/>
      </c>
      <c r="J857" s="25" t="str">
        <f>IF('Student Record'!O855="","",'Student Record'!O855)</f>
        <v/>
      </c>
      <c r="K8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7" s="25" t="str">
        <f>IF(Table1[[#This Row],[नाम विद्यार्थी]]="","",IF(AND(Table1[[#This Row],[कक्षा]]&gt;8,Table1[[#This Row],[कक्षा]]&lt;11),50,""))</f>
        <v/>
      </c>
      <c r="M857" s="28" t="str">
        <f>IF(Table1[[#This Row],[नाम विद्यार्थी]]="","",IF(AND(Table1[[#This Row],[कक्षा]]&gt;=11,'School Fees'!$L$3="Yes"),100,""))</f>
        <v/>
      </c>
      <c r="N8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7" s="25" t="str">
        <f>IF(Table1[[#This Row],[नाम विद्यार्थी]]="","",IF(Table1[[#This Row],[कक्षा]]&gt;8,5,""))</f>
        <v/>
      </c>
      <c r="P8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7" s="21"/>
      <c r="R857" s="21"/>
      <c r="S857" s="28" t="str">
        <f>IF(SUM(Table1[[#This Row],[छात्र निधि]:[टी.सी.शुल्क]])=0,"",SUM(Table1[[#This Row],[छात्र निधि]:[टी.सी.शुल्क]]))</f>
        <v/>
      </c>
      <c r="T857" s="33"/>
      <c r="U857" s="33"/>
      <c r="V857" s="22"/>
    </row>
    <row r="858" spans="2:22" ht="15">
      <c r="B858" s="25" t="str">
        <f>IF(C858="","",ROWS($A$4:A858))</f>
        <v/>
      </c>
      <c r="C858" s="25" t="str">
        <f>IF('Student Record'!A856="","",'Student Record'!A856)</f>
        <v/>
      </c>
      <c r="D858" s="25" t="str">
        <f>IF('Student Record'!B856="","",'Student Record'!B856)</f>
        <v/>
      </c>
      <c r="E858" s="25" t="str">
        <f>IF('Student Record'!C856="","",'Student Record'!C856)</f>
        <v/>
      </c>
      <c r="F858" s="26" t="str">
        <f>IF('Student Record'!E856="","",'Student Record'!E856)</f>
        <v/>
      </c>
      <c r="G858" s="26" t="str">
        <f>IF('Student Record'!G856="","",'Student Record'!G856)</f>
        <v/>
      </c>
      <c r="H858" s="25" t="str">
        <f>IF('Student Record'!I856="","",'Student Record'!I856)</f>
        <v/>
      </c>
      <c r="I858" s="27" t="str">
        <f>IF('Student Record'!J856="","",'Student Record'!J856)</f>
        <v/>
      </c>
      <c r="J858" s="25" t="str">
        <f>IF('Student Record'!O856="","",'Student Record'!O856)</f>
        <v/>
      </c>
      <c r="K8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8" s="25" t="str">
        <f>IF(Table1[[#This Row],[नाम विद्यार्थी]]="","",IF(AND(Table1[[#This Row],[कक्षा]]&gt;8,Table1[[#This Row],[कक्षा]]&lt;11),50,""))</f>
        <v/>
      </c>
      <c r="M858" s="28" t="str">
        <f>IF(Table1[[#This Row],[नाम विद्यार्थी]]="","",IF(AND(Table1[[#This Row],[कक्षा]]&gt;=11,'School Fees'!$L$3="Yes"),100,""))</f>
        <v/>
      </c>
      <c r="N8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8" s="25" t="str">
        <f>IF(Table1[[#This Row],[नाम विद्यार्थी]]="","",IF(Table1[[#This Row],[कक्षा]]&gt;8,5,""))</f>
        <v/>
      </c>
      <c r="P8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8" s="21"/>
      <c r="R858" s="21"/>
      <c r="S858" s="28" t="str">
        <f>IF(SUM(Table1[[#This Row],[छात्र निधि]:[टी.सी.शुल्क]])=0,"",SUM(Table1[[#This Row],[छात्र निधि]:[टी.सी.शुल्क]]))</f>
        <v/>
      </c>
      <c r="T858" s="33"/>
      <c r="U858" s="33"/>
      <c r="V858" s="22"/>
    </row>
    <row r="859" spans="2:22" ht="15">
      <c r="B859" s="25" t="str">
        <f>IF(C859="","",ROWS($A$4:A859))</f>
        <v/>
      </c>
      <c r="C859" s="25" t="str">
        <f>IF('Student Record'!A857="","",'Student Record'!A857)</f>
        <v/>
      </c>
      <c r="D859" s="25" t="str">
        <f>IF('Student Record'!B857="","",'Student Record'!B857)</f>
        <v/>
      </c>
      <c r="E859" s="25" t="str">
        <f>IF('Student Record'!C857="","",'Student Record'!C857)</f>
        <v/>
      </c>
      <c r="F859" s="26" t="str">
        <f>IF('Student Record'!E857="","",'Student Record'!E857)</f>
        <v/>
      </c>
      <c r="G859" s="26" t="str">
        <f>IF('Student Record'!G857="","",'Student Record'!G857)</f>
        <v/>
      </c>
      <c r="H859" s="25" t="str">
        <f>IF('Student Record'!I857="","",'Student Record'!I857)</f>
        <v/>
      </c>
      <c r="I859" s="27" t="str">
        <f>IF('Student Record'!J857="","",'Student Record'!J857)</f>
        <v/>
      </c>
      <c r="J859" s="25" t="str">
        <f>IF('Student Record'!O857="","",'Student Record'!O857)</f>
        <v/>
      </c>
      <c r="K8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59" s="25" t="str">
        <f>IF(Table1[[#This Row],[नाम विद्यार्थी]]="","",IF(AND(Table1[[#This Row],[कक्षा]]&gt;8,Table1[[#This Row],[कक्षा]]&lt;11),50,""))</f>
        <v/>
      </c>
      <c r="M859" s="28" t="str">
        <f>IF(Table1[[#This Row],[नाम विद्यार्थी]]="","",IF(AND(Table1[[#This Row],[कक्षा]]&gt;=11,'School Fees'!$L$3="Yes"),100,""))</f>
        <v/>
      </c>
      <c r="N8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59" s="25" t="str">
        <f>IF(Table1[[#This Row],[नाम विद्यार्थी]]="","",IF(Table1[[#This Row],[कक्षा]]&gt;8,5,""))</f>
        <v/>
      </c>
      <c r="P8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59" s="21"/>
      <c r="R859" s="21"/>
      <c r="S859" s="28" t="str">
        <f>IF(SUM(Table1[[#This Row],[छात्र निधि]:[टी.सी.शुल्क]])=0,"",SUM(Table1[[#This Row],[छात्र निधि]:[टी.सी.शुल्क]]))</f>
        <v/>
      </c>
      <c r="T859" s="33"/>
      <c r="U859" s="33"/>
      <c r="V859" s="22"/>
    </row>
    <row r="860" spans="2:22" ht="15">
      <c r="B860" s="25" t="str">
        <f>IF(C860="","",ROWS($A$4:A860))</f>
        <v/>
      </c>
      <c r="C860" s="25" t="str">
        <f>IF('Student Record'!A858="","",'Student Record'!A858)</f>
        <v/>
      </c>
      <c r="D860" s="25" t="str">
        <f>IF('Student Record'!B858="","",'Student Record'!B858)</f>
        <v/>
      </c>
      <c r="E860" s="25" t="str">
        <f>IF('Student Record'!C858="","",'Student Record'!C858)</f>
        <v/>
      </c>
      <c r="F860" s="26" t="str">
        <f>IF('Student Record'!E858="","",'Student Record'!E858)</f>
        <v/>
      </c>
      <c r="G860" s="26" t="str">
        <f>IF('Student Record'!G858="","",'Student Record'!G858)</f>
        <v/>
      </c>
      <c r="H860" s="25" t="str">
        <f>IF('Student Record'!I858="","",'Student Record'!I858)</f>
        <v/>
      </c>
      <c r="I860" s="27" t="str">
        <f>IF('Student Record'!J858="","",'Student Record'!J858)</f>
        <v/>
      </c>
      <c r="J860" s="25" t="str">
        <f>IF('Student Record'!O858="","",'Student Record'!O858)</f>
        <v/>
      </c>
      <c r="K8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0" s="25" t="str">
        <f>IF(Table1[[#This Row],[नाम विद्यार्थी]]="","",IF(AND(Table1[[#This Row],[कक्षा]]&gt;8,Table1[[#This Row],[कक्षा]]&lt;11),50,""))</f>
        <v/>
      </c>
      <c r="M860" s="28" t="str">
        <f>IF(Table1[[#This Row],[नाम विद्यार्थी]]="","",IF(AND(Table1[[#This Row],[कक्षा]]&gt;=11,'School Fees'!$L$3="Yes"),100,""))</f>
        <v/>
      </c>
      <c r="N8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0" s="25" t="str">
        <f>IF(Table1[[#This Row],[नाम विद्यार्थी]]="","",IF(Table1[[#This Row],[कक्षा]]&gt;8,5,""))</f>
        <v/>
      </c>
      <c r="P8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0" s="21"/>
      <c r="R860" s="21"/>
      <c r="S860" s="28" t="str">
        <f>IF(SUM(Table1[[#This Row],[छात्र निधि]:[टी.सी.शुल्क]])=0,"",SUM(Table1[[#This Row],[छात्र निधि]:[टी.सी.शुल्क]]))</f>
        <v/>
      </c>
      <c r="T860" s="33"/>
      <c r="U860" s="33"/>
      <c r="V860" s="22"/>
    </row>
    <row r="861" spans="2:22" ht="15">
      <c r="B861" s="25" t="str">
        <f>IF(C861="","",ROWS($A$4:A861))</f>
        <v/>
      </c>
      <c r="C861" s="25" t="str">
        <f>IF('Student Record'!A859="","",'Student Record'!A859)</f>
        <v/>
      </c>
      <c r="D861" s="25" t="str">
        <f>IF('Student Record'!B859="","",'Student Record'!B859)</f>
        <v/>
      </c>
      <c r="E861" s="25" t="str">
        <f>IF('Student Record'!C859="","",'Student Record'!C859)</f>
        <v/>
      </c>
      <c r="F861" s="26" t="str">
        <f>IF('Student Record'!E859="","",'Student Record'!E859)</f>
        <v/>
      </c>
      <c r="G861" s="26" t="str">
        <f>IF('Student Record'!G859="","",'Student Record'!G859)</f>
        <v/>
      </c>
      <c r="H861" s="25" t="str">
        <f>IF('Student Record'!I859="","",'Student Record'!I859)</f>
        <v/>
      </c>
      <c r="I861" s="27" t="str">
        <f>IF('Student Record'!J859="","",'Student Record'!J859)</f>
        <v/>
      </c>
      <c r="J861" s="25" t="str">
        <f>IF('Student Record'!O859="","",'Student Record'!O859)</f>
        <v/>
      </c>
      <c r="K8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1" s="25" t="str">
        <f>IF(Table1[[#This Row],[नाम विद्यार्थी]]="","",IF(AND(Table1[[#This Row],[कक्षा]]&gt;8,Table1[[#This Row],[कक्षा]]&lt;11),50,""))</f>
        <v/>
      </c>
      <c r="M861" s="28" t="str">
        <f>IF(Table1[[#This Row],[नाम विद्यार्थी]]="","",IF(AND(Table1[[#This Row],[कक्षा]]&gt;=11,'School Fees'!$L$3="Yes"),100,""))</f>
        <v/>
      </c>
      <c r="N8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1" s="25" t="str">
        <f>IF(Table1[[#This Row],[नाम विद्यार्थी]]="","",IF(Table1[[#This Row],[कक्षा]]&gt;8,5,""))</f>
        <v/>
      </c>
      <c r="P8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1" s="21"/>
      <c r="R861" s="21"/>
      <c r="S861" s="28" t="str">
        <f>IF(SUM(Table1[[#This Row],[छात्र निधि]:[टी.सी.शुल्क]])=0,"",SUM(Table1[[#This Row],[छात्र निधि]:[टी.सी.शुल्क]]))</f>
        <v/>
      </c>
      <c r="T861" s="33"/>
      <c r="U861" s="33"/>
      <c r="V861" s="22"/>
    </row>
    <row r="862" spans="2:22" ht="15">
      <c r="B862" s="25" t="str">
        <f>IF(C862="","",ROWS($A$4:A862))</f>
        <v/>
      </c>
      <c r="C862" s="25" t="str">
        <f>IF('Student Record'!A860="","",'Student Record'!A860)</f>
        <v/>
      </c>
      <c r="D862" s="25" t="str">
        <f>IF('Student Record'!B860="","",'Student Record'!B860)</f>
        <v/>
      </c>
      <c r="E862" s="25" t="str">
        <f>IF('Student Record'!C860="","",'Student Record'!C860)</f>
        <v/>
      </c>
      <c r="F862" s="26" t="str">
        <f>IF('Student Record'!E860="","",'Student Record'!E860)</f>
        <v/>
      </c>
      <c r="G862" s="26" t="str">
        <f>IF('Student Record'!G860="","",'Student Record'!G860)</f>
        <v/>
      </c>
      <c r="H862" s="25" t="str">
        <f>IF('Student Record'!I860="","",'Student Record'!I860)</f>
        <v/>
      </c>
      <c r="I862" s="27" t="str">
        <f>IF('Student Record'!J860="","",'Student Record'!J860)</f>
        <v/>
      </c>
      <c r="J862" s="25" t="str">
        <f>IF('Student Record'!O860="","",'Student Record'!O860)</f>
        <v/>
      </c>
      <c r="K8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2" s="25" t="str">
        <f>IF(Table1[[#This Row],[नाम विद्यार्थी]]="","",IF(AND(Table1[[#This Row],[कक्षा]]&gt;8,Table1[[#This Row],[कक्षा]]&lt;11),50,""))</f>
        <v/>
      </c>
      <c r="M862" s="28" t="str">
        <f>IF(Table1[[#This Row],[नाम विद्यार्थी]]="","",IF(AND(Table1[[#This Row],[कक्षा]]&gt;=11,'School Fees'!$L$3="Yes"),100,""))</f>
        <v/>
      </c>
      <c r="N8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2" s="25" t="str">
        <f>IF(Table1[[#This Row],[नाम विद्यार्थी]]="","",IF(Table1[[#This Row],[कक्षा]]&gt;8,5,""))</f>
        <v/>
      </c>
      <c r="P8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2" s="21"/>
      <c r="R862" s="21"/>
      <c r="S862" s="28" t="str">
        <f>IF(SUM(Table1[[#This Row],[छात्र निधि]:[टी.सी.शुल्क]])=0,"",SUM(Table1[[#This Row],[छात्र निधि]:[टी.सी.शुल्क]]))</f>
        <v/>
      </c>
      <c r="T862" s="33"/>
      <c r="U862" s="33"/>
      <c r="V862" s="22"/>
    </row>
    <row r="863" spans="2:22" ht="15">
      <c r="B863" s="25" t="str">
        <f>IF(C863="","",ROWS($A$4:A863))</f>
        <v/>
      </c>
      <c r="C863" s="25" t="str">
        <f>IF('Student Record'!A861="","",'Student Record'!A861)</f>
        <v/>
      </c>
      <c r="D863" s="25" t="str">
        <f>IF('Student Record'!B861="","",'Student Record'!B861)</f>
        <v/>
      </c>
      <c r="E863" s="25" t="str">
        <f>IF('Student Record'!C861="","",'Student Record'!C861)</f>
        <v/>
      </c>
      <c r="F863" s="26" t="str">
        <f>IF('Student Record'!E861="","",'Student Record'!E861)</f>
        <v/>
      </c>
      <c r="G863" s="26" t="str">
        <f>IF('Student Record'!G861="","",'Student Record'!G861)</f>
        <v/>
      </c>
      <c r="H863" s="25" t="str">
        <f>IF('Student Record'!I861="","",'Student Record'!I861)</f>
        <v/>
      </c>
      <c r="I863" s="27" t="str">
        <f>IF('Student Record'!J861="","",'Student Record'!J861)</f>
        <v/>
      </c>
      <c r="J863" s="25" t="str">
        <f>IF('Student Record'!O861="","",'Student Record'!O861)</f>
        <v/>
      </c>
      <c r="K8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3" s="25" t="str">
        <f>IF(Table1[[#This Row],[नाम विद्यार्थी]]="","",IF(AND(Table1[[#This Row],[कक्षा]]&gt;8,Table1[[#This Row],[कक्षा]]&lt;11),50,""))</f>
        <v/>
      </c>
      <c r="M863" s="28" t="str">
        <f>IF(Table1[[#This Row],[नाम विद्यार्थी]]="","",IF(AND(Table1[[#This Row],[कक्षा]]&gt;=11,'School Fees'!$L$3="Yes"),100,""))</f>
        <v/>
      </c>
      <c r="N8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3" s="25" t="str">
        <f>IF(Table1[[#This Row],[नाम विद्यार्थी]]="","",IF(Table1[[#This Row],[कक्षा]]&gt;8,5,""))</f>
        <v/>
      </c>
      <c r="P8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3" s="21"/>
      <c r="R863" s="21"/>
      <c r="S863" s="28" t="str">
        <f>IF(SUM(Table1[[#This Row],[छात्र निधि]:[टी.सी.शुल्क]])=0,"",SUM(Table1[[#This Row],[छात्र निधि]:[टी.सी.शुल्क]]))</f>
        <v/>
      </c>
      <c r="T863" s="33"/>
      <c r="U863" s="33"/>
      <c r="V863" s="22"/>
    </row>
    <row r="864" spans="2:22" ht="15">
      <c r="B864" s="25" t="str">
        <f>IF(C864="","",ROWS($A$4:A864))</f>
        <v/>
      </c>
      <c r="C864" s="25" t="str">
        <f>IF('Student Record'!A862="","",'Student Record'!A862)</f>
        <v/>
      </c>
      <c r="D864" s="25" t="str">
        <f>IF('Student Record'!B862="","",'Student Record'!B862)</f>
        <v/>
      </c>
      <c r="E864" s="25" t="str">
        <f>IF('Student Record'!C862="","",'Student Record'!C862)</f>
        <v/>
      </c>
      <c r="F864" s="26" t="str">
        <f>IF('Student Record'!E862="","",'Student Record'!E862)</f>
        <v/>
      </c>
      <c r="G864" s="26" t="str">
        <f>IF('Student Record'!G862="","",'Student Record'!G862)</f>
        <v/>
      </c>
      <c r="H864" s="25" t="str">
        <f>IF('Student Record'!I862="","",'Student Record'!I862)</f>
        <v/>
      </c>
      <c r="I864" s="27" t="str">
        <f>IF('Student Record'!J862="","",'Student Record'!J862)</f>
        <v/>
      </c>
      <c r="J864" s="25" t="str">
        <f>IF('Student Record'!O862="","",'Student Record'!O862)</f>
        <v/>
      </c>
      <c r="K8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4" s="25" t="str">
        <f>IF(Table1[[#This Row],[नाम विद्यार्थी]]="","",IF(AND(Table1[[#This Row],[कक्षा]]&gt;8,Table1[[#This Row],[कक्षा]]&lt;11),50,""))</f>
        <v/>
      </c>
      <c r="M864" s="28" t="str">
        <f>IF(Table1[[#This Row],[नाम विद्यार्थी]]="","",IF(AND(Table1[[#This Row],[कक्षा]]&gt;=11,'School Fees'!$L$3="Yes"),100,""))</f>
        <v/>
      </c>
      <c r="N8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4" s="25" t="str">
        <f>IF(Table1[[#This Row],[नाम विद्यार्थी]]="","",IF(Table1[[#This Row],[कक्षा]]&gt;8,5,""))</f>
        <v/>
      </c>
      <c r="P8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4" s="21"/>
      <c r="R864" s="21"/>
      <c r="S864" s="28" t="str">
        <f>IF(SUM(Table1[[#This Row],[छात्र निधि]:[टी.सी.शुल्क]])=0,"",SUM(Table1[[#This Row],[छात्र निधि]:[टी.सी.शुल्क]]))</f>
        <v/>
      </c>
      <c r="T864" s="33"/>
      <c r="U864" s="33"/>
      <c r="V864" s="22"/>
    </row>
    <row r="865" spans="2:22" ht="15">
      <c r="B865" s="25" t="str">
        <f>IF(C865="","",ROWS($A$4:A865))</f>
        <v/>
      </c>
      <c r="C865" s="25" t="str">
        <f>IF('Student Record'!A863="","",'Student Record'!A863)</f>
        <v/>
      </c>
      <c r="D865" s="25" t="str">
        <f>IF('Student Record'!B863="","",'Student Record'!B863)</f>
        <v/>
      </c>
      <c r="E865" s="25" t="str">
        <f>IF('Student Record'!C863="","",'Student Record'!C863)</f>
        <v/>
      </c>
      <c r="F865" s="26" t="str">
        <f>IF('Student Record'!E863="","",'Student Record'!E863)</f>
        <v/>
      </c>
      <c r="G865" s="26" t="str">
        <f>IF('Student Record'!G863="","",'Student Record'!G863)</f>
        <v/>
      </c>
      <c r="H865" s="25" t="str">
        <f>IF('Student Record'!I863="","",'Student Record'!I863)</f>
        <v/>
      </c>
      <c r="I865" s="27" t="str">
        <f>IF('Student Record'!J863="","",'Student Record'!J863)</f>
        <v/>
      </c>
      <c r="J865" s="25" t="str">
        <f>IF('Student Record'!O863="","",'Student Record'!O863)</f>
        <v/>
      </c>
      <c r="K8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5" s="25" t="str">
        <f>IF(Table1[[#This Row],[नाम विद्यार्थी]]="","",IF(AND(Table1[[#This Row],[कक्षा]]&gt;8,Table1[[#This Row],[कक्षा]]&lt;11),50,""))</f>
        <v/>
      </c>
      <c r="M865" s="28" t="str">
        <f>IF(Table1[[#This Row],[नाम विद्यार्थी]]="","",IF(AND(Table1[[#This Row],[कक्षा]]&gt;=11,'School Fees'!$L$3="Yes"),100,""))</f>
        <v/>
      </c>
      <c r="N8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5" s="25" t="str">
        <f>IF(Table1[[#This Row],[नाम विद्यार्थी]]="","",IF(Table1[[#This Row],[कक्षा]]&gt;8,5,""))</f>
        <v/>
      </c>
      <c r="P8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5" s="21"/>
      <c r="R865" s="21"/>
      <c r="S865" s="28" t="str">
        <f>IF(SUM(Table1[[#This Row],[छात्र निधि]:[टी.सी.शुल्क]])=0,"",SUM(Table1[[#This Row],[छात्र निधि]:[टी.सी.शुल्क]]))</f>
        <v/>
      </c>
      <c r="T865" s="33"/>
      <c r="U865" s="33"/>
      <c r="V865" s="22"/>
    </row>
    <row r="866" spans="2:22" ht="15">
      <c r="B866" s="25" t="str">
        <f>IF(C866="","",ROWS($A$4:A866))</f>
        <v/>
      </c>
      <c r="C866" s="25" t="str">
        <f>IF('Student Record'!A864="","",'Student Record'!A864)</f>
        <v/>
      </c>
      <c r="D866" s="25" t="str">
        <f>IF('Student Record'!B864="","",'Student Record'!B864)</f>
        <v/>
      </c>
      <c r="E866" s="25" t="str">
        <f>IF('Student Record'!C864="","",'Student Record'!C864)</f>
        <v/>
      </c>
      <c r="F866" s="26" t="str">
        <f>IF('Student Record'!E864="","",'Student Record'!E864)</f>
        <v/>
      </c>
      <c r="G866" s="26" t="str">
        <f>IF('Student Record'!G864="","",'Student Record'!G864)</f>
        <v/>
      </c>
      <c r="H866" s="25" t="str">
        <f>IF('Student Record'!I864="","",'Student Record'!I864)</f>
        <v/>
      </c>
      <c r="I866" s="27" t="str">
        <f>IF('Student Record'!J864="","",'Student Record'!J864)</f>
        <v/>
      </c>
      <c r="J866" s="25" t="str">
        <f>IF('Student Record'!O864="","",'Student Record'!O864)</f>
        <v/>
      </c>
      <c r="K8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6" s="25" t="str">
        <f>IF(Table1[[#This Row],[नाम विद्यार्थी]]="","",IF(AND(Table1[[#This Row],[कक्षा]]&gt;8,Table1[[#This Row],[कक्षा]]&lt;11),50,""))</f>
        <v/>
      </c>
      <c r="M866" s="28" t="str">
        <f>IF(Table1[[#This Row],[नाम विद्यार्थी]]="","",IF(AND(Table1[[#This Row],[कक्षा]]&gt;=11,'School Fees'!$L$3="Yes"),100,""))</f>
        <v/>
      </c>
      <c r="N8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6" s="25" t="str">
        <f>IF(Table1[[#This Row],[नाम विद्यार्थी]]="","",IF(Table1[[#This Row],[कक्षा]]&gt;8,5,""))</f>
        <v/>
      </c>
      <c r="P8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6" s="21"/>
      <c r="R866" s="21"/>
      <c r="S866" s="28" t="str">
        <f>IF(SUM(Table1[[#This Row],[छात्र निधि]:[टी.सी.शुल्क]])=0,"",SUM(Table1[[#This Row],[छात्र निधि]:[टी.सी.शुल्क]]))</f>
        <v/>
      </c>
      <c r="T866" s="33"/>
      <c r="U866" s="33"/>
      <c r="V866" s="22"/>
    </row>
    <row r="867" spans="2:22" ht="15">
      <c r="B867" s="25" t="str">
        <f>IF(C867="","",ROWS($A$4:A867))</f>
        <v/>
      </c>
      <c r="C867" s="25" t="str">
        <f>IF('Student Record'!A865="","",'Student Record'!A865)</f>
        <v/>
      </c>
      <c r="D867" s="25" t="str">
        <f>IF('Student Record'!B865="","",'Student Record'!B865)</f>
        <v/>
      </c>
      <c r="E867" s="25" t="str">
        <f>IF('Student Record'!C865="","",'Student Record'!C865)</f>
        <v/>
      </c>
      <c r="F867" s="26" t="str">
        <f>IF('Student Record'!E865="","",'Student Record'!E865)</f>
        <v/>
      </c>
      <c r="G867" s="26" t="str">
        <f>IF('Student Record'!G865="","",'Student Record'!G865)</f>
        <v/>
      </c>
      <c r="H867" s="25" t="str">
        <f>IF('Student Record'!I865="","",'Student Record'!I865)</f>
        <v/>
      </c>
      <c r="I867" s="27" t="str">
        <f>IF('Student Record'!J865="","",'Student Record'!J865)</f>
        <v/>
      </c>
      <c r="J867" s="25" t="str">
        <f>IF('Student Record'!O865="","",'Student Record'!O865)</f>
        <v/>
      </c>
      <c r="K8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7" s="25" t="str">
        <f>IF(Table1[[#This Row],[नाम विद्यार्थी]]="","",IF(AND(Table1[[#This Row],[कक्षा]]&gt;8,Table1[[#This Row],[कक्षा]]&lt;11),50,""))</f>
        <v/>
      </c>
      <c r="M867" s="28" t="str">
        <f>IF(Table1[[#This Row],[नाम विद्यार्थी]]="","",IF(AND(Table1[[#This Row],[कक्षा]]&gt;=11,'School Fees'!$L$3="Yes"),100,""))</f>
        <v/>
      </c>
      <c r="N8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7" s="25" t="str">
        <f>IF(Table1[[#This Row],[नाम विद्यार्थी]]="","",IF(Table1[[#This Row],[कक्षा]]&gt;8,5,""))</f>
        <v/>
      </c>
      <c r="P8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7" s="21"/>
      <c r="R867" s="21"/>
      <c r="S867" s="28" t="str">
        <f>IF(SUM(Table1[[#This Row],[छात्र निधि]:[टी.सी.शुल्क]])=0,"",SUM(Table1[[#This Row],[छात्र निधि]:[टी.सी.शुल्क]]))</f>
        <v/>
      </c>
      <c r="T867" s="33"/>
      <c r="U867" s="33"/>
      <c r="V867" s="22"/>
    </row>
    <row r="868" spans="2:22" ht="15">
      <c r="B868" s="25" t="str">
        <f>IF(C868="","",ROWS($A$4:A868))</f>
        <v/>
      </c>
      <c r="C868" s="25" t="str">
        <f>IF('Student Record'!A866="","",'Student Record'!A866)</f>
        <v/>
      </c>
      <c r="D868" s="25" t="str">
        <f>IF('Student Record'!B866="","",'Student Record'!B866)</f>
        <v/>
      </c>
      <c r="E868" s="25" t="str">
        <f>IF('Student Record'!C866="","",'Student Record'!C866)</f>
        <v/>
      </c>
      <c r="F868" s="26" t="str">
        <f>IF('Student Record'!E866="","",'Student Record'!E866)</f>
        <v/>
      </c>
      <c r="G868" s="26" t="str">
        <f>IF('Student Record'!G866="","",'Student Record'!G866)</f>
        <v/>
      </c>
      <c r="H868" s="25" t="str">
        <f>IF('Student Record'!I866="","",'Student Record'!I866)</f>
        <v/>
      </c>
      <c r="I868" s="27" t="str">
        <f>IF('Student Record'!J866="","",'Student Record'!J866)</f>
        <v/>
      </c>
      <c r="J868" s="25" t="str">
        <f>IF('Student Record'!O866="","",'Student Record'!O866)</f>
        <v/>
      </c>
      <c r="K8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8" s="25" t="str">
        <f>IF(Table1[[#This Row],[नाम विद्यार्थी]]="","",IF(AND(Table1[[#This Row],[कक्षा]]&gt;8,Table1[[#This Row],[कक्षा]]&lt;11),50,""))</f>
        <v/>
      </c>
      <c r="M868" s="28" t="str">
        <f>IF(Table1[[#This Row],[नाम विद्यार्थी]]="","",IF(AND(Table1[[#This Row],[कक्षा]]&gt;=11,'School Fees'!$L$3="Yes"),100,""))</f>
        <v/>
      </c>
      <c r="N8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8" s="25" t="str">
        <f>IF(Table1[[#This Row],[नाम विद्यार्थी]]="","",IF(Table1[[#This Row],[कक्षा]]&gt;8,5,""))</f>
        <v/>
      </c>
      <c r="P8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8" s="21"/>
      <c r="R868" s="21"/>
      <c r="S868" s="28" t="str">
        <f>IF(SUM(Table1[[#This Row],[छात्र निधि]:[टी.सी.शुल्क]])=0,"",SUM(Table1[[#This Row],[छात्र निधि]:[टी.सी.शुल्क]]))</f>
        <v/>
      </c>
      <c r="T868" s="33"/>
      <c r="U868" s="33"/>
      <c r="V868" s="22"/>
    </row>
    <row r="869" spans="2:22" ht="15">
      <c r="B869" s="25" t="str">
        <f>IF(C869="","",ROWS($A$4:A869))</f>
        <v/>
      </c>
      <c r="C869" s="25" t="str">
        <f>IF('Student Record'!A867="","",'Student Record'!A867)</f>
        <v/>
      </c>
      <c r="D869" s="25" t="str">
        <f>IF('Student Record'!B867="","",'Student Record'!B867)</f>
        <v/>
      </c>
      <c r="E869" s="25" t="str">
        <f>IF('Student Record'!C867="","",'Student Record'!C867)</f>
        <v/>
      </c>
      <c r="F869" s="26" t="str">
        <f>IF('Student Record'!E867="","",'Student Record'!E867)</f>
        <v/>
      </c>
      <c r="G869" s="26" t="str">
        <f>IF('Student Record'!G867="","",'Student Record'!G867)</f>
        <v/>
      </c>
      <c r="H869" s="25" t="str">
        <f>IF('Student Record'!I867="","",'Student Record'!I867)</f>
        <v/>
      </c>
      <c r="I869" s="27" t="str">
        <f>IF('Student Record'!J867="","",'Student Record'!J867)</f>
        <v/>
      </c>
      <c r="J869" s="25" t="str">
        <f>IF('Student Record'!O867="","",'Student Record'!O867)</f>
        <v/>
      </c>
      <c r="K8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69" s="25" t="str">
        <f>IF(Table1[[#This Row],[नाम विद्यार्थी]]="","",IF(AND(Table1[[#This Row],[कक्षा]]&gt;8,Table1[[#This Row],[कक्षा]]&lt;11),50,""))</f>
        <v/>
      </c>
      <c r="M869" s="28" t="str">
        <f>IF(Table1[[#This Row],[नाम विद्यार्थी]]="","",IF(AND(Table1[[#This Row],[कक्षा]]&gt;=11,'School Fees'!$L$3="Yes"),100,""))</f>
        <v/>
      </c>
      <c r="N8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69" s="25" t="str">
        <f>IF(Table1[[#This Row],[नाम विद्यार्थी]]="","",IF(Table1[[#This Row],[कक्षा]]&gt;8,5,""))</f>
        <v/>
      </c>
      <c r="P8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69" s="21"/>
      <c r="R869" s="21"/>
      <c r="S869" s="28" t="str">
        <f>IF(SUM(Table1[[#This Row],[छात्र निधि]:[टी.सी.शुल्क]])=0,"",SUM(Table1[[#This Row],[छात्र निधि]:[टी.सी.शुल्क]]))</f>
        <v/>
      </c>
      <c r="T869" s="33"/>
      <c r="U869" s="33"/>
      <c r="V869" s="22"/>
    </row>
    <row r="870" spans="2:22" ht="15">
      <c r="B870" s="25" t="str">
        <f>IF(C870="","",ROWS($A$4:A870))</f>
        <v/>
      </c>
      <c r="C870" s="25" t="str">
        <f>IF('Student Record'!A868="","",'Student Record'!A868)</f>
        <v/>
      </c>
      <c r="D870" s="25" t="str">
        <f>IF('Student Record'!B868="","",'Student Record'!B868)</f>
        <v/>
      </c>
      <c r="E870" s="25" t="str">
        <f>IF('Student Record'!C868="","",'Student Record'!C868)</f>
        <v/>
      </c>
      <c r="F870" s="26" t="str">
        <f>IF('Student Record'!E868="","",'Student Record'!E868)</f>
        <v/>
      </c>
      <c r="G870" s="26" t="str">
        <f>IF('Student Record'!G868="","",'Student Record'!G868)</f>
        <v/>
      </c>
      <c r="H870" s="25" t="str">
        <f>IF('Student Record'!I868="","",'Student Record'!I868)</f>
        <v/>
      </c>
      <c r="I870" s="27" t="str">
        <f>IF('Student Record'!J868="","",'Student Record'!J868)</f>
        <v/>
      </c>
      <c r="J870" s="25" t="str">
        <f>IF('Student Record'!O868="","",'Student Record'!O868)</f>
        <v/>
      </c>
      <c r="K8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0" s="25" t="str">
        <f>IF(Table1[[#This Row],[नाम विद्यार्थी]]="","",IF(AND(Table1[[#This Row],[कक्षा]]&gt;8,Table1[[#This Row],[कक्षा]]&lt;11),50,""))</f>
        <v/>
      </c>
      <c r="M870" s="28" t="str">
        <f>IF(Table1[[#This Row],[नाम विद्यार्थी]]="","",IF(AND(Table1[[#This Row],[कक्षा]]&gt;=11,'School Fees'!$L$3="Yes"),100,""))</f>
        <v/>
      </c>
      <c r="N8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0" s="25" t="str">
        <f>IF(Table1[[#This Row],[नाम विद्यार्थी]]="","",IF(Table1[[#This Row],[कक्षा]]&gt;8,5,""))</f>
        <v/>
      </c>
      <c r="P8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0" s="21"/>
      <c r="R870" s="21"/>
      <c r="S870" s="28" t="str">
        <f>IF(SUM(Table1[[#This Row],[छात्र निधि]:[टी.सी.शुल्क]])=0,"",SUM(Table1[[#This Row],[छात्र निधि]:[टी.सी.शुल्क]]))</f>
        <v/>
      </c>
      <c r="T870" s="33"/>
      <c r="U870" s="33"/>
      <c r="V870" s="22"/>
    </row>
    <row r="871" spans="2:22" ht="15">
      <c r="B871" s="25" t="str">
        <f>IF(C871="","",ROWS($A$4:A871))</f>
        <v/>
      </c>
      <c r="C871" s="25" t="str">
        <f>IF('Student Record'!A869="","",'Student Record'!A869)</f>
        <v/>
      </c>
      <c r="D871" s="25" t="str">
        <f>IF('Student Record'!B869="","",'Student Record'!B869)</f>
        <v/>
      </c>
      <c r="E871" s="25" t="str">
        <f>IF('Student Record'!C869="","",'Student Record'!C869)</f>
        <v/>
      </c>
      <c r="F871" s="26" t="str">
        <f>IF('Student Record'!E869="","",'Student Record'!E869)</f>
        <v/>
      </c>
      <c r="G871" s="26" t="str">
        <f>IF('Student Record'!G869="","",'Student Record'!G869)</f>
        <v/>
      </c>
      <c r="H871" s="25" t="str">
        <f>IF('Student Record'!I869="","",'Student Record'!I869)</f>
        <v/>
      </c>
      <c r="I871" s="27" t="str">
        <f>IF('Student Record'!J869="","",'Student Record'!J869)</f>
        <v/>
      </c>
      <c r="J871" s="25" t="str">
        <f>IF('Student Record'!O869="","",'Student Record'!O869)</f>
        <v/>
      </c>
      <c r="K8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1" s="25" t="str">
        <f>IF(Table1[[#This Row],[नाम विद्यार्थी]]="","",IF(AND(Table1[[#This Row],[कक्षा]]&gt;8,Table1[[#This Row],[कक्षा]]&lt;11),50,""))</f>
        <v/>
      </c>
      <c r="M871" s="28" t="str">
        <f>IF(Table1[[#This Row],[नाम विद्यार्थी]]="","",IF(AND(Table1[[#This Row],[कक्षा]]&gt;=11,'School Fees'!$L$3="Yes"),100,""))</f>
        <v/>
      </c>
      <c r="N8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1" s="25" t="str">
        <f>IF(Table1[[#This Row],[नाम विद्यार्थी]]="","",IF(Table1[[#This Row],[कक्षा]]&gt;8,5,""))</f>
        <v/>
      </c>
      <c r="P8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1" s="21"/>
      <c r="R871" s="21"/>
      <c r="S871" s="28" t="str">
        <f>IF(SUM(Table1[[#This Row],[छात्र निधि]:[टी.सी.शुल्क]])=0,"",SUM(Table1[[#This Row],[छात्र निधि]:[टी.सी.शुल्क]]))</f>
        <v/>
      </c>
      <c r="T871" s="33"/>
      <c r="U871" s="33"/>
      <c r="V871" s="22"/>
    </row>
    <row r="872" spans="2:22" ht="15">
      <c r="B872" s="25" t="str">
        <f>IF(C872="","",ROWS($A$4:A872))</f>
        <v/>
      </c>
      <c r="C872" s="25" t="str">
        <f>IF('Student Record'!A870="","",'Student Record'!A870)</f>
        <v/>
      </c>
      <c r="D872" s="25" t="str">
        <f>IF('Student Record'!B870="","",'Student Record'!B870)</f>
        <v/>
      </c>
      <c r="E872" s="25" t="str">
        <f>IF('Student Record'!C870="","",'Student Record'!C870)</f>
        <v/>
      </c>
      <c r="F872" s="26" t="str">
        <f>IF('Student Record'!E870="","",'Student Record'!E870)</f>
        <v/>
      </c>
      <c r="G872" s="26" t="str">
        <f>IF('Student Record'!G870="","",'Student Record'!G870)</f>
        <v/>
      </c>
      <c r="H872" s="25" t="str">
        <f>IF('Student Record'!I870="","",'Student Record'!I870)</f>
        <v/>
      </c>
      <c r="I872" s="27" t="str">
        <f>IF('Student Record'!J870="","",'Student Record'!J870)</f>
        <v/>
      </c>
      <c r="J872" s="25" t="str">
        <f>IF('Student Record'!O870="","",'Student Record'!O870)</f>
        <v/>
      </c>
      <c r="K8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2" s="25" t="str">
        <f>IF(Table1[[#This Row],[नाम विद्यार्थी]]="","",IF(AND(Table1[[#This Row],[कक्षा]]&gt;8,Table1[[#This Row],[कक्षा]]&lt;11),50,""))</f>
        <v/>
      </c>
      <c r="M872" s="28" t="str">
        <f>IF(Table1[[#This Row],[नाम विद्यार्थी]]="","",IF(AND(Table1[[#This Row],[कक्षा]]&gt;=11,'School Fees'!$L$3="Yes"),100,""))</f>
        <v/>
      </c>
      <c r="N8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2" s="25" t="str">
        <f>IF(Table1[[#This Row],[नाम विद्यार्थी]]="","",IF(Table1[[#This Row],[कक्षा]]&gt;8,5,""))</f>
        <v/>
      </c>
      <c r="P8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2" s="21"/>
      <c r="R872" s="21"/>
      <c r="S872" s="28" t="str">
        <f>IF(SUM(Table1[[#This Row],[छात्र निधि]:[टी.सी.शुल्क]])=0,"",SUM(Table1[[#This Row],[छात्र निधि]:[टी.सी.शुल्क]]))</f>
        <v/>
      </c>
      <c r="T872" s="33"/>
      <c r="U872" s="33"/>
      <c r="V872" s="22"/>
    </row>
    <row r="873" spans="2:22" ht="15">
      <c r="B873" s="25" t="str">
        <f>IF(C873="","",ROWS($A$4:A873))</f>
        <v/>
      </c>
      <c r="C873" s="25" t="str">
        <f>IF('Student Record'!A871="","",'Student Record'!A871)</f>
        <v/>
      </c>
      <c r="D873" s="25" t="str">
        <f>IF('Student Record'!B871="","",'Student Record'!B871)</f>
        <v/>
      </c>
      <c r="E873" s="25" t="str">
        <f>IF('Student Record'!C871="","",'Student Record'!C871)</f>
        <v/>
      </c>
      <c r="F873" s="26" t="str">
        <f>IF('Student Record'!E871="","",'Student Record'!E871)</f>
        <v/>
      </c>
      <c r="G873" s="26" t="str">
        <f>IF('Student Record'!G871="","",'Student Record'!G871)</f>
        <v/>
      </c>
      <c r="H873" s="25" t="str">
        <f>IF('Student Record'!I871="","",'Student Record'!I871)</f>
        <v/>
      </c>
      <c r="I873" s="27" t="str">
        <f>IF('Student Record'!J871="","",'Student Record'!J871)</f>
        <v/>
      </c>
      <c r="J873" s="25" t="str">
        <f>IF('Student Record'!O871="","",'Student Record'!O871)</f>
        <v/>
      </c>
      <c r="K8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3" s="25" t="str">
        <f>IF(Table1[[#This Row],[नाम विद्यार्थी]]="","",IF(AND(Table1[[#This Row],[कक्षा]]&gt;8,Table1[[#This Row],[कक्षा]]&lt;11),50,""))</f>
        <v/>
      </c>
      <c r="M873" s="28" t="str">
        <f>IF(Table1[[#This Row],[नाम विद्यार्थी]]="","",IF(AND(Table1[[#This Row],[कक्षा]]&gt;=11,'School Fees'!$L$3="Yes"),100,""))</f>
        <v/>
      </c>
      <c r="N8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3" s="25" t="str">
        <f>IF(Table1[[#This Row],[नाम विद्यार्थी]]="","",IF(Table1[[#This Row],[कक्षा]]&gt;8,5,""))</f>
        <v/>
      </c>
      <c r="P8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3" s="21"/>
      <c r="R873" s="21"/>
      <c r="S873" s="28" t="str">
        <f>IF(SUM(Table1[[#This Row],[छात्र निधि]:[टी.सी.शुल्क]])=0,"",SUM(Table1[[#This Row],[छात्र निधि]:[टी.सी.शुल्क]]))</f>
        <v/>
      </c>
      <c r="T873" s="33"/>
      <c r="U873" s="33"/>
      <c r="V873" s="22"/>
    </row>
    <row r="874" spans="2:22" ht="15">
      <c r="B874" s="25" t="str">
        <f>IF(C874="","",ROWS($A$4:A874))</f>
        <v/>
      </c>
      <c r="C874" s="25" t="str">
        <f>IF('Student Record'!A872="","",'Student Record'!A872)</f>
        <v/>
      </c>
      <c r="D874" s="25" t="str">
        <f>IF('Student Record'!B872="","",'Student Record'!B872)</f>
        <v/>
      </c>
      <c r="E874" s="25" t="str">
        <f>IF('Student Record'!C872="","",'Student Record'!C872)</f>
        <v/>
      </c>
      <c r="F874" s="26" t="str">
        <f>IF('Student Record'!E872="","",'Student Record'!E872)</f>
        <v/>
      </c>
      <c r="G874" s="26" t="str">
        <f>IF('Student Record'!G872="","",'Student Record'!G872)</f>
        <v/>
      </c>
      <c r="H874" s="25" t="str">
        <f>IF('Student Record'!I872="","",'Student Record'!I872)</f>
        <v/>
      </c>
      <c r="I874" s="27" t="str">
        <f>IF('Student Record'!J872="","",'Student Record'!J872)</f>
        <v/>
      </c>
      <c r="J874" s="25" t="str">
        <f>IF('Student Record'!O872="","",'Student Record'!O872)</f>
        <v/>
      </c>
      <c r="K8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4" s="25" t="str">
        <f>IF(Table1[[#This Row],[नाम विद्यार्थी]]="","",IF(AND(Table1[[#This Row],[कक्षा]]&gt;8,Table1[[#This Row],[कक्षा]]&lt;11),50,""))</f>
        <v/>
      </c>
      <c r="M874" s="28" t="str">
        <f>IF(Table1[[#This Row],[नाम विद्यार्थी]]="","",IF(AND(Table1[[#This Row],[कक्षा]]&gt;=11,'School Fees'!$L$3="Yes"),100,""))</f>
        <v/>
      </c>
      <c r="N8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4" s="25" t="str">
        <f>IF(Table1[[#This Row],[नाम विद्यार्थी]]="","",IF(Table1[[#This Row],[कक्षा]]&gt;8,5,""))</f>
        <v/>
      </c>
      <c r="P8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4" s="21"/>
      <c r="R874" s="21"/>
      <c r="S874" s="28" t="str">
        <f>IF(SUM(Table1[[#This Row],[छात्र निधि]:[टी.सी.शुल्क]])=0,"",SUM(Table1[[#This Row],[छात्र निधि]:[टी.सी.शुल्क]]))</f>
        <v/>
      </c>
      <c r="T874" s="33"/>
      <c r="U874" s="33"/>
      <c r="V874" s="22"/>
    </row>
    <row r="875" spans="2:22" ht="15">
      <c r="B875" s="25" t="str">
        <f>IF(C875="","",ROWS($A$4:A875))</f>
        <v/>
      </c>
      <c r="C875" s="25" t="str">
        <f>IF('Student Record'!A873="","",'Student Record'!A873)</f>
        <v/>
      </c>
      <c r="D875" s="25" t="str">
        <f>IF('Student Record'!B873="","",'Student Record'!B873)</f>
        <v/>
      </c>
      <c r="E875" s="25" t="str">
        <f>IF('Student Record'!C873="","",'Student Record'!C873)</f>
        <v/>
      </c>
      <c r="F875" s="26" t="str">
        <f>IF('Student Record'!E873="","",'Student Record'!E873)</f>
        <v/>
      </c>
      <c r="G875" s="26" t="str">
        <f>IF('Student Record'!G873="","",'Student Record'!G873)</f>
        <v/>
      </c>
      <c r="H875" s="25" t="str">
        <f>IF('Student Record'!I873="","",'Student Record'!I873)</f>
        <v/>
      </c>
      <c r="I875" s="27" t="str">
        <f>IF('Student Record'!J873="","",'Student Record'!J873)</f>
        <v/>
      </c>
      <c r="J875" s="25" t="str">
        <f>IF('Student Record'!O873="","",'Student Record'!O873)</f>
        <v/>
      </c>
      <c r="K8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5" s="25" t="str">
        <f>IF(Table1[[#This Row],[नाम विद्यार्थी]]="","",IF(AND(Table1[[#This Row],[कक्षा]]&gt;8,Table1[[#This Row],[कक्षा]]&lt;11),50,""))</f>
        <v/>
      </c>
      <c r="M875" s="28" t="str">
        <f>IF(Table1[[#This Row],[नाम विद्यार्थी]]="","",IF(AND(Table1[[#This Row],[कक्षा]]&gt;=11,'School Fees'!$L$3="Yes"),100,""))</f>
        <v/>
      </c>
      <c r="N8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5" s="25" t="str">
        <f>IF(Table1[[#This Row],[नाम विद्यार्थी]]="","",IF(Table1[[#This Row],[कक्षा]]&gt;8,5,""))</f>
        <v/>
      </c>
      <c r="P8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5" s="21"/>
      <c r="R875" s="21"/>
      <c r="S875" s="28" t="str">
        <f>IF(SUM(Table1[[#This Row],[छात्र निधि]:[टी.सी.शुल्क]])=0,"",SUM(Table1[[#This Row],[छात्र निधि]:[टी.सी.शुल्क]]))</f>
        <v/>
      </c>
      <c r="T875" s="33"/>
      <c r="U875" s="33"/>
      <c r="V875" s="22"/>
    </row>
    <row r="876" spans="2:22" ht="15">
      <c r="B876" s="25" t="str">
        <f>IF(C876="","",ROWS($A$4:A876))</f>
        <v/>
      </c>
      <c r="C876" s="25" t="str">
        <f>IF('Student Record'!A874="","",'Student Record'!A874)</f>
        <v/>
      </c>
      <c r="D876" s="25" t="str">
        <f>IF('Student Record'!B874="","",'Student Record'!B874)</f>
        <v/>
      </c>
      <c r="E876" s="25" t="str">
        <f>IF('Student Record'!C874="","",'Student Record'!C874)</f>
        <v/>
      </c>
      <c r="F876" s="26" t="str">
        <f>IF('Student Record'!E874="","",'Student Record'!E874)</f>
        <v/>
      </c>
      <c r="G876" s="26" t="str">
        <f>IF('Student Record'!G874="","",'Student Record'!G874)</f>
        <v/>
      </c>
      <c r="H876" s="25" t="str">
        <f>IF('Student Record'!I874="","",'Student Record'!I874)</f>
        <v/>
      </c>
      <c r="I876" s="27" t="str">
        <f>IF('Student Record'!J874="","",'Student Record'!J874)</f>
        <v/>
      </c>
      <c r="J876" s="25" t="str">
        <f>IF('Student Record'!O874="","",'Student Record'!O874)</f>
        <v/>
      </c>
      <c r="K8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6" s="25" t="str">
        <f>IF(Table1[[#This Row],[नाम विद्यार्थी]]="","",IF(AND(Table1[[#This Row],[कक्षा]]&gt;8,Table1[[#This Row],[कक्षा]]&lt;11),50,""))</f>
        <v/>
      </c>
      <c r="M876" s="28" t="str">
        <f>IF(Table1[[#This Row],[नाम विद्यार्थी]]="","",IF(AND(Table1[[#This Row],[कक्षा]]&gt;=11,'School Fees'!$L$3="Yes"),100,""))</f>
        <v/>
      </c>
      <c r="N8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6" s="25" t="str">
        <f>IF(Table1[[#This Row],[नाम विद्यार्थी]]="","",IF(Table1[[#This Row],[कक्षा]]&gt;8,5,""))</f>
        <v/>
      </c>
      <c r="P8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6" s="21"/>
      <c r="R876" s="21"/>
      <c r="S876" s="28" t="str">
        <f>IF(SUM(Table1[[#This Row],[छात्र निधि]:[टी.सी.शुल्क]])=0,"",SUM(Table1[[#This Row],[छात्र निधि]:[टी.सी.शुल्क]]))</f>
        <v/>
      </c>
      <c r="T876" s="33"/>
      <c r="U876" s="33"/>
      <c r="V876" s="22"/>
    </row>
    <row r="877" spans="2:22" ht="15">
      <c r="B877" s="25" t="str">
        <f>IF(C877="","",ROWS($A$4:A877))</f>
        <v/>
      </c>
      <c r="C877" s="25" t="str">
        <f>IF('Student Record'!A875="","",'Student Record'!A875)</f>
        <v/>
      </c>
      <c r="D877" s="25" t="str">
        <f>IF('Student Record'!B875="","",'Student Record'!B875)</f>
        <v/>
      </c>
      <c r="E877" s="25" t="str">
        <f>IF('Student Record'!C875="","",'Student Record'!C875)</f>
        <v/>
      </c>
      <c r="F877" s="26" t="str">
        <f>IF('Student Record'!E875="","",'Student Record'!E875)</f>
        <v/>
      </c>
      <c r="G877" s="26" t="str">
        <f>IF('Student Record'!G875="","",'Student Record'!G875)</f>
        <v/>
      </c>
      <c r="H877" s="25" t="str">
        <f>IF('Student Record'!I875="","",'Student Record'!I875)</f>
        <v/>
      </c>
      <c r="I877" s="27" t="str">
        <f>IF('Student Record'!J875="","",'Student Record'!J875)</f>
        <v/>
      </c>
      <c r="J877" s="25" t="str">
        <f>IF('Student Record'!O875="","",'Student Record'!O875)</f>
        <v/>
      </c>
      <c r="K8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7" s="25" t="str">
        <f>IF(Table1[[#This Row],[नाम विद्यार्थी]]="","",IF(AND(Table1[[#This Row],[कक्षा]]&gt;8,Table1[[#This Row],[कक्षा]]&lt;11),50,""))</f>
        <v/>
      </c>
      <c r="M877" s="28" t="str">
        <f>IF(Table1[[#This Row],[नाम विद्यार्थी]]="","",IF(AND(Table1[[#This Row],[कक्षा]]&gt;=11,'School Fees'!$L$3="Yes"),100,""))</f>
        <v/>
      </c>
      <c r="N8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7" s="25" t="str">
        <f>IF(Table1[[#This Row],[नाम विद्यार्थी]]="","",IF(Table1[[#This Row],[कक्षा]]&gt;8,5,""))</f>
        <v/>
      </c>
      <c r="P8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7" s="21"/>
      <c r="R877" s="21"/>
      <c r="S877" s="28" t="str">
        <f>IF(SUM(Table1[[#This Row],[छात्र निधि]:[टी.सी.शुल्क]])=0,"",SUM(Table1[[#This Row],[छात्र निधि]:[टी.सी.शुल्क]]))</f>
        <v/>
      </c>
      <c r="T877" s="33"/>
      <c r="U877" s="33"/>
      <c r="V877" s="22"/>
    </row>
    <row r="878" spans="2:22" ht="15">
      <c r="B878" s="25" t="str">
        <f>IF(C878="","",ROWS($A$4:A878))</f>
        <v/>
      </c>
      <c r="C878" s="25" t="str">
        <f>IF('Student Record'!A876="","",'Student Record'!A876)</f>
        <v/>
      </c>
      <c r="D878" s="25" t="str">
        <f>IF('Student Record'!B876="","",'Student Record'!B876)</f>
        <v/>
      </c>
      <c r="E878" s="25" t="str">
        <f>IF('Student Record'!C876="","",'Student Record'!C876)</f>
        <v/>
      </c>
      <c r="F878" s="26" t="str">
        <f>IF('Student Record'!E876="","",'Student Record'!E876)</f>
        <v/>
      </c>
      <c r="G878" s="26" t="str">
        <f>IF('Student Record'!G876="","",'Student Record'!G876)</f>
        <v/>
      </c>
      <c r="H878" s="25" t="str">
        <f>IF('Student Record'!I876="","",'Student Record'!I876)</f>
        <v/>
      </c>
      <c r="I878" s="27" t="str">
        <f>IF('Student Record'!J876="","",'Student Record'!J876)</f>
        <v/>
      </c>
      <c r="J878" s="25" t="str">
        <f>IF('Student Record'!O876="","",'Student Record'!O876)</f>
        <v/>
      </c>
      <c r="K8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8" s="25" t="str">
        <f>IF(Table1[[#This Row],[नाम विद्यार्थी]]="","",IF(AND(Table1[[#This Row],[कक्षा]]&gt;8,Table1[[#This Row],[कक्षा]]&lt;11),50,""))</f>
        <v/>
      </c>
      <c r="M878" s="28" t="str">
        <f>IF(Table1[[#This Row],[नाम विद्यार्थी]]="","",IF(AND(Table1[[#This Row],[कक्षा]]&gt;=11,'School Fees'!$L$3="Yes"),100,""))</f>
        <v/>
      </c>
      <c r="N8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8" s="25" t="str">
        <f>IF(Table1[[#This Row],[नाम विद्यार्थी]]="","",IF(Table1[[#This Row],[कक्षा]]&gt;8,5,""))</f>
        <v/>
      </c>
      <c r="P8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8" s="21"/>
      <c r="R878" s="21"/>
      <c r="S878" s="28" t="str">
        <f>IF(SUM(Table1[[#This Row],[छात्र निधि]:[टी.सी.शुल्क]])=0,"",SUM(Table1[[#This Row],[छात्र निधि]:[टी.सी.शुल्क]]))</f>
        <v/>
      </c>
      <c r="T878" s="33"/>
      <c r="U878" s="33"/>
      <c r="V878" s="22"/>
    </row>
    <row r="879" spans="2:22" ht="15">
      <c r="B879" s="25" t="str">
        <f>IF(C879="","",ROWS($A$4:A879))</f>
        <v/>
      </c>
      <c r="C879" s="25" t="str">
        <f>IF('Student Record'!A877="","",'Student Record'!A877)</f>
        <v/>
      </c>
      <c r="D879" s="25" t="str">
        <f>IF('Student Record'!B877="","",'Student Record'!B877)</f>
        <v/>
      </c>
      <c r="E879" s="25" t="str">
        <f>IF('Student Record'!C877="","",'Student Record'!C877)</f>
        <v/>
      </c>
      <c r="F879" s="26" t="str">
        <f>IF('Student Record'!E877="","",'Student Record'!E877)</f>
        <v/>
      </c>
      <c r="G879" s="26" t="str">
        <f>IF('Student Record'!G877="","",'Student Record'!G877)</f>
        <v/>
      </c>
      <c r="H879" s="25" t="str">
        <f>IF('Student Record'!I877="","",'Student Record'!I877)</f>
        <v/>
      </c>
      <c r="I879" s="27" t="str">
        <f>IF('Student Record'!J877="","",'Student Record'!J877)</f>
        <v/>
      </c>
      <c r="J879" s="25" t="str">
        <f>IF('Student Record'!O877="","",'Student Record'!O877)</f>
        <v/>
      </c>
      <c r="K8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79" s="25" t="str">
        <f>IF(Table1[[#This Row],[नाम विद्यार्थी]]="","",IF(AND(Table1[[#This Row],[कक्षा]]&gt;8,Table1[[#This Row],[कक्षा]]&lt;11),50,""))</f>
        <v/>
      </c>
      <c r="M879" s="28" t="str">
        <f>IF(Table1[[#This Row],[नाम विद्यार्थी]]="","",IF(AND(Table1[[#This Row],[कक्षा]]&gt;=11,'School Fees'!$L$3="Yes"),100,""))</f>
        <v/>
      </c>
      <c r="N8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79" s="25" t="str">
        <f>IF(Table1[[#This Row],[नाम विद्यार्थी]]="","",IF(Table1[[#This Row],[कक्षा]]&gt;8,5,""))</f>
        <v/>
      </c>
      <c r="P8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79" s="21"/>
      <c r="R879" s="21"/>
      <c r="S879" s="28" t="str">
        <f>IF(SUM(Table1[[#This Row],[छात्र निधि]:[टी.सी.शुल्क]])=0,"",SUM(Table1[[#This Row],[छात्र निधि]:[टी.सी.शुल्क]]))</f>
        <v/>
      </c>
      <c r="T879" s="33"/>
      <c r="U879" s="33"/>
      <c r="V879" s="22"/>
    </row>
    <row r="880" spans="2:22" ht="15">
      <c r="B880" s="25" t="str">
        <f>IF(C880="","",ROWS($A$4:A880))</f>
        <v/>
      </c>
      <c r="C880" s="25" t="str">
        <f>IF('Student Record'!A878="","",'Student Record'!A878)</f>
        <v/>
      </c>
      <c r="D880" s="25" t="str">
        <f>IF('Student Record'!B878="","",'Student Record'!B878)</f>
        <v/>
      </c>
      <c r="E880" s="25" t="str">
        <f>IF('Student Record'!C878="","",'Student Record'!C878)</f>
        <v/>
      </c>
      <c r="F880" s="26" t="str">
        <f>IF('Student Record'!E878="","",'Student Record'!E878)</f>
        <v/>
      </c>
      <c r="G880" s="26" t="str">
        <f>IF('Student Record'!G878="","",'Student Record'!G878)</f>
        <v/>
      </c>
      <c r="H880" s="25" t="str">
        <f>IF('Student Record'!I878="","",'Student Record'!I878)</f>
        <v/>
      </c>
      <c r="I880" s="27" t="str">
        <f>IF('Student Record'!J878="","",'Student Record'!J878)</f>
        <v/>
      </c>
      <c r="J880" s="25" t="str">
        <f>IF('Student Record'!O878="","",'Student Record'!O878)</f>
        <v/>
      </c>
      <c r="K8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0" s="25" t="str">
        <f>IF(Table1[[#This Row],[नाम विद्यार्थी]]="","",IF(AND(Table1[[#This Row],[कक्षा]]&gt;8,Table1[[#This Row],[कक्षा]]&lt;11),50,""))</f>
        <v/>
      </c>
      <c r="M880" s="28" t="str">
        <f>IF(Table1[[#This Row],[नाम विद्यार्थी]]="","",IF(AND(Table1[[#This Row],[कक्षा]]&gt;=11,'School Fees'!$L$3="Yes"),100,""))</f>
        <v/>
      </c>
      <c r="N8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0" s="25" t="str">
        <f>IF(Table1[[#This Row],[नाम विद्यार्थी]]="","",IF(Table1[[#This Row],[कक्षा]]&gt;8,5,""))</f>
        <v/>
      </c>
      <c r="P8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0" s="21"/>
      <c r="R880" s="21"/>
      <c r="S880" s="28" t="str">
        <f>IF(SUM(Table1[[#This Row],[छात्र निधि]:[टी.सी.शुल्क]])=0,"",SUM(Table1[[#This Row],[छात्र निधि]:[टी.सी.शुल्क]]))</f>
        <v/>
      </c>
      <c r="T880" s="33"/>
      <c r="U880" s="33"/>
      <c r="V880" s="22"/>
    </row>
    <row r="881" spans="2:22" ht="15">
      <c r="B881" s="25" t="str">
        <f>IF(C881="","",ROWS($A$4:A881))</f>
        <v/>
      </c>
      <c r="C881" s="25" t="str">
        <f>IF('Student Record'!A879="","",'Student Record'!A879)</f>
        <v/>
      </c>
      <c r="D881" s="25" t="str">
        <f>IF('Student Record'!B879="","",'Student Record'!B879)</f>
        <v/>
      </c>
      <c r="E881" s="25" t="str">
        <f>IF('Student Record'!C879="","",'Student Record'!C879)</f>
        <v/>
      </c>
      <c r="F881" s="26" t="str">
        <f>IF('Student Record'!E879="","",'Student Record'!E879)</f>
        <v/>
      </c>
      <c r="G881" s="26" t="str">
        <f>IF('Student Record'!G879="","",'Student Record'!G879)</f>
        <v/>
      </c>
      <c r="H881" s="25" t="str">
        <f>IF('Student Record'!I879="","",'Student Record'!I879)</f>
        <v/>
      </c>
      <c r="I881" s="27" t="str">
        <f>IF('Student Record'!J879="","",'Student Record'!J879)</f>
        <v/>
      </c>
      <c r="J881" s="25" t="str">
        <f>IF('Student Record'!O879="","",'Student Record'!O879)</f>
        <v/>
      </c>
      <c r="K8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1" s="25" t="str">
        <f>IF(Table1[[#This Row],[नाम विद्यार्थी]]="","",IF(AND(Table1[[#This Row],[कक्षा]]&gt;8,Table1[[#This Row],[कक्षा]]&lt;11),50,""))</f>
        <v/>
      </c>
      <c r="M881" s="28" t="str">
        <f>IF(Table1[[#This Row],[नाम विद्यार्थी]]="","",IF(AND(Table1[[#This Row],[कक्षा]]&gt;=11,'School Fees'!$L$3="Yes"),100,""))</f>
        <v/>
      </c>
      <c r="N8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1" s="25" t="str">
        <f>IF(Table1[[#This Row],[नाम विद्यार्थी]]="","",IF(Table1[[#This Row],[कक्षा]]&gt;8,5,""))</f>
        <v/>
      </c>
      <c r="P8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1" s="21"/>
      <c r="R881" s="21"/>
      <c r="S881" s="28" t="str">
        <f>IF(SUM(Table1[[#This Row],[छात्र निधि]:[टी.सी.शुल्क]])=0,"",SUM(Table1[[#This Row],[छात्र निधि]:[टी.सी.शुल्क]]))</f>
        <v/>
      </c>
      <c r="T881" s="33"/>
      <c r="U881" s="33"/>
      <c r="V881" s="22"/>
    </row>
    <row r="882" spans="2:22" ht="15">
      <c r="B882" s="25" t="str">
        <f>IF(C882="","",ROWS($A$4:A882))</f>
        <v/>
      </c>
      <c r="C882" s="25" t="str">
        <f>IF('Student Record'!A880="","",'Student Record'!A880)</f>
        <v/>
      </c>
      <c r="D882" s="25" t="str">
        <f>IF('Student Record'!B880="","",'Student Record'!B880)</f>
        <v/>
      </c>
      <c r="E882" s="25" t="str">
        <f>IF('Student Record'!C880="","",'Student Record'!C880)</f>
        <v/>
      </c>
      <c r="F882" s="26" t="str">
        <f>IF('Student Record'!E880="","",'Student Record'!E880)</f>
        <v/>
      </c>
      <c r="G882" s="26" t="str">
        <f>IF('Student Record'!G880="","",'Student Record'!G880)</f>
        <v/>
      </c>
      <c r="H882" s="25" t="str">
        <f>IF('Student Record'!I880="","",'Student Record'!I880)</f>
        <v/>
      </c>
      <c r="I882" s="27" t="str">
        <f>IF('Student Record'!J880="","",'Student Record'!J880)</f>
        <v/>
      </c>
      <c r="J882" s="25" t="str">
        <f>IF('Student Record'!O880="","",'Student Record'!O880)</f>
        <v/>
      </c>
      <c r="K8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2" s="25" t="str">
        <f>IF(Table1[[#This Row],[नाम विद्यार्थी]]="","",IF(AND(Table1[[#This Row],[कक्षा]]&gt;8,Table1[[#This Row],[कक्षा]]&lt;11),50,""))</f>
        <v/>
      </c>
      <c r="M882" s="28" t="str">
        <f>IF(Table1[[#This Row],[नाम विद्यार्थी]]="","",IF(AND(Table1[[#This Row],[कक्षा]]&gt;=11,'School Fees'!$L$3="Yes"),100,""))</f>
        <v/>
      </c>
      <c r="N8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2" s="25" t="str">
        <f>IF(Table1[[#This Row],[नाम विद्यार्थी]]="","",IF(Table1[[#This Row],[कक्षा]]&gt;8,5,""))</f>
        <v/>
      </c>
      <c r="P8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2" s="21"/>
      <c r="R882" s="21"/>
      <c r="S882" s="28" t="str">
        <f>IF(SUM(Table1[[#This Row],[छात्र निधि]:[टी.सी.शुल्क]])=0,"",SUM(Table1[[#This Row],[छात्र निधि]:[टी.सी.शुल्क]]))</f>
        <v/>
      </c>
      <c r="T882" s="33"/>
      <c r="U882" s="33"/>
      <c r="V882" s="22"/>
    </row>
    <row r="883" spans="2:22" ht="15">
      <c r="B883" s="25" t="str">
        <f>IF(C883="","",ROWS($A$4:A883))</f>
        <v/>
      </c>
      <c r="C883" s="25" t="str">
        <f>IF('Student Record'!A881="","",'Student Record'!A881)</f>
        <v/>
      </c>
      <c r="D883" s="25" t="str">
        <f>IF('Student Record'!B881="","",'Student Record'!B881)</f>
        <v/>
      </c>
      <c r="E883" s="25" t="str">
        <f>IF('Student Record'!C881="","",'Student Record'!C881)</f>
        <v/>
      </c>
      <c r="F883" s="26" t="str">
        <f>IF('Student Record'!E881="","",'Student Record'!E881)</f>
        <v/>
      </c>
      <c r="G883" s="26" t="str">
        <f>IF('Student Record'!G881="","",'Student Record'!G881)</f>
        <v/>
      </c>
      <c r="H883" s="25" t="str">
        <f>IF('Student Record'!I881="","",'Student Record'!I881)</f>
        <v/>
      </c>
      <c r="I883" s="27" t="str">
        <f>IF('Student Record'!J881="","",'Student Record'!J881)</f>
        <v/>
      </c>
      <c r="J883" s="25" t="str">
        <f>IF('Student Record'!O881="","",'Student Record'!O881)</f>
        <v/>
      </c>
      <c r="K8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3" s="25" t="str">
        <f>IF(Table1[[#This Row],[नाम विद्यार्थी]]="","",IF(AND(Table1[[#This Row],[कक्षा]]&gt;8,Table1[[#This Row],[कक्षा]]&lt;11),50,""))</f>
        <v/>
      </c>
      <c r="M883" s="28" t="str">
        <f>IF(Table1[[#This Row],[नाम विद्यार्थी]]="","",IF(AND(Table1[[#This Row],[कक्षा]]&gt;=11,'School Fees'!$L$3="Yes"),100,""))</f>
        <v/>
      </c>
      <c r="N8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3" s="25" t="str">
        <f>IF(Table1[[#This Row],[नाम विद्यार्थी]]="","",IF(Table1[[#This Row],[कक्षा]]&gt;8,5,""))</f>
        <v/>
      </c>
      <c r="P8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3" s="21"/>
      <c r="R883" s="21"/>
      <c r="S883" s="28" t="str">
        <f>IF(SUM(Table1[[#This Row],[छात्र निधि]:[टी.सी.शुल्क]])=0,"",SUM(Table1[[#This Row],[छात्र निधि]:[टी.सी.शुल्क]]))</f>
        <v/>
      </c>
      <c r="T883" s="33"/>
      <c r="U883" s="33"/>
      <c r="V883" s="22"/>
    </row>
    <row r="884" spans="2:22" ht="15">
      <c r="B884" s="25" t="str">
        <f>IF(C884="","",ROWS($A$4:A884))</f>
        <v/>
      </c>
      <c r="C884" s="25" t="str">
        <f>IF('Student Record'!A882="","",'Student Record'!A882)</f>
        <v/>
      </c>
      <c r="D884" s="25" t="str">
        <f>IF('Student Record'!B882="","",'Student Record'!B882)</f>
        <v/>
      </c>
      <c r="E884" s="25" t="str">
        <f>IF('Student Record'!C882="","",'Student Record'!C882)</f>
        <v/>
      </c>
      <c r="F884" s="26" t="str">
        <f>IF('Student Record'!E882="","",'Student Record'!E882)</f>
        <v/>
      </c>
      <c r="G884" s="26" t="str">
        <f>IF('Student Record'!G882="","",'Student Record'!G882)</f>
        <v/>
      </c>
      <c r="H884" s="25" t="str">
        <f>IF('Student Record'!I882="","",'Student Record'!I882)</f>
        <v/>
      </c>
      <c r="I884" s="27" t="str">
        <f>IF('Student Record'!J882="","",'Student Record'!J882)</f>
        <v/>
      </c>
      <c r="J884" s="25" t="str">
        <f>IF('Student Record'!O882="","",'Student Record'!O882)</f>
        <v/>
      </c>
      <c r="K8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4" s="25" t="str">
        <f>IF(Table1[[#This Row],[नाम विद्यार्थी]]="","",IF(AND(Table1[[#This Row],[कक्षा]]&gt;8,Table1[[#This Row],[कक्षा]]&lt;11),50,""))</f>
        <v/>
      </c>
      <c r="M884" s="28" t="str">
        <f>IF(Table1[[#This Row],[नाम विद्यार्थी]]="","",IF(AND(Table1[[#This Row],[कक्षा]]&gt;=11,'School Fees'!$L$3="Yes"),100,""))</f>
        <v/>
      </c>
      <c r="N8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4" s="25" t="str">
        <f>IF(Table1[[#This Row],[नाम विद्यार्थी]]="","",IF(Table1[[#This Row],[कक्षा]]&gt;8,5,""))</f>
        <v/>
      </c>
      <c r="P8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4" s="21"/>
      <c r="R884" s="21"/>
      <c r="S884" s="28" t="str">
        <f>IF(SUM(Table1[[#This Row],[छात्र निधि]:[टी.सी.शुल्क]])=0,"",SUM(Table1[[#This Row],[छात्र निधि]:[टी.सी.शुल्क]]))</f>
        <v/>
      </c>
      <c r="T884" s="33"/>
      <c r="U884" s="33"/>
      <c r="V884" s="22"/>
    </row>
    <row r="885" spans="2:22" ht="15">
      <c r="B885" s="25" t="str">
        <f>IF(C885="","",ROWS($A$4:A885))</f>
        <v/>
      </c>
      <c r="C885" s="25" t="str">
        <f>IF('Student Record'!A883="","",'Student Record'!A883)</f>
        <v/>
      </c>
      <c r="D885" s="25" t="str">
        <f>IF('Student Record'!B883="","",'Student Record'!B883)</f>
        <v/>
      </c>
      <c r="E885" s="25" t="str">
        <f>IF('Student Record'!C883="","",'Student Record'!C883)</f>
        <v/>
      </c>
      <c r="F885" s="26" t="str">
        <f>IF('Student Record'!E883="","",'Student Record'!E883)</f>
        <v/>
      </c>
      <c r="G885" s="26" t="str">
        <f>IF('Student Record'!G883="","",'Student Record'!G883)</f>
        <v/>
      </c>
      <c r="H885" s="25" t="str">
        <f>IF('Student Record'!I883="","",'Student Record'!I883)</f>
        <v/>
      </c>
      <c r="I885" s="27" t="str">
        <f>IF('Student Record'!J883="","",'Student Record'!J883)</f>
        <v/>
      </c>
      <c r="J885" s="25" t="str">
        <f>IF('Student Record'!O883="","",'Student Record'!O883)</f>
        <v/>
      </c>
      <c r="K8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5" s="25" t="str">
        <f>IF(Table1[[#This Row],[नाम विद्यार्थी]]="","",IF(AND(Table1[[#This Row],[कक्षा]]&gt;8,Table1[[#This Row],[कक्षा]]&lt;11),50,""))</f>
        <v/>
      </c>
      <c r="M885" s="28" t="str">
        <f>IF(Table1[[#This Row],[नाम विद्यार्थी]]="","",IF(AND(Table1[[#This Row],[कक्षा]]&gt;=11,'School Fees'!$L$3="Yes"),100,""))</f>
        <v/>
      </c>
      <c r="N8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5" s="25" t="str">
        <f>IF(Table1[[#This Row],[नाम विद्यार्थी]]="","",IF(Table1[[#This Row],[कक्षा]]&gt;8,5,""))</f>
        <v/>
      </c>
      <c r="P8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5" s="21"/>
      <c r="R885" s="21"/>
      <c r="S885" s="28" t="str">
        <f>IF(SUM(Table1[[#This Row],[छात्र निधि]:[टी.सी.शुल्क]])=0,"",SUM(Table1[[#This Row],[छात्र निधि]:[टी.सी.शुल्क]]))</f>
        <v/>
      </c>
      <c r="T885" s="33"/>
      <c r="U885" s="33"/>
      <c r="V885" s="22"/>
    </row>
    <row r="886" spans="2:22" ht="15">
      <c r="B886" s="25" t="str">
        <f>IF(C886="","",ROWS($A$4:A886))</f>
        <v/>
      </c>
      <c r="C886" s="25" t="str">
        <f>IF('Student Record'!A884="","",'Student Record'!A884)</f>
        <v/>
      </c>
      <c r="D886" s="25" t="str">
        <f>IF('Student Record'!B884="","",'Student Record'!B884)</f>
        <v/>
      </c>
      <c r="E886" s="25" t="str">
        <f>IF('Student Record'!C884="","",'Student Record'!C884)</f>
        <v/>
      </c>
      <c r="F886" s="26" t="str">
        <f>IF('Student Record'!E884="","",'Student Record'!E884)</f>
        <v/>
      </c>
      <c r="G886" s="26" t="str">
        <f>IF('Student Record'!G884="","",'Student Record'!G884)</f>
        <v/>
      </c>
      <c r="H886" s="25" t="str">
        <f>IF('Student Record'!I884="","",'Student Record'!I884)</f>
        <v/>
      </c>
      <c r="I886" s="27" t="str">
        <f>IF('Student Record'!J884="","",'Student Record'!J884)</f>
        <v/>
      </c>
      <c r="J886" s="25" t="str">
        <f>IF('Student Record'!O884="","",'Student Record'!O884)</f>
        <v/>
      </c>
      <c r="K8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6" s="25" t="str">
        <f>IF(Table1[[#This Row],[नाम विद्यार्थी]]="","",IF(AND(Table1[[#This Row],[कक्षा]]&gt;8,Table1[[#This Row],[कक्षा]]&lt;11),50,""))</f>
        <v/>
      </c>
      <c r="M886" s="28" t="str">
        <f>IF(Table1[[#This Row],[नाम विद्यार्थी]]="","",IF(AND(Table1[[#This Row],[कक्षा]]&gt;=11,'School Fees'!$L$3="Yes"),100,""))</f>
        <v/>
      </c>
      <c r="N8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6" s="25" t="str">
        <f>IF(Table1[[#This Row],[नाम विद्यार्थी]]="","",IF(Table1[[#This Row],[कक्षा]]&gt;8,5,""))</f>
        <v/>
      </c>
      <c r="P8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6" s="21"/>
      <c r="R886" s="21"/>
      <c r="S886" s="28" t="str">
        <f>IF(SUM(Table1[[#This Row],[छात्र निधि]:[टी.सी.शुल्क]])=0,"",SUM(Table1[[#This Row],[छात्र निधि]:[टी.सी.शुल्क]]))</f>
        <v/>
      </c>
      <c r="T886" s="33"/>
      <c r="U886" s="33"/>
      <c r="V886" s="22"/>
    </row>
    <row r="887" spans="2:22" ht="15">
      <c r="B887" s="25" t="str">
        <f>IF(C887="","",ROWS($A$4:A887))</f>
        <v/>
      </c>
      <c r="C887" s="25" t="str">
        <f>IF('Student Record'!A885="","",'Student Record'!A885)</f>
        <v/>
      </c>
      <c r="D887" s="25" t="str">
        <f>IF('Student Record'!B885="","",'Student Record'!B885)</f>
        <v/>
      </c>
      <c r="E887" s="25" t="str">
        <f>IF('Student Record'!C885="","",'Student Record'!C885)</f>
        <v/>
      </c>
      <c r="F887" s="26" t="str">
        <f>IF('Student Record'!E885="","",'Student Record'!E885)</f>
        <v/>
      </c>
      <c r="G887" s="26" t="str">
        <f>IF('Student Record'!G885="","",'Student Record'!G885)</f>
        <v/>
      </c>
      <c r="H887" s="25" t="str">
        <f>IF('Student Record'!I885="","",'Student Record'!I885)</f>
        <v/>
      </c>
      <c r="I887" s="27" t="str">
        <f>IF('Student Record'!J885="","",'Student Record'!J885)</f>
        <v/>
      </c>
      <c r="J887" s="25" t="str">
        <f>IF('Student Record'!O885="","",'Student Record'!O885)</f>
        <v/>
      </c>
      <c r="K8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7" s="25" t="str">
        <f>IF(Table1[[#This Row],[नाम विद्यार्थी]]="","",IF(AND(Table1[[#This Row],[कक्षा]]&gt;8,Table1[[#This Row],[कक्षा]]&lt;11),50,""))</f>
        <v/>
      </c>
      <c r="M887" s="28" t="str">
        <f>IF(Table1[[#This Row],[नाम विद्यार्थी]]="","",IF(AND(Table1[[#This Row],[कक्षा]]&gt;=11,'School Fees'!$L$3="Yes"),100,""))</f>
        <v/>
      </c>
      <c r="N8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7" s="25" t="str">
        <f>IF(Table1[[#This Row],[नाम विद्यार्थी]]="","",IF(Table1[[#This Row],[कक्षा]]&gt;8,5,""))</f>
        <v/>
      </c>
      <c r="P8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7" s="21"/>
      <c r="R887" s="21"/>
      <c r="S887" s="28" t="str">
        <f>IF(SUM(Table1[[#This Row],[छात्र निधि]:[टी.सी.शुल्क]])=0,"",SUM(Table1[[#This Row],[छात्र निधि]:[टी.सी.शुल्क]]))</f>
        <v/>
      </c>
      <c r="T887" s="33"/>
      <c r="U887" s="33"/>
      <c r="V887" s="22"/>
    </row>
    <row r="888" spans="2:22" ht="15">
      <c r="B888" s="25" t="str">
        <f>IF(C888="","",ROWS($A$4:A888))</f>
        <v/>
      </c>
      <c r="C888" s="25" t="str">
        <f>IF('Student Record'!A886="","",'Student Record'!A886)</f>
        <v/>
      </c>
      <c r="D888" s="25" t="str">
        <f>IF('Student Record'!B886="","",'Student Record'!B886)</f>
        <v/>
      </c>
      <c r="E888" s="25" t="str">
        <f>IF('Student Record'!C886="","",'Student Record'!C886)</f>
        <v/>
      </c>
      <c r="F888" s="26" t="str">
        <f>IF('Student Record'!E886="","",'Student Record'!E886)</f>
        <v/>
      </c>
      <c r="G888" s="26" t="str">
        <f>IF('Student Record'!G886="","",'Student Record'!G886)</f>
        <v/>
      </c>
      <c r="H888" s="25" t="str">
        <f>IF('Student Record'!I886="","",'Student Record'!I886)</f>
        <v/>
      </c>
      <c r="I888" s="27" t="str">
        <f>IF('Student Record'!J886="","",'Student Record'!J886)</f>
        <v/>
      </c>
      <c r="J888" s="25" t="str">
        <f>IF('Student Record'!O886="","",'Student Record'!O886)</f>
        <v/>
      </c>
      <c r="K8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8" s="25" t="str">
        <f>IF(Table1[[#This Row],[नाम विद्यार्थी]]="","",IF(AND(Table1[[#This Row],[कक्षा]]&gt;8,Table1[[#This Row],[कक्षा]]&lt;11),50,""))</f>
        <v/>
      </c>
      <c r="M888" s="28" t="str">
        <f>IF(Table1[[#This Row],[नाम विद्यार्थी]]="","",IF(AND(Table1[[#This Row],[कक्षा]]&gt;=11,'School Fees'!$L$3="Yes"),100,""))</f>
        <v/>
      </c>
      <c r="N8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8" s="25" t="str">
        <f>IF(Table1[[#This Row],[नाम विद्यार्थी]]="","",IF(Table1[[#This Row],[कक्षा]]&gt;8,5,""))</f>
        <v/>
      </c>
      <c r="P8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8" s="21"/>
      <c r="R888" s="21"/>
      <c r="S888" s="28" t="str">
        <f>IF(SUM(Table1[[#This Row],[छात्र निधि]:[टी.सी.शुल्क]])=0,"",SUM(Table1[[#This Row],[छात्र निधि]:[टी.सी.शुल्क]]))</f>
        <v/>
      </c>
      <c r="T888" s="33"/>
      <c r="U888" s="33"/>
      <c r="V888" s="22"/>
    </row>
    <row r="889" spans="2:22" ht="15">
      <c r="B889" s="25" t="str">
        <f>IF(C889="","",ROWS($A$4:A889))</f>
        <v/>
      </c>
      <c r="C889" s="25" t="str">
        <f>IF('Student Record'!A887="","",'Student Record'!A887)</f>
        <v/>
      </c>
      <c r="D889" s="25" t="str">
        <f>IF('Student Record'!B887="","",'Student Record'!B887)</f>
        <v/>
      </c>
      <c r="E889" s="25" t="str">
        <f>IF('Student Record'!C887="","",'Student Record'!C887)</f>
        <v/>
      </c>
      <c r="F889" s="26" t="str">
        <f>IF('Student Record'!E887="","",'Student Record'!E887)</f>
        <v/>
      </c>
      <c r="G889" s="26" t="str">
        <f>IF('Student Record'!G887="","",'Student Record'!G887)</f>
        <v/>
      </c>
      <c r="H889" s="25" t="str">
        <f>IF('Student Record'!I887="","",'Student Record'!I887)</f>
        <v/>
      </c>
      <c r="I889" s="27" t="str">
        <f>IF('Student Record'!J887="","",'Student Record'!J887)</f>
        <v/>
      </c>
      <c r="J889" s="25" t="str">
        <f>IF('Student Record'!O887="","",'Student Record'!O887)</f>
        <v/>
      </c>
      <c r="K8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89" s="25" t="str">
        <f>IF(Table1[[#This Row],[नाम विद्यार्थी]]="","",IF(AND(Table1[[#This Row],[कक्षा]]&gt;8,Table1[[#This Row],[कक्षा]]&lt;11),50,""))</f>
        <v/>
      </c>
      <c r="M889" s="28" t="str">
        <f>IF(Table1[[#This Row],[नाम विद्यार्थी]]="","",IF(AND(Table1[[#This Row],[कक्षा]]&gt;=11,'School Fees'!$L$3="Yes"),100,""))</f>
        <v/>
      </c>
      <c r="N8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89" s="25" t="str">
        <f>IF(Table1[[#This Row],[नाम विद्यार्थी]]="","",IF(Table1[[#This Row],[कक्षा]]&gt;8,5,""))</f>
        <v/>
      </c>
      <c r="P8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89" s="21"/>
      <c r="R889" s="21"/>
      <c r="S889" s="28" t="str">
        <f>IF(SUM(Table1[[#This Row],[छात्र निधि]:[टी.सी.शुल्क]])=0,"",SUM(Table1[[#This Row],[छात्र निधि]:[टी.सी.शुल्क]]))</f>
        <v/>
      </c>
      <c r="T889" s="33"/>
      <c r="U889" s="33"/>
      <c r="V889" s="22"/>
    </row>
    <row r="890" spans="2:22" ht="15">
      <c r="B890" s="25" t="str">
        <f>IF(C890="","",ROWS($A$4:A890))</f>
        <v/>
      </c>
      <c r="C890" s="25" t="str">
        <f>IF('Student Record'!A888="","",'Student Record'!A888)</f>
        <v/>
      </c>
      <c r="D890" s="25" t="str">
        <f>IF('Student Record'!B888="","",'Student Record'!B888)</f>
        <v/>
      </c>
      <c r="E890" s="25" t="str">
        <f>IF('Student Record'!C888="","",'Student Record'!C888)</f>
        <v/>
      </c>
      <c r="F890" s="26" t="str">
        <f>IF('Student Record'!E888="","",'Student Record'!E888)</f>
        <v/>
      </c>
      <c r="G890" s="26" t="str">
        <f>IF('Student Record'!G888="","",'Student Record'!G888)</f>
        <v/>
      </c>
      <c r="H890" s="25" t="str">
        <f>IF('Student Record'!I888="","",'Student Record'!I888)</f>
        <v/>
      </c>
      <c r="I890" s="27" t="str">
        <f>IF('Student Record'!J888="","",'Student Record'!J888)</f>
        <v/>
      </c>
      <c r="J890" s="25" t="str">
        <f>IF('Student Record'!O888="","",'Student Record'!O888)</f>
        <v/>
      </c>
      <c r="K8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0" s="25" t="str">
        <f>IF(Table1[[#This Row],[नाम विद्यार्थी]]="","",IF(AND(Table1[[#This Row],[कक्षा]]&gt;8,Table1[[#This Row],[कक्षा]]&lt;11),50,""))</f>
        <v/>
      </c>
      <c r="M890" s="28" t="str">
        <f>IF(Table1[[#This Row],[नाम विद्यार्थी]]="","",IF(AND(Table1[[#This Row],[कक्षा]]&gt;=11,'School Fees'!$L$3="Yes"),100,""))</f>
        <v/>
      </c>
      <c r="N8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0" s="25" t="str">
        <f>IF(Table1[[#This Row],[नाम विद्यार्थी]]="","",IF(Table1[[#This Row],[कक्षा]]&gt;8,5,""))</f>
        <v/>
      </c>
      <c r="P8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0" s="21"/>
      <c r="R890" s="21"/>
      <c r="S890" s="28" t="str">
        <f>IF(SUM(Table1[[#This Row],[छात्र निधि]:[टी.सी.शुल्क]])=0,"",SUM(Table1[[#This Row],[छात्र निधि]:[टी.सी.शुल्क]]))</f>
        <v/>
      </c>
      <c r="T890" s="33"/>
      <c r="U890" s="33"/>
      <c r="V890" s="22"/>
    </row>
    <row r="891" spans="2:22" ht="15">
      <c r="B891" s="25" t="str">
        <f>IF(C891="","",ROWS($A$4:A891))</f>
        <v/>
      </c>
      <c r="C891" s="25" t="str">
        <f>IF('Student Record'!A889="","",'Student Record'!A889)</f>
        <v/>
      </c>
      <c r="D891" s="25" t="str">
        <f>IF('Student Record'!B889="","",'Student Record'!B889)</f>
        <v/>
      </c>
      <c r="E891" s="25" t="str">
        <f>IF('Student Record'!C889="","",'Student Record'!C889)</f>
        <v/>
      </c>
      <c r="F891" s="26" t="str">
        <f>IF('Student Record'!E889="","",'Student Record'!E889)</f>
        <v/>
      </c>
      <c r="G891" s="26" t="str">
        <f>IF('Student Record'!G889="","",'Student Record'!G889)</f>
        <v/>
      </c>
      <c r="H891" s="25" t="str">
        <f>IF('Student Record'!I889="","",'Student Record'!I889)</f>
        <v/>
      </c>
      <c r="I891" s="27" t="str">
        <f>IF('Student Record'!J889="","",'Student Record'!J889)</f>
        <v/>
      </c>
      <c r="J891" s="25" t="str">
        <f>IF('Student Record'!O889="","",'Student Record'!O889)</f>
        <v/>
      </c>
      <c r="K8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1" s="25" t="str">
        <f>IF(Table1[[#This Row],[नाम विद्यार्थी]]="","",IF(AND(Table1[[#This Row],[कक्षा]]&gt;8,Table1[[#This Row],[कक्षा]]&lt;11),50,""))</f>
        <v/>
      </c>
      <c r="M891" s="28" t="str">
        <f>IF(Table1[[#This Row],[नाम विद्यार्थी]]="","",IF(AND(Table1[[#This Row],[कक्षा]]&gt;=11,'School Fees'!$L$3="Yes"),100,""))</f>
        <v/>
      </c>
      <c r="N8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1" s="25" t="str">
        <f>IF(Table1[[#This Row],[नाम विद्यार्थी]]="","",IF(Table1[[#This Row],[कक्षा]]&gt;8,5,""))</f>
        <v/>
      </c>
      <c r="P8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1" s="21"/>
      <c r="R891" s="21"/>
      <c r="S891" s="28" t="str">
        <f>IF(SUM(Table1[[#This Row],[छात्र निधि]:[टी.सी.शुल्क]])=0,"",SUM(Table1[[#This Row],[छात्र निधि]:[टी.सी.शुल्क]]))</f>
        <v/>
      </c>
      <c r="T891" s="33"/>
      <c r="U891" s="33"/>
      <c r="V891" s="22"/>
    </row>
    <row r="892" spans="2:22" ht="15">
      <c r="B892" s="25" t="str">
        <f>IF(C892="","",ROWS($A$4:A892))</f>
        <v/>
      </c>
      <c r="C892" s="25" t="str">
        <f>IF('Student Record'!A890="","",'Student Record'!A890)</f>
        <v/>
      </c>
      <c r="D892" s="25" t="str">
        <f>IF('Student Record'!B890="","",'Student Record'!B890)</f>
        <v/>
      </c>
      <c r="E892" s="25" t="str">
        <f>IF('Student Record'!C890="","",'Student Record'!C890)</f>
        <v/>
      </c>
      <c r="F892" s="26" t="str">
        <f>IF('Student Record'!E890="","",'Student Record'!E890)</f>
        <v/>
      </c>
      <c r="G892" s="26" t="str">
        <f>IF('Student Record'!G890="","",'Student Record'!G890)</f>
        <v/>
      </c>
      <c r="H892" s="25" t="str">
        <f>IF('Student Record'!I890="","",'Student Record'!I890)</f>
        <v/>
      </c>
      <c r="I892" s="27" t="str">
        <f>IF('Student Record'!J890="","",'Student Record'!J890)</f>
        <v/>
      </c>
      <c r="J892" s="25" t="str">
        <f>IF('Student Record'!O890="","",'Student Record'!O890)</f>
        <v/>
      </c>
      <c r="K8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2" s="25" t="str">
        <f>IF(Table1[[#This Row],[नाम विद्यार्थी]]="","",IF(AND(Table1[[#This Row],[कक्षा]]&gt;8,Table1[[#This Row],[कक्षा]]&lt;11),50,""))</f>
        <v/>
      </c>
      <c r="M892" s="28" t="str">
        <f>IF(Table1[[#This Row],[नाम विद्यार्थी]]="","",IF(AND(Table1[[#This Row],[कक्षा]]&gt;=11,'School Fees'!$L$3="Yes"),100,""))</f>
        <v/>
      </c>
      <c r="N8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2" s="25" t="str">
        <f>IF(Table1[[#This Row],[नाम विद्यार्थी]]="","",IF(Table1[[#This Row],[कक्षा]]&gt;8,5,""))</f>
        <v/>
      </c>
      <c r="P8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2" s="21"/>
      <c r="R892" s="21"/>
      <c r="S892" s="28" t="str">
        <f>IF(SUM(Table1[[#This Row],[छात्र निधि]:[टी.सी.शुल्क]])=0,"",SUM(Table1[[#This Row],[छात्र निधि]:[टी.सी.शुल्क]]))</f>
        <v/>
      </c>
      <c r="T892" s="33"/>
      <c r="U892" s="33"/>
      <c r="V892" s="22"/>
    </row>
    <row r="893" spans="2:22" ht="15">
      <c r="B893" s="25" t="str">
        <f>IF(C893="","",ROWS($A$4:A893))</f>
        <v/>
      </c>
      <c r="C893" s="25" t="str">
        <f>IF('Student Record'!A891="","",'Student Record'!A891)</f>
        <v/>
      </c>
      <c r="D893" s="25" t="str">
        <f>IF('Student Record'!B891="","",'Student Record'!B891)</f>
        <v/>
      </c>
      <c r="E893" s="25" t="str">
        <f>IF('Student Record'!C891="","",'Student Record'!C891)</f>
        <v/>
      </c>
      <c r="F893" s="26" t="str">
        <f>IF('Student Record'!E891="","",'Student Record'!E891)</f>
        <v/>
      </c>
      <c r="G893" s="26" t="str">
        <f>IF('Student Record'!G891="","",'Student Record'!G891)</f>
        <v/>
      </c>
      <c r="H893" s="25" t="str">
        <f>IF('Student Record'!I891="","",'Student Record'!I891)</f>
        <v/>
      </c>
      <c r="I893" s="27" t="str">
        <f>IF('Student Record'!J891="","",'Student Record'!J891)</f>
        <v/>
      </c>
      <c r="J893" s="25" t="str">
        <f>IF('Student Record'!O891="","",'Student Record'!O891)</f>
        <v/>
      </c>
      <c r="K8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3" s="25" t="str">
        <f>IF(Table1[[#This Row],[नाम विद्यार्थी]]="","",IF(AND(Table1[[#This Row],[कक्षा]]&gt;8,Table1[[#This Row],[कक्षा]]&lt;11),50,""))</f>
        <v/>
      </c>
      <c r="M893" s="28" t="str">
        <f>IF(Table1[[#This Row],[नाम विद्यार्थी]]="","",IF(AND(Table1[[#This Row],[कक्षा]]&gt;=11,'School Fees'!$L$3="Yes"),100,""))</f>
        <v/>
      </c>
      <c r="N8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3" s="25" t="str">
        <f>IF(Table1[[#This Row],[नाम विद्यार्थी]]="","",IF(Table1[[#This Row],[कक्षा]]&gt;8,5,""))</f>
        <v/>
      </c>
      <c r="P8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3" s="21"/>
      <c r="R893" s="21"/>
      <c r="S893" s="28" t="str">
        <f>IF(SUM(Table1[[#This Row],[छात्र निधि]:[टी.सी.शुल्क]])=0,"",SUM(Table1[[#This Row],[छात्र निधि]:[टी.सी.शुल्क]]))</f>
        <v/>
      </c>
      <c r="T893" s="33"/>
      <c r="U893" s="33"/>
      <c r="V893" s="22"/>
    </row>
    <row r="894" spans="2:22" ht="15">
      <c r="B894" s="25" t="str">
        <f>IF(C894="","",ROWS($A$4:A894))</f>
        <v/>
      </c>
      <c r="C894" s="25" t="str">
        <f>IF('Student Record'!A892="","",'Student Record'!A892)</f>
        <v/>
      </c>
      <c r="D894" s="25" t="str">
        <f>IF('Student Record'!B892="","",'Student Record'!B892)</f>
        <v/>
      </c>
      <c r="E894" s="25" t="str">
        <f>IF('Student Record'!C892="","",'Student Record'!C892)</f>
        <v/>
      </c>
      <c r="F894" s="26" t="str">
        <f>IF('Student Record'!E892="","",'Student Record'!E892)</f>
        <v/>
      </c>
      <c r="G894" s="26" t="str">
        <f>IF('Student Record'!G892="","",'Student Record'!G892)</f>
        <v/>
      </c>
      <c r="H894" s="25" t="str">
        <f>IF('Student Record'!I892="","",'Student Record'!I892)</f>
        <v/>
      </c>
      <c r="I894" s="27" t="str">
        <f>IF('Student Record'!J892="","",'Student Record'!J892)</f>
        <v/>
      </c>
      <c r="J894" s="25" t="str">
        <f>IF('Student Record'!O892="","",'Student Record'!O892)</f>
        <v/>
      </c>
      <c r="K8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4" s="25" t="str">
        <f>IF(Table1[[#This Row],[नाम विद्यार्थी]]="","",IF(AND(Table1[[#This Row],[कक्षा]]&gt;8,Table1[[#This Row],[कक्षा]]&lt;11),50,""))</f>
        <v/>
      </c>
      <c r="M894" s="28" t="str">
        <f>IF(Table1[[#This Row],[नाम विद्यार्थी]]="","",IF(AND(Table1[[#This Row],[कक्षा]]&gt;=11,'School Fees'!$L$3="Yes"),100,""))</f>
        <v/>
      </c>
      <c r="N8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4" s="25" t="str">
        <f>IF(Table1[[#This Row],[नाम विद्यार्थी]]="","",IF(Table1[[#This Row],[कक्षा]]&gt;8,5,""))</f>
        <v/>
      </c>
      <c r="P8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4" s="21"/>
      <c r="R894" s="21"/>
      <c r="S894" s="28" t="str">
        <f>IF(SUM(Table1[[#This Row],[छात्र निधि]:[टी.सी.शुल्क]])=0,"",SUM(Table1[[#This Row],[छात्र निधि]:[टी.सी.शुल्क]]))</f>
        <v/>
      </c>
      <c r="T894" s="33"/>
      <c r="U894" s="33"/>
      <c r="V894" s="22"/>
    </row>
    <row r="895" spans="2:22" ht="15">
      <c r="B895" s="25" t="str">
        <f>IF(C895="","",ROWS($A$4:A895))</f>
        <v/>
      </c>
      <c r="C895" s="25" t="str">
        <f>IF('Student Record'!A893="","",'Student Record'!A893)</f>
        <v/>
      </c>
      <c r="D895" s="25" t="str">
        <f>IF('Student Record'!B893="","",'Student Record'!B893)</f>
        <v/>
      </c>
      <c r="E895" s="25" t="str">
        <f>IF('Student Record'!C893="","",'Student Record'!C893)</f>
        <v/>
      </c>
      <c r="F895" s="26" t="str">
        <f>IF('Student Record'!E893="","",'Student Record'!E893)</f>
        <v/>
      </c>
      <c r="G895" s="26" t="str">
        <f>IF('Student Record'!G893="","",'Student Record'!G893)</f>
        <v/>
      </c>
      <c r="H895" s="25" t="str">
        <f>IF('Student Record'!I893="","",'Student Record'!I893)</f>
        <v/>
      </c>
      <c r="I895" s="27" t="str">
        <f>IF('Student Record'!J893="","",'Student Record'!J893)</f>
        <v/>
      </c>
      <c r="J895" s="25" t="str">
        <f>IF('Student Record'!O893="","",'Student Record'!O893)</f>
        <v/>
      </c>
      <c r="K8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5" s="25" t="str">
        <f>IF(Table1[[#This Row],[नाम विद्यार्थी]]="","",IF(AND(Table1[[#This Row],[कक्षा]]&gt;8,Table1[[#This Row],[कक्षा]]&lt;11),50,""))</f>
        <v/>
      </c>
      <c r="M895" s="28" t="str">
        <f>IF(Table1[[#This Row],[नाम विद्यार्थी]]="","",IF(AND(Table1[[#This Row],[कक्षा]]&gt;=11,'School Fees'!$L$3="Yes"),100,""))</f>
        <v/>
      </c>
      <c r="N8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5" s="25" t="str">
        <f>IF(Table1[[#This Row],[नाम विद्यार्थी]]="","",IF(Table1[[#This Row],[कक्षा]]&gt;8,5,""))</f>
        <v/>
      </c>
      <c r="P8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5" s="21"/>
      <c r="R895" s="21"/>
      <c r="S895" s="28" t="str">
        <f>IF(SUM(Table1[[#This Row],[छात्र निधि]:[टी.सी.शुल्क]])=0,"",SUM(Table1[[#This Row],[छात्र निधि]:[टी.सी.शुल्क]]))</f>
        <v/>
      </c>
      <c r="T895" s="33"/>
      <c r="U895" s="33"/>
      <c r="V895" s="22"/>
    </row>
    <row r="896" spans="2:22" ht="15">
      <c r="B896" s="25" t="str">
        <f>IF(C896="","",ROWS($A$4:A896))</f>
        <v/>
      </c>
      <c r="C896" s="25" t="str">
        <f>IF('Student Record'!A894="","",'Student Record'!A894)</f>
        <v/>
      </c>
      <c r="D896" s="25" t="str">
        <f>IF('Student Record'!B894="","",'Student Record'!B894)</f>
        <v/>
      </c>
      <c r="E896" s="25" t="str">
        <f>IF('Student Record'!C894="","",'Student Record'!C894)</f>
        <v/>
      </c>
      <c r="F896" s="26" t="str">
        <f>IF('Student Record'!E894="","",'Student Record'!E894)</f>
        <v/>
      </c>
      <c r="G896" s="26" t="str">
        <f>IF('Student Record'!G894="","",'Student Record'!G894)</f>
        <v/>
      </c>
      <c r="H896" s="25" t="str">
        <f>IF('Student Record'!I894="","",'Student Record'!I894)</f>
        <v/>
      </c>
      <c r="I896" s="27" t="str">
        <f>IF('Student Record'!J894="","",'Student Record'!J894)</f>
        <v/>
      </c>
      <c r="J896" s="25" t="str">
        <f>IF('Student Record'!O894="","",'Student Record'!O894)</f>
        <v/>
      </c>
      <c r="K8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6" s="25" t="str">
        <f>IF(Table1[[#This Row],[नाम विद्यार्थी]]="","",IF(AND(Table1[[#This Row],[कक्षा]]&gt;8,Table1[[#This Row],[कक्षा]]&lt;11),50,""))</f>
        <v/>
      </c>
      <c r="M896" s="28" t="str">
        <f>IF(Table1[[#This Row],[नाम विद्यार्थी]]="","",IF(AND(Table1[[#This Row],[कक्षा]]&gt;=11,'School Fees'!$L$3="Yes"),100,""))</f>
        <v/>
      </c>
      <c r="N8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6" s="25" t="str">
        <f>IF(Table1[[#This Row],[नाम विद्यार्थी]]="","",IF(Table1[[#This Row],[कक्षा]]&gt;8,5,""))</f>
        <v/>
      </c>
      <c r="P8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6" s="21"/>
      <c r="R896" s="21"/>
      <c r="S896" s="28" t="str">
        <f>IF(SUM(Table1[[#This Row],[छात्र निधि]:[टी.सी.शुल्क]])=0,"",SUM(Table1[[#This Row],[छात्र निधि]:[टी.सी.शुल्क]]))</f>
        <v/>
      </c>
      <c r="T896" s="33"/>
      <c r="U896" s="33"/>
      <c r="V896" s="22"/>
    </row>
    <row r="897" spans="2:22" ht="15">
      <c r="B897" s="25" t="str">
        <f>IF(C897="","",ROWS($A$4:A897))</f>
        <v/>
      </c>
      <c r="C897" s="25" t="str">
        <f>IF('Student Record'!A895="","",'Student Record'!A895)</f>
        <v/>
      </c>
      <c r="D897" s="25" t="str">
        <f>IF('Student Record'!B895="","",'Student Record'!B895)</f>
        <v/>
      </c>
      <c r="E897" s="25" t="str">
        <f>IF('Student Record'!C895="","",'Student Record'!C895)</f>
        <v/>
      </c>
      <c r="F897" s="26" t="str">
        <f>IF('Student Record'!E895="","",'Student Record'!E895)</f>
        <v/>
      </c>
      <c r="G897" s="26" t="str">
        <f>IF('Student Record'!G895="","",'Student Record'!G895)</f>
        <v/>
      </c>
      <c r="H897" s="25" t="str">
        <f>IF('Student Record'!I895="","",'Student Record'!I895)</f>
        <v/>
      </c>
      <c r="I897" s="27" t="str">
        <f>IF('Student Record'!J895="","",'Student Record'!J895)</f>
        <v/>
      </c>
      <c r="J897" s="25" t="str">
        <f>IF('Student Record'!O895="","",'Student Record'!O895)</f>
        <v/>
      </c>
      <c r="K8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7" s="25" t="str">
        <f>IF(Table1[[#This Row],[नाम विद्यार्थी]]="","",IF(AND(Table1[[#This Row],[कक्षा]]&gt;8,Table1[[#This Row],[कक्षा]]&lt;11),50,""))</f>
        <v/>
      </c>
      <c r="M897" s="28" t="str">
        <f>IF(Table1[[#This Row],[नाम विद्यार्थी]]="","",IF(AND(Table1[[#This Row],[कक्षा]]&gt;=11,'School Fees'!$L$3="Yes"),100,""))</f>
        <v/>
      </c>
      <c r="N8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7" s="25" t="str">
        <f>IF(Table1[[#This Row],[नाम विद्यार्थी]]="","",IF(Table1[[#This Row],[कक्षा]]&gt;8,5,""))</f>
        <v/>
      </c>
      <c r="P8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7" s="21"/>
      <c r="R897" s="21"/>
      <c r="S897" s="28" t="str">
        <f>IF(SUM(Table1[[#This Row],[छात्र निधि]:[टी.सी.शुल्क]])=0,"",SUM(Table1[[#This Row],[छात्र निधि]:[टी.सी.शुल्क]]))</f>
        <v/>
      </c>
      <c r="T897" s="33"/>
      <c r="U897" s="33"/>
      <c r="V897" s="22"/>
    </row>
    <row r="898" spans="2:22" ht="15">
      <c r="B898" s="25" t="str">
        <f>IF(C898="","",ROWS($A$4:A898))</f>
        <v/>
      </c>
      <c r="C898" s="25" t="str">
        <f>IF('Student Record'!A896="","",'Student Record'!A896)</f>
        <v/>
      </c>
      <c r="D898" s="25" t="str">
        <f>IF('Student Record'!B896="","",'Student Record'!B896)</f>
        <v/>
      </c>
      <c r="E898" s="25" t="str">
        <f>IF('Student Record'!C896="","",'Student Record'!C896)</f>
        <v/>
      </c>
      <c r="F898" s="26" t="str">
        <f>IF('Student Record'!E896="","",'Student Record'!E896)</f>
        <v/>
      </c>
      <c r="G898" s="26" t="str">
        <f>IF('Student Record'!G896="","",'Student Record'!G896)</f>
        <v/>
      </c>
      <c r="H898" s="25" t="str">
        <f>IF('Student Record'!I896="","",'Student Record'!I896)</f>
        <v/>
      </c>
      <c r="I898" s="27" t="str">
        <f>IF('Student Record'!J896="","",'Student Record'!J896)</f>
        <v/>
      </c>
      <c r="J898" s="25" t="str">
        <f>IF('Student Record'!O896="","",'Student Record'!O896)</f>
        <v/>
      </c>
      <c r="K8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8" s="25" t="str">
        <f>IF(Table1[[#This Row],[नाम विद्यार्थी]]="","",IF(AND(Table1[[#This Row],[कक्षा]]&gt;8,Table1[[#This Row],[कक्षा]]&lt;11),50,""))</f>
        <v/>
      </c>
      <c r="M898" s="28" t="str">
        <f>IF(Table1[[#This Row],[नाम विद्यार्थी]]="","",IF(AND(Table1[[#This Row],[कक्षा]]&gt;=11,'School Fees'!$L$3="Yes"),100,""))</f>
        <v/>
      </c>
      <c r="N8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8" s="25" t="str">
        <f>IF(Table1[[#This Row],[नाम विद्यार्थी]]="","",IF(Table1[[#This Row],[कक्षा]]&gt;8,5,""))</f>
        <v/>
      </c>
      <c r="P8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8" s="21"/>
      <c r="R898" s="21"/>
      <c r="S898" s="28" t="str">
        <f>IF(SUM(Table1[[#This Row],[छात्र निधि]:[टी.सी.शुल्क]])=0,"",SUM(Table1[[#This Row],[छात्र निधि]:[टी.सी.शुल्क]]))</f>
        <v/>
      </c>
      <c r="T898" s="33"/>
      <c r="U898" s="33"/>
      <c r="V898" s="22"/>
    </row>
    <row r="899" spans="2:22" ht="15">
      <c r="B899" s="25" t="str">
        <f>IF(C899="","",ROWS($A$4:A899))</f>
        <v/>
      </c>
      <c r="C899" s="25" t="str">
        <f>IF('Student Record'!A897="","",'Student Record'!A897)</f>
        <v/>
      </c>
      <c r="D899" s="25" t="str">
        <f>IF('Student Record'!B897="","",'Student Record'!B897)</f>
        <v/>
      </c>
      <c r="E899" s="25" t="str">
        <f>IF('Student Record'!C897="","",'Student Record'!C897)</f>
        <v/>
      </c>
      <c r="F899" s="26" t="str">
        <f>IF('Student Record'!E897="","",'Student Record'!E897)</f>
        <v/>
      </c>
      <c r="G899" s="26" t="str">
        <f>IF('Student Record'!G897="","",'Student Record'!G897)</f>
        <v/>
      </c>
      <c r="H899" s="25" t="str">
        <f>IF('Student Record'!I897="","",'Student Record'!I897)</f>
        <v/>
      </c>
      <c r="I899" s="27" t="str">
        <f>IF('Student Record'!J897="","",'Student Record'!J897)</f>
        <v/>
      </c>
      <c r="J899" s="25" t="str">
        <f>IF('Student Record'!O897="","",'Student Record'!O897)</f>
        <v/>
      </c>
      <c r="K8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899" s="25" t="str">
        <f>IF(Table1[[#This Row],[नाम विद्यार्थी]]="","",IF(AND(Table1[[#This Row],[कक्षा]]&gt;8,Table1[[#This Row],[कक्षा]]&lt;11),50,""))</f>
        <v/>
      </c>
      <c r="M899" s="28" t="str">
        <f>IF(Table1[[#This Row],[नाम विद्यार्थी]]="","",IF(AND(Table1[[#This Row],[कक्षा]]&gt;=11,'School Fees'!$L$3="Yes"),100,""))</f>
        <v/>
      </c>
      <c r="N8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899" s="25" t="str">
        <f>IF(Table1[[#This Row],[नाम विद्यार्थी]]="","",IF(Table1[[#This Row],[कक्षा]]&gt;8,5,""))</f>
        <v/>
      </c>
      <c r="P8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899" s="21"/>
      <c r="R899" s="21"/>
      <c r="S899" s="28" t="str">
        <f>IF(SUM(Table1[[#This Row],[छात्र निधि]:[टी.सी.शुल्क]])=0,"",SUM(Table1[[#This Row],[छात्र निधि]:[टी.सी.शुल्क]]))</f>
        <v/>
      </c>
      <c r="T899" s="33"/>
      <c r="U899" s="33"/>
      <c r="V899" s="22"/>
    </row>
    <row r="900" spans="2:22" ht="15">
      <c r="B900" s="25" t="str">
        <f>IF(C900="","",ROWS($A$4:A900))</f>
        <v/>
      </c>
      <c r="C900" s="25" t="str">
        <f>IF('Student Record'!A898="","",'Student Record'!A898)</f>
        <v/>
      </c>
      <c r="D900" s="25" t="str">
        <f>IF('Student Record'!B898="","",'Student Record'!B898)</f>
        <v/>
      </c>
      <c r="E900" s="25" t="str">
        <f>IF('Student Record'!C898="","",'Student Record'!C898)</f>
        <v/>
      </c>
      <c r="F900" s="26" t="str">
        <f>IF('Student Record'!E898="","",'Student Record'!E898)</f>
        <v/>
      </c>
      <c r="G900" s="26" t="str">
        <f>IF('Student Record'!G898="","",'Student Record'!G898)</f>
        <v/>
      </c>
      <c r="H900" s="25" t="str">
        <f>IF('Student Record'!I898="","",'Student Record'!I898)</f>
        <v/>
      </c>
      <c r="I900" s="27" t="str">
        <f>IF('Student Record'!J898="","",'Student Record'!J898)</f>
        <v/>
      </c>
      <c r="J900" s="25" t="str">
        <f>IF('Student Record'!O898="","",'Student Record'!O898)</f>
        <v/>
      </c>
      <c r="K9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0" s="25" t="str">
        <f>IF(Table1[[#This Row],[नाम विद्यार्थी]]="","",IF(AND(Table1[[#This Row],[कक्षा]]&gt;8,Table1[[#This Row],[कक्षा]]&lt;11),50,""))</f>
        <v/>
      </c>
      <c r="M900" s="28" t="str">
        <f>IF(Table1[[#This Row],[नाम विद्यार्थी]]="","",IF(AND(Table1[[#This Row],[कक्षा]]&gt;=11,'School Fees'!$L$3="Yes"),100,""))</f>
        <v/>
      </c>
      <c r="N9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0" s="25" t="str">
        <f>IF(Table1[[#This Row],[नाम विद्यार्थी]]="","",IF(Table1[[#This Row],[कक्षा]]&gt;8,5,""))</f>
        <v/>
      </c>
      <c r="P9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0" s="21"/>
      <c r="R900" s="21"/>
      <c r="S900" s="28" t="str">
        <f>IF(SUM(Table1[[#This Row],[छात्र निधि]:[टी.सी.शुल्क]])=0,"",SUM(Table1[[#This Row],[छात्र निधि]:[टी.सी.शुल्क]]))</f>
        <v/>
      </c>
      <c r="T900" s="33"/>
      <c r="U900" s="33"/>
      <c r="V900" s="22"/>
    </row>
    <row r="901" spans="2:22" ht="15">
      <c r="B901" s="25" t="str">
        <f>IF(C901="","",ROWS($A$4:A901))</f>
        <v/>
      </c>
      <c r="C901" s="25" t="str">
        <f>IF('Student Record'!A899="","",'Student Record'!A899)</f>
        <v/>
      </c>
      <c r="D901" s="25" t="str">
        <f>IF('Student Record'!B899="","",'Student Record'!B899)</f>
        <v/>
      </c>
      <c r="E901" s="25" t="str">
        <f>IF('Student Record'!C899="","",'Student Record'!C899)</f>
        <v/>
      </c>
      <c r="F901" s="26" t="str">
        <f>IF('Student Record'!E899="","",'Student Record'!E899)</f>
        <v/>
      </c>
      <c r="G901" s="26" t="str">
        <f>IF('Student Record'!G899="","",'Student Record'!G899)</f>
        <v/>
      </c>
      <c r="H901" s="25" t="str">
        <f>IF('Student Record'!I899="","",'Student Record'!I899)</f>
        <v/>
      </c>
      <c r="I901" s="27" t="str">
        <f>IF('Student Record'!J899="","",'Student Record'!J899)</f>
        <v/>
      </c>
      <c r="J901" s="25" t="str">
        <f>IF('Student Record'!O899="","",'Student Record'!O899)</f>
        <v/>
      </c>
      <c r="K9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1" s="25" t="str">
        <f>IF(Table1[[#This Row],[नाम विद्यार्थी]]="","",IF(AND(Table1[[#This Row],[कक्षा]]&gt;8,Table1[[#This Row],[कक्षा]]&lt;11),50,""))</f>
        <v/>
      </c>
      <c r="M901" s="28" t="str">
        <f>IF(Table1[[#This Row],[नाम विद्यार्थी]]="","",IF(AND(Table1[[#This Row],[कक्षा]]&gt;=11,'School Fees'!$L$3="Yes"),100,""))</f>
        <v/>
      </c>
      <c r="N9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1" s="25" t="str">
        <f>IF(Table1[[#This Row],[नाम विद्यार्थी]]="","",IF(Table1[[#This Row],[कक्षा]]&gt;8,5,""))</f>
        <v/>
      </c>
      <c r="P9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1" s="21"/>
      <c r="R901" s="21"/>
      <c r="S901" s="28" t="str">
        <f>IF(SUM(Table1[[#This Row],[छात्र निधि]:[टी.सी.शुल्क]])=0,"",SUM(Table1[[#This Row],[छात्र निधि]:[टी.सी.शुल्क]]))</f>
        <v/>
      </c>
      <c r="T901" s="33"/>
      <c r="U901" s="33"/>
      <c r="V901" s="22"/>
    </row>
    <row r="902" spans="2:22" ht="15">
      <c r="B902" s="25" t="str">
        <f>IF(C902="","",ROWS($A$4:A902))</f>
        <v/>
      </c>
      <c r="C902" s="25" t="str">
        <f>IF('Student Record'!A900="","",'Student Record'!A900)</f>
        <v/>
      </c>
      <c r="D902" s="25" t="str">
        <f>IF('Student Record'!B900="","",'Student Record'!B900)</f>
        <v/>
      </c>
      <c r="E902" s="25" t="str">
        <f>IF('Student Record'!C900="","",'Student Record'!C900)</f>
        <v/>
      </c>
      <c r="F902" s="26" t="str">
        <f>IF('Student Record'!E900="","",'Student Record'!E900)</f>
        <v/>
      </c>
      <c r="G902" s="26" t="str">
        <f>IF('Student Record'!G900="","",'Student Record'!G900)</f>
        <v/>
      </c>
      <c r="H902" s="25" t="str">
        <f>IF('Student Record'!I900="","",'Student Record'!I900)</f>
        <v/>
      </c>
      <c r="I902" s="27" t="str">
        <f>IF('Student Record'!J900="","",'Student Record'!J900)</f>
        <v/>
      </c>
      <c r="J902" s="25" t="str">
        <f>IF('Student Record'!O900="","",'Student Record'!O900)</f>
        <v/>
      </c>
      <c r="K9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2" s="25" t="str">
        <f>IF(Table1[[#This Row],[नाम विद्यार्थी]]="","",IF(AND(Table1[[#This Row],[कक्षा]]&gt;8,Table1[[#This Row],[कक्षा]]&lt;11),50,""))</f>
        <v/>
      </c>
      <c r="M902" s="28" t="str">
        <f>IF(Table1[[#This Row],[नाम विद्यार्थी]]="","",IF(AND(Table1[[#This Row],[कक्षा]]&gt;=11,'School Fees'!$L$3="Yes"),100,""))</f>
        <v/>
      </c>
      <c r="N9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2" s="25" t="str">
        <f>IF(Table1[[#This Row],[नाम विद्यार्थी]]="","",IF(Table1[[#This Row],[कक्षा]]&gt;8,5,""))</f>
        <v/>
      </c>
      <c r="P9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2" s="21"/>
      <c r="R902" s="21"/>
      <c r="S902" s="28" t="str">
        <f>IF(SUM(Table1[[#This Row],[छात्र निधि]:[टी.सी.शुल्क]])=0,"",SUM(Table1[[#This Row],[छात्र निधि]:[टी.सी.शुल्क]]))</f>
        <v/>
      </c>
      <c r="T902" s="33"/>
      <c r="U902" s="33"/>
      <c r="V902" s="22"/>
    </row>
    <row r="903" spans="2:22" ht="15">
      <c r="B903" s="25" t="str">
        <f>IF(C903="","",ROWS($A$4:A903))</f>
        <v/>
      </c>
      <c r="C903" s="25" t="str">
        <f>IF('Student Record'!A901="","",'Student Record'!A901)</f>
        <v/>
      </c>
      <c r="D903" s="25" t="str">
        <f>IF('Student Record'!B901="","",'Student Record'!B901)</f>
        <v/>
      </c>
      <c r="E903" s="25" t="str">
        <f>IF('Student Record'!C901="","",'Student Record'!C901)</f>
        <v/>
      </c>
      <c r="F903" s="26" t="str">
        <f>IF('Student Record'!E901="","",'Student Record'!E901)</f>
        <v/>
      </c>
      <c r="G903" s="26" t="str">
        <f>IF('Student Record'!G901="","",'Student Record'!G901)</f>
        <v/>
      </c>
      <c r="H903" s="25" t="str">
        <f>IF('Student Record'!I901="","",'Student Record'!I901)</f>
        <v/>
      </c>
      <c r="I903" s="27" t="str">
        <f>IF('Student Record'!J901="","",'Student Record'!J901)</f>
        <v/>
      </c>
      <c r="J903" s="25" t="str">
        <f>IF('Student Record'!O901="","",'Student Record'!O901)</f>
        <v/>
      </c>
      <c r="K9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3" s="25" t="str">
        <f>IF(Table1[[#This Row],[नाम विद्यार्थी]]="","",IF(AND(Table1[[#This Row],[कक्षा]]&gt;8,Table1[[#This Row],[कक्षा]]&lt;11),50,""))</f>
        <v/>
      </c>
      <c r="M903" s="28" t="str">
        <f>IF(Table1[[#This Row],[नाम विद्यार्थी]]="","",IF(AND(Table1[[#This Row],[कक्षा]]&gt;=11,'School Fees'!$L$3="Yes"),100,""))</f>
        <v/>
      </c>
      <c r="N9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3" s="25" t="str">
        <f>IF(Table1[[#This Row],[नाम विद्यार्थी]]="","",IF(Table1[[#This Row],[कक्षा]]&gt;8,5,""))</f>
        <v/>
      </c>
      <c r="P9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3" s="21"/>
      <c r="R903" s="21"/>
      <c r="S903" s="28" t="str">
        <f>IF(SUM(Table1[[#This Row],[छात्र निधि]:[टी.सी.शुल्क]])=0,"",SUM(Table1[[#This Row],[छात्र निधि]:[टी.सी.शुल्क]]))</f>
        <v/>
      </c>
      <c r="T903" s="33"/>
      <c r="U903" s="33"/>
      <c r="V903" s="22"/>
    </row>
    <row r="904" spans="2:22" ht="15">
      <c r="B904" s="25" t="str">
        <f>IF(C904="","",ROWS($A$4:A904))</f>
        <v/>
      </c>
      <c r="C904" s="25" t="str">
        <f>IF('Student Record'!A902="","",'Student Record'!A902)</f>
        <v/>
      </c>
      <c r="D904" s="25" t="str">
        <f>IF('Student Record'!B902="","",'Student Record'!B902)</f>
        <v/>
      </c>
      <c r="E904" s="25" t="str">
        <f>IF('Student Record'!C902="","",'Student Record'!C902)</f>
        <v/>
      </c>
      <c r="F904" s="26" t="str">
        <f>IF('Student Record'!E902="","",'Student Record'!E902)</f>
        <v/>
      </c>
      <c r="G904" s="26" t="str">
        <f>IF('Student Record'!G902="","",'Student Record'!G902)</f>
        <v/>
      </c>
      <c r="H904" s="25" t="str">
        <f>IF('Student Record'!I902="","",'Student Record'!I902)</f>
        <v/>
      </c>
      <c r="I904" s="27" t="str">
        <f>IF('Student Record'!J902="","",'Student Record'!J902)</f>
        <v/>
      </c>
      <c r="J904" s="25" t="str">
        <f>IF('Student Record'!O902="","",'Student Record'!O902)</f>
        <v/>
      </c>
      <c r="K9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4" s="25" t="str">
        <f>IF(Table1[[#This Row],[नाम विद्यार्थी]]="","",IF(AND(Table1[[#This Row],[कक्षा]]&gt;8,Table1[[#This Row],[कक्षा]]&lt;11),50,""))</f>
        <v/>
      </c>
      <c r="M904" s="28" t="str">
        <f>IF(Table1[[#This Row],[नाम विद्यार्थी]]="","",IF(AND(Table1[[#This Row],[कक्षा]]&gt;=11,'School Fees'!$L$3="Yes"),100,""))</f>
        <v/>
      </c>
      <c r="N9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4" s="25" t="str">
        <f>IF(Table1[[#This Row],[नाम विद्यार्थी]]="","",IF(Table1[[#This Row],[कक्षा]]&gt;8,5,""))</f>
        <v/>
      </c>
      <c r="P9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4" s="21"/>
      <c r="R904" s="21"/>
      <c r="S904" s="28" t="str">
        <f>IF(SUM(Table1[[#This Row],[छात्र निधि]:[टी.सी.शुल्क]])=0,"",SUM(Table1[[#This Row],[छात्र निधि]:[टी.सी.शुल्क]]))</f>
        <v/>
      </c>
      <c r="T904" s="33"/>
      <c r="U904" s="33"/>
      <c r="V904" s="22"/>
    </row>
    <row r="905" spans="2:22" ht="15">
      <c r="B905" s="25" t="str">
        <f>IF(C905="","",ROWS($A$4:A905))</f>
        <v/>
      </c>
      <c r="C905" s="25" t="str">
        <f>IF('Student Record'!A903="","",'Student Record'!A903)</f>
        <v/>
      </c>
      <c r="D905" s="25" t="str">
        <f>IF('Student Record'!B903="","",'Student Record'!B903)</f>
        <v/>
      </c>
      <c r="E905" s="25" t="str">
        <f>IF('Student Record'!C903="","",'Student Record'!C903)</f>
        <v/>
      </c>
      <c r="F905" s="26" t="str">
        <f>IF('Student Record'!E903="","",'Student Record'!E903)</f>
        <v/>
      </c>
      <c r="G905" s="26" t="str">
        <f>IF('Student Record'!G903="","",'Student Record'!G903)</f>
        <v/>
      </c>
      <c r="H905" s="25" t="str">
        <f>IF('Student Record'!I903="","",'Student Record'!I903)</f>
        <v/>
      </c>
      <c r="I905" s="27" t="str">
        <f>IF('Student Record'!J903="","",'Student Record'!J903)</f>
        <v/>
      </c>
      <c r="J905" s="25" t="str">
        <f>IF('Student Record'!O903="","",'Student Record'!O903)</f>
        <v/>
      </c>
      <c r="K9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5" s="25" t="str">
        <f>IF(Table1[[#This Row],[नाम विद्यार्थी]]="","",IF(AND(Table1[[#This Row],[कक्षा]]&gt;8,Table1[[#This Row],[कक्षा]]&lt;11),50,""))</f>
        <v/>
      </c>
      <c r="M905" s="28" t="str">
        <f>IF(Table1[[#This Row],[नाम विद्यार्थी]]="","",IF(AND(Table1[[#This Row],[कक्षा]]&gt;=11,'School Fees'!$L$3="Yes"),100,""))</f>
        <v/>
      </c>
      <c r="N9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5" s="25" t="str">
        <f>IF(Table1[[#This Row],[नाम विद्यार्थी]]="","",IF(Table1[[#This Row],[कक्षा]]&gt;8,5,""))</f>
        <v/>
      </c>
      <c r="P9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5" s="21"/>
      <c r="R905" s="21"/>
      <c r="S905" s="28" t="str">
        <f>IF(SUM(Table1[[#This Row],[छात्र निधि]:[टी.सी.शुल्क]])=0,"",SUM(Table1[[#This Row],[छात्र निधि]:[टी.सी.शुल्क]]))</f>
        <v/>
      </c>
      <c r="T905" s="33"/>
      <c r="U905" s="33"/>
      <c r="V905" s="22"/>
    </row>
    <row r="906" spans="2:22" ht="15">
      <c r="B906" s="25" t="str">
        <f>IF(C906="","",ROWS($A$4:A906))</f>
        <v/>
      </c>
      <c r="C906" s="25" t="str">
        <f>IF('Student Record'!A904="","",'Student Record'!A904)</f>
        <v/>
      </c>
      <c r="D906" s="25" t="str">
        <f>IF('Student Record'!B904="","",'Student Record'!B904)</f>
        <v/>
      </c>
      <c r="E906" s="25" t="str">
        <f>IF('Student Record'!C904="","",'Student Record'!C904)</f>
        <v/>
      </c>
      <c r="F906" s="26" t="str">
        <f>IF('Student Record'!E904="","",'Student Record'!E904)</f>
        <v/>
      </c>
      <c r="G906" s="26" t="str">
        <f>IF('Student Record'!G904="","",'Student Record'!G904)</f>
        <v/>
      </c>
      <c r="H906" s="25" t="str">
        <f>IF('Student Record'!I904="","",'Student Record'!I904)</f>
        <v/>
      </c>
      <c r="I906" s="27" t="str">
        <f>IF('Student Record'!J904="","",'Student Record'!J904)</f>
        <v/>
      </c>
      <c r="J906" s="25" t="str">
        <f>IF('Student Record'!O904="","",'Student Record'!O904)</f>
        <v/>
      </c>
      <c r="K9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6" s="25" t="str">
        <f>IF(Table1[[#This Row],[नाम विद्यार्थी]]="","",IF(AND(Table1[[#This Row],[कक्षा]]&gt;8,Table1[[#This Row],[कक्षा]]&lt;11),50,""))</f>
        <v/>
      </c>
      <c r="M906" s="28" t="str">
        <f>IF(Table1[[#This Row],[नाम विद्यार्थी]]="","",IF(AND(Table1[[#This Row],[कक्षा]]&gt;=11,'School Fees'!$L$3="Yes"),100,""))</f>
        <v/>
      </c>
      <c r="N9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6" s="25" t="str">
        <f>IF(Table1[[#This Row],[नाम विद्यार्थी]]="","",IF(Table1[[#This Row],[कक्षा]]&gt;8,5,""))</f>
        <v/>
      </c>
      <c r="P9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6" s="21"/>
      <c r="R906" s="21"/>
      <c r="S906" s="28" t="str">
        <f>IF(SUM(Table1[[#This Row],[छात्र निधि]:[टी.सी.शुल्क]])=0,"",SUM(Table1[[#This Row],[छात्र निधि]:[टी.सी.शुल्क]]))</f>
        <v/>
      </c>
      <c r="T906" s="33"/>
      <c r="U906" s="33"/>
      <c r="V906" s="22"/>
    </row>
    <row r="907" spans="2:22" ht="15">
      <c r="B907" s="25" t="str">
        <f>IF(C907="","",ROWS($A$4:A907))</f>
        <v/>
      </c>
      <c r="C907" s="25" t="str">
        <f>IF('Student Record'!A905="","",'Student Record'!A905)</f>
        <v/>
      </c>
      <c r="D907" s="25" t="str">
        <f>IF('Student Record'!B905="","",'Student Record'!B905)</f>
        <v/>
      </c>
      <c r="E907" s="25" t="str">
        <f>IF('Student Record'!C905="","",'Student Record'!C905)</f>
        <v/>
      </c>
      <c r="F907" s="26" t="str">
        <f>IF('Student Record'!E905="","",'Student Record'!E905)</f>
        <v/>
      </c>
      <c r="G907" s="26" t="str">
        <f>IF('Student Record'!G905="","",'Student Record'!G905)</f>
        <v/>
      </c>
      <c r="H907" s="25" t="str">
        <f>IF('Student Record'!I905="","",'Student Record'!I905)</f>
        <v/>
      </c>
      <c r="I907" s="27" t="str">
        <f>IF('Student Record'!J905="","",'Student Record'!J905)</f>
        <v/>
      </c>
      <c r="J907" s="25" t="str">
        <f>IF('Student Record'!O905="","",'Student Record'!O905)</f>
        <v/>
      </c>
      <c r="K9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7" s="25" t="str">
        <f>IF(Table1[[#This Row],[नाम विद्यार्थी]]="","",IF(AND(Table1[[#This Row],[कक्षा]]&gt;8,Table1[[#This Row],[कक्षा]]&lt;11),50,""))</f>
        <v/>
      </c>
      <c r="M907" s="28" t="str">
        <f>IF(Table1[[#This Row],[नाम विद्यार्थी]]="","",IF(AND(Table1[[#This Row],[कक्षा]]&gt;=11,'School Fees'!$L$3="Yes"),100,""))</f>
        <v/>
      </c>
      <c r="N9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7" s="25" t="str">
        <f>IF(Table1[[#This Row],[नाम विद्यार्थी]]="","",IF(Table1[[#This Row],[कक्षा]]&gt;8,5,""))</f>
        <v/>
      </c>
      <c r="P9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7" s="21"/>
      <c r="R907" s="21"/>
      <c r="S907" s="28" t="str">
        <f>IF(SUM(Table1[[#This Row],[छात्र निधि]:[टी.सी.शुल्क]])=0,"",SUM(Table1[[#This Row],[छात्र निधि]:[टी.सी.शुल्क]]))</f>
        <v/>
      </c>
      <c r="T907" s="33"/>
      <c r="U907" s="33"/>
      <c r="V907" s="22"/>
    </row>
    <row r="908" spans="2:22" ht="15">
      <c r="B908" s="25" t="str">
        <f>IF(C908="","",ROWS($A$4:A908))</f>
        <v/>
      </c>
      <c r="C908" s="25" t="str">
        <f>IF('Student Record'!A906="","",'Student Record'!A906)</f>
        <v/>
      </c>
      <c r="D908" s="25" t="str">
        <f>IF('Student Record'!B906="","",'Student Record'!B906)</f>
        <v/>
      </c>
      <c r="E908" s="25" t="str">
        <f>IF('Student Record'!C906="","",'Student Record'!C906)</f>
        <v/>
      </c>
      <c r="F908" s="26" t="str">
        <f>IF('Student Record'!E906="","",'Student Record'!E906)</f>
        <v/>
      </c>
      <c r="G908" s="26" t="str">
        <f>IF('Student Record'!G906="","",'Student Record'!G906)</f>
        <v/>
      </c>
      <c r="H908" s="25" t="str">
        <f>IF('Student Record'!I906="","",'Student Record'!I906)</f>
        <v/>
      </c>
      <c r="I908" s="27" t="str">
        <f>IF('Student Record'!J906="","",'Student Record'!J906)</f>
        <v/>
      </c>
      <c r="J908" s="25" t="str">
        <f>IF('Student Record'!O906="","",'Student Record'!O906)</f>
        <v/>
      </c>
      <c r="K9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8" s="25" t="str">
        <f>IF(Table1[[#This Row],[नाम विद्यार्थी]]="","",IF(AND(Table1[[#This Row],[कक्षा]]&gt;8,Table1[[#This Row],[कक्षा]]&lt;11),50,""))</f>
        <v/>
      </c>
      <c r="M908" s="28" t="str">
        <f>IF(Table1[[#This Row],[नाम विद्यार्थी]]="","",IF(AND(Table1[[#This Row],[कक्षा]]&gt;=11,'School Fees'!$L$3="Yes"),100,""))</f>
        <v/>
      </c>
      <c r="N9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8" s="25" t="str">
        <f>IF(Table1[[#This Row],[नाम विद्यार्थी]]="","",IF(Table1[[#This Row],[कक्षा]]&gt;8,5,""))</f>
        <v/>
      </c>
      <c r="P9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8" s="21"/>
      <c r="R908" s="21"/>
      <c r="S908" s="28" t="str">
        <f>IF(SUM(Table1[[#This Row],[छात्र निधि]:[टी.सी.शुल्क]])=0,"",SUM(Table1[[#This Row],[छात्र निधि]:[टी.सी.शुल्क]]))</f>
        <v/>
      </c>
      <c r="T908" s="33"/>
      <c r="U908" s="33"/>
      <c r="V908" s="22"/>
    </row>
    <row r="909" spans="2:22" ht="15">
      <c r="B909" s="25" t="str">
        <f>IF(C909="","",ROWS($A$4:A909))</f>
        <v/>
      </c>
      <c r="C909" s="25" t="str">
        <f>IF('Student Record'!A907="","",'Student Record'!A907)</f>
        <v/>
      </c>
      <c r="D909" s="25" t="str">
        <f>IF('Student Record'!B907="","",'Student Record'!B907)</f>
        <v/>
      </c>
      <c r="E909" s="25" t="str">
        <f>IF('Student Record'!C907="","",'Student Record'!C907)</f>
        <v/>
      </c>
      <c r="F909" s="26" t="str">
        <f>IF('Student Record'!E907="","",'Student Record'!E907)</f>
        <v/>
      </c>
      <c r="G909" s="26" t="str">
        <f>IF('Student Record'!G907="","",'Student Record'!G907)</f>
        <v/>
      </c>
      <c r="H909" s="25" t="str">
        <f>IF('Student Record'!I907="","",'Student Record'!I907)</f>
        <v/>
      </c>
      <c r="I909" s="27" t="str">
        <f>IF('Student Record'!J907="","",'Student Record'!J907)</f>
        <v/>
      </c>
      <c r="J909" s="25" t="str">
        <f>IF('Student Record'!O907="","",'Student Record'!O907)</f>
        <v/>
      </c>
      <c r="K9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09" s="25" t="str">
        <f>IF(Table1[[#This Row],[नाम विद्यार्थी]]="","",IF(AND(Table1[[#This Row],[कक्षा]]&gt;8,Table1[[#This Row],[कक्षा]]&lt;11),50,""))</f>
        <v/>
      </c>
      <c r="M909" s="28" t="str">
        <f>IF(Table1[[#This Row],[नाम विद्यार्थी]]="","",IF(AND(Table1[[#This Row],[कक्षा]]&gt;=11,'School Fees'!$L$3="Yes"),100,""))</f>
        <v/>
      </c>
      <c r="N9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09" s="25" t="str">
        <f>IF(Table1[[#This Row],[नाम विद्यार्थी]]="","",IF(Table1[[#This Row],[कक्षा]]&gt;8,5,""))</f>
        <v/>
      </c>
      <c r="P9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09" s="21"/>
      <c r="R909" s="21"/>
      <c r="S909" s="28" t="str">
        <f>IF(SUM(Table1[[#This Row],[छात्र निधि]:[टी.सी.शुल्क]])=0,"",SUM(Table1[[#This Row],[छात्र निधि]:[टी.सी.शुल्क]]))</f>
        <v/>
      </c>
      <c r="T909" s="33"/>
      <c r="U909" s="33"/>
      <c r="V909" s="22"/>
    </row>
    <row r="910" spans="2:22" ht="15">
      <c r="B910" s="25" t="str">
        <f>IF(C910="","",ROWS($A$4:A910))</f>
        <v/>
      </c>
      <c r="C910" s="25" t="str">
        <f>IF('Student Record'!A908="","",'Student Record'!A908)</f>
        <v/>
      </c>
      <c r="D910" s="25" t="str">
        <f>IF('Student Record'!B908="","",'Student Record'!B908)</f>
        <v/>
      </c>
      <c r="E910" s="25" t="str">
        <f>IF('Student Record'!C908="","",'Student Record'!C908)</f>
        <v/>
      </c>
      <c r="F910" s="26" t="str">
        <f>IF('Student Record'!E908="","",'Student Record'!E908)</f>
        <v/>
      </c>
      <c r="G910" s="26" t="str">
        <f>IF('Student Record'!G908="","",'Student Record'!G908)</f>
        <v/>
      </c>
      <c r="H910" s="25" t="str">
        <f>IF('Student Record'!I908="","",'Student Record'!I908)</f>
        <v/>
      </c>
      <c r="I910" s="27" t="str">
        <f>IF('Student Record'!J908="","",'Student Record'!J908)</f>
        <v/>
      </c>
      <c r="J910" s="25" t="str">
        <f>IF('Student Record'!O908="","",'Student Record'!O908)</f>
        <v/>
      </c>
      <c r="K9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0" s="25" t="str">
        <f>IF(Table1[[#This Row],[नाम विद्यार्थी]]="","",IF(AND(Table1[[#This Row],[कक्षा]]&gt;8,Table1[[#This Row],[कक्षा]]&lt;11),50,""))</f>
        <v/>
      </c>
      <c r="M910" s="28" t="str">
        <f>IF(Table1[[#This Row],[नाम विद्यार्थी]]="","",IF(AND(Table1[[#This Row],[कक्षा]]&gt;=11,'School Fees'!$L$3="Yes"),100,""))</f>
        <v/>
      </c>
      <c r="N9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0" s="25" t="str">
        <f>IF(Table1[[#This Row],[नाम विद्यार्थी]]="","",IF(Table1[[#This Row],[कक्षा]]&gt;8,5,""))</f>
        <v/>
      </c>
      <c r="P9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0" s="21"/>
      <c r="R910" s="21"/>
      <c r="S910" s="28" t="str">
        <f>IF(SUM(Table1[[#This Row],[छात्र निधि]:[टी.सी.शुल्क]])=0,"",SUM(Table1[[#This Row],[छात्र निधि]:[टी.सी.शुल्क]]))</f>
        <v/>
      </c>
      <c r="T910" s="33"/>
      <c r="U910" s="33"/>
      <c r="V910" s="22"/>
    </row>
    <row r="911" spans="2:22" ht="15">
      <c r="B911" s="25" t="str">
        <f>IF(C911="","",ROWS($A$4:A911))</f>
        <v/>
      </c>
      <c r="C911" s="25" t="str">
        <f>IF('Student Record'!A909="","",'Student Record'!A909)</f>
        <v/>
      </c>
      <c r="D911" s="25" t="str">
        <f>IF('Student Record'!B909="","",'Student Record'!B909)</f>
        <v/>
      </c>
      <c r="E911" s="25" t="str">
        <f>IF('Student Record'!C909="","",'Student Record'!C909)</f>
        <v/>
      </c>
      <c r="F911" s="26" t="str">
        <f>IF('Student Record'!E909="","",'Student Record'!E909)</f>
        <v/>
      </c>
      <c r="G911" s="26" t="str">
        <f>IF('Student Record'!G909="","",'Student Record'!G909)</f>
        <v/>
      </c>
      <c r="H911" s="25" t="str">
        <f>IF('Student Record'!I909="","",'Student Record'!I909)</f>
        <v/>
      </c>
      <c r="I911" s="27" t="str">
        <f>IF('Student Record'!J909="","",'Student Record'!J909)</f>
        <v/>
      </c>
      <c r="J911" s="25" t="str">
        <f>IF('Student Record'!O909="","",'Student Record'!O909)</f>
        <v/>
      </c>
      <c r="K9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1" s="25" t="str">
        <f>IF(Table1[[#This Row],[नाम विद्यार्थी]]="","",IF(AND(Table1[[#This Row],[कक्षा]]&gt;8,Table1[[#This Row],[कक्षा]]&lt;11),50,""))</f>
        <v/>
      </c>
      <c r="M911" s="28" t="str">
        <f>IF(Table1[[#This Row],[नाम विद्यार्थी]]="","",IF(AND(Table1[[#This Row],[कक्षा]]&gt;=11,'School Fees'!$L$3="Yes"),100,""))</f>
        <v/>
      </c>
      <c r="N9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1" s="25" t="str">
        <f>IF(Table1[[#This Row],[नाम विद्यार्थी]]="","",IF(Table1[[#This Row],[कक्षा]]&gt;8,5,""))</f>
        <v/>
      </c>
      <c r="P9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1" s="21"/>
      <c r="R911" s="21"/>
      <c r="S911" s="28" t="str">
        <f>IF(SUM(Table1[[#This Row],[छात्र निधि]:[टी.सी.शुल्क]])=0,"",SUM(Table1[[#This Row],[छात्र निधि]:[टी.सी.शुल्क]]))</f>
        <v/>
      </c>
      <c r="T911" s="33"/>
      <c r="U911" s="33"/>
      <c r="V911" s="22"/>
    </row>
    <row r="912" spans="2:22" ht="15">
      <c r="B912" s="25" t="str">
        <f>IF(C912="","",ROWS($A$4:A912))</f>
        <v/>
      </c>
      <c r="C912" s="25" t="str">
        <f>IF('Student Record'!A910="","",'Student Record'!A910)</f>
        <v/>
      </c>
      <c r="D912" s="25" t="str">
        <f>IF('Student Record'!B910="","",'Student Record'!B910)</f>
        <v/>
      </c>
      <c r="E912" s="25" t="str">
        <f>IF('Student Record'!C910="","",'Student Record'!C910)</f>
        <v/>
      </c>
      <c r="F912" s="26" t="str">
        <f>IF('Student Record'!E910="","",'Student Record'!E910)</f>
        <v/>
      </c>
      <c r="G912" s="26" t="str">
        <f>IF('Student Record'!G910="","",'Student Record'!G910)</f>
        <v/>
      </c>
      <c r="H912" s="25" t="str">
        <f>IF('Student Record'!I910="","",'Student Record'!I910)</f>
        <v/>
      </c>
      <c r="I912" s="27" t="str">
        <f>IF('Student Record'!J910="","",'Student Record'!J910)</f>
        <v/>
      </c>
      <c r="J912" s="25" t="str">
        <f>IF('Student Record'!O910="","",'Student Record'!O910)</f>
        <v/>
      </c>
      <c r="K9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2" s="25" t="str">
        <f>IF(Table1[[#This Row],[नाम विद्यार्थी]]="","",IF(AND(Table1[[#This Row],[कक्षा]]&gt;8,Table1[[#This Row],[कक्षा]]&lt;11),50,""))</f>
        <v/>
      </c>
      <c r="M912" s="28" t="str">
        <f>IF(Table1[[#This Row],[नाम विद्यार्थी]]="","",IF(AND(Table1[[#This Row],[कक्षा]]&gt;=11,'School Fees'!$L$3="Yes"),100,""))</f>
        <v/>
      </c>
      <c r="N9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2" s="25" t="str">
        <f>IF(Table1[[#This Row],[नाम विद्यार्थी]]="","",IF(Table1[[#This Row],[कक्षा]]&gt;8,5,""))</f>
        <v/>
      </c>
      <c r="P9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2" s="21"/>
      <c r="R912" s="21"/>
      <c r="S912" s="28" t="str">
        <f>IF(SUM(Table1[[#This Row],[छात्र निधि]:[टी.सी.शुल्क]])=0,"",SUM(Table1[[#This Row],[छात्र निधि]:[टी.सी.शुल्क]]))</f>
        <v/>
      </c>
      <c r="T912" s="33"/>
      <c r="U912" s="33"/>
      <c r="V912" s="22"/>
    </row>
    <row r="913" spans="2:22" ht="15">
      <c r="B913" s="25" t="str">
        <f>IF(C913="","",ROWS($A$4:A913))</f>
        <v/>
      </c>
      <c r="C913" s="25" t="str">
        <f>IF('Student Record'!A911="","",'Student Record'!A911)</f>
        <v/>
      </c>
      <c r="D913" s="25" t="str">
        <f>IF('Student Record'!B911="","",'Student Record'!B911)</f>
        <v/>
      </c>
      <c r="E913" s="25" t="str">
        <f>IF('Student Record'!C911="","",'Student Record'!C911)</f>
        <v/>
      </c>
      <c r="F913" s="26" t="str">
        <f>IF('Student Record'!E911="","",'Student Record'!E911)</f>
        <v/>
      </c>
      <c r="G913" s="26" t="str">
        <f>IF('Student Record'!G911="","",'Student Record'!G911)</f>
        <v/>
      </c>
      <c r="H913" s="25" t="str">
        <f>IF('Student Record'!I911="","",'Student Record'!I911)</f>
        <v/>
      </c>
      <c r="I913" s="27" t="str">
        <f>IF('Student Record'!J911="","",'Student Record'!J911)</f>
        <v/>
      </c>
      <c r="J913" s="25" t="str">
        <f>IF('Student Record'!O911="","",'Student Record'!O911)</f>
        <v/>
      </c>
      <c r="K9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3" s="25" t="str">
        <f>IF(Table1[[#This Row],[नाम विद्यार्थी]]="","",IF(AND(Table1[[#This Row],[कक्षा]]&gt;8,Table1[[#This Row],[कक्षा]]&lt;11),50,""))</f>
        <v/>
      </c>
      <c r="M913" s="28" t="str">
        <f>IF(Table1[[#This Row],[नाम विद्यार्थी]]="","",IF(AND(Table1[[#This Row],[कक्षा]]&gt;=11,'School Fees'!$L$3="Yes"),100,""))</f>
        <v/>
      </c>
      <c r="N9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3" s="25" t="str">
        <f>IF(Table1[[#This Row],[नाम विद्यार्थी]]="","",IF(Table1[[#This Row],[कक्षा]]&gt;8,5,""))</f>
        <v/>
      </c>
      <c r="P9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3" s="21"/>
      <c r="R913" s="21"/>
      <c r="S913" s="28" t="str">
        <f>IF(SUM(Table1[[#This Row],[छात्र निधि]:[टी.सी.शुल्क]])=0,"",SUM(Table1[[#This Row],[छात्र निधि]:[टी.सी.शुल्क]]))</f>
        <v/>
      </c>
      <c r="T913" s="33"/>
      <c r="U913" s="33"/>
      <c r="V913" s="22"/>
    </row>
    <row r="914" spans="2:22" ht="15">
      <c r="B914" s="25" t="str">
        <f>IF(C914="","",ROWS($A$4:A914))</f>
        <v/>
      </c>
      <c r="C914" s="25" t="str">
        <f>IF('Student Record'!A912="","",'Student Record'!A912)</f>
        <v/>
      </c>
      <c r="D914" s="25" t="str">
        <f>IF('Student Record'!B912="","",'Student Record'!B912)</f>
        <v/>
      </c>
      <c r="E914" s="25" t="str">
        <f>IF('Student Record'!C912="","",'Student Record'!C912)</f>
        <v/>
      </c>
      <c r="F914" s="26" t="str">
        <f>IF('Student Record'!E912="","",'Student Record'!E912)</f>
        <v/>
      </c>
      <c r="G914" s="26" t="str">
        <f>IF('Student Record'!G912="","",'Student Record'!G912)</f>
        <v/>
      </c>
      <c r="H914" s="25" t="str">
        <f>IF('Student Record'!I912="","",'Student Record'!I912)</f>
        <v/>
      </c>
      <c r="I914" s="27" t="str">
        <f>IF('Student Record'!J912="","",'Student Record'!J912)</f>
        <v/>
      </c>
      <c r="J914" s="25" t="str">
        <f>IF('Student Record'!O912="","",'Student Record'!O912)</f>
        <v/>
      </c>
      <c r="K9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4" s="25" t="str">
        <f>IF(Table1[[#This Row],[नाम विद्यार्थी]]="","",IF(AND(Table1[[#This Row],[कक्षा]]&gt;8,Table1[[#This Row],[कक्षा]]&lt;11),50,""))</f>
        <v/>
      </c>
      <c r="M914" s="28" t="str">
        <f>IF(Table1[[#This Row],[नाम विद्यार्थी]]="","",IF(AND(Table1[[#This Row],[कक्षा]]&gt;=11,'School Fees'!$L$3="Yes"),100,""))</f>
        <v/>
      </c>
      <c r="N9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4" s="25" t="str">
        <f>IF(Table1[[#This Row],[नाम विद्यार्थी]]="","",IF(Table1[[#This Row],[कक्षा]]&gt;8,5,""))</f>
        <v/>
      </c>
      <c r="P9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4" s="21"/>
      <c r="R914" s="21"/>
      <c r="S914" s="28" t="str">
        <f>IF(SUM(Table1[[#This Row],[छात्र निधि]:[टी.सी.शुल्क]])=0,"",SUM(Table1[[#This Row],[छात्र निधि]:[टी.सी.शुल्क]]))</f>
        <v/>
      </c>
      <c r="T914" s="33"/>
      <c r="U914" s="33"/>
      <c r="V914" s="22"/>
    </row>
    <row r="915" spans="2:22" ht="15">
      <c r="B915" s="25" t="str">
        <f>IF(C915="","",ROWS($A$4:A915))</f>
        <v/>
      </c>
      <c r="C915" s="25" t="str">
        <f>IF('Student Record'!A913="","",'Student Record'!A913)</f>
        <v/>
      </c>
      <c r="D915" s="25" t="str">
        <f>IF('Student Record'!B913="","",'Student Record'!B913)</f>
        <v/>
      </c>
      <c r="E915" s="25" t="str">
        <f>IF('Student Record'!C913="","",'Student Record'!C913)</f>
        <v/>
      </c>
      <c r="F915" s="26" t="str">
        <f>IF('Student Record'!E913="","",'Student Record'!E913)</f>
        <v/>
      </c>
      <c r="G915" s="26" t="str">
        <f>IF('Student Record'!G913="","",'Student Record'!G913)</f>
        <v/>
      </c>
      <c r="H915" s="25" t="str">
        <f>IF('Student Record'!I913="","",'Student Record'!I913)</f>
        <v/>
      </c>
      <c r="I915" s="27" t="str">
        <f>IF('Student Record'!J913="","",'Student Record'!J913)</f>
        <v/>
      </c>
      <c r="J915" s="25" t="str">
        <f>IF('Student Record'!O913="","",'Student Record'!O913)</f>
        <v/>
      </c>
      <c r="K9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5" s="25" t="str">
        <f>IF(Table1[[#This Row],[नाम विद्यार्थी]]="","",IF(AND(Table1[[#This Row],[कक्षा]]&gt;8,Table1[[#This Row],[कक्षा]]&lt;11),50,""))</f>
        <v/>
      </c>
      <c r="M915" s="28" t="str">
        <f>IF(Table1[[#This Row],[नाम विद्यार्थी]]="","",IF(AND(Table1[[#This Row],[कक्षा]]&gt;=11,'School Fees'!$L$3="Yes"),100,""))</f>
        <v/>
      </c>
      <c r="N9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5" s="25" t="str">
        <f>IF(Table1[[#This Row],[नाम विद्यार्थी]]="","",IF(Table1[[#This Row],[कक्षा]]&gt;8,5,""))</f>
        <v/>
      </c>
      <c r="P9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5" s="21"/>
      <c r="R915" s="21"/>
      <c r="S915" s="28" t="str">
        <f>IF(SUM(Table1[[#This Row],[छात्र निधि]:[टी.सी.शुल्क]])=0,"",SUM(Table1[[#This Row],[छात्र निधि]:[टी.सी.शुल्क]]))</f>
        <v/>
      </c>
      <c r="T915" s="33"/>
      <c r="U915" s="33"/>
      <c r="V915" s="22"/>
    </row>
    <row r="916" spans="2:22" ht="15">
      <c r="B916" s="25" t="str">
        <f>IF(C916="","",ROWS($A$4:A916))</f>
        <v/>
      </c>
      <c r="C916" s="25" t="str">
        <f>IF('Student Record'!A914="","",'Student Record'!A914)</f>
        <v/>
      </c>
      <c r="D916" s="25" t="str">
        <f>IF('Student Record'!B914="","",'Student Record'!B914)</f>
        <v/>
      </c>
      <c r="E916" s="25" t="str">
        <f>IF('Student Record'!C914="","",'Student Record'!C914)</f>
        <v/>
      </c>
      <c r="F916" s="26" t="str">
        <f>IF('Student Record'!E914="","",'Student Record'!E914)</f>
        <v/>
      </c>
      <c r="G916" s="26" t="str">
        <f>IF('Student Record'!G914="","",'Student Record'!G914)</f>
        <v/>
      </c>
      <c r="H916" s="25" t="str">
        <f>IF('Student Record'!I914="","",'Student Record'!I914)</f>
        <v/>
      </c>
      <c r="I916" s="27" t="str">
        <f>IF('Student Record'!J914="","",'Student Record'!J914)</f>
        <v/>
      </c>
      <c r="J916" s="25" t="str">
        <f>IF('Student Record'!O914="","",'Student Record'!O914)</f>
        <v/>
      </c>
      <c r="K9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6" s="25" t="str">
        <f>IF(Table1[[#This Row],[नाम विद्यार्थी]]="","",IF(AND(Table1[[#This Row],[कक्षा]]&gt;8,Table1[[#This Row],[कक्षा]]&lt;11),50,""))</f>
        <v/>
      </c>
      <c r="M916" s="28" t="str">
        <f>IF(Table1[[#This Row],[नाम विद्यार्थी]]="","",IF(AND(Table1[[#This Row],[कक्षा]]&gt;=11,'School Fees'!$L$3="Yes"),100,""))</f>
        <v/>
      </c>
      <c r="N9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6" s="25" t="str">
        <f>IF(Table1[[#This Row],[नाम विद्यार्थी]]="","",IF(Table1[[#This Row],[कक्षा]]&gt;8,5,""))</f>
        <v/>
      </c>
      <c r="P9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6" s="21"/>
      <c r="R916" s="21"/>
      <c r="S916" s="28" t="str">
        <f>IF(SUM(Table1[[#This Row],[छात्र निधि]:[टी.सी.शुल्क]])=0,"",SUM(Table1[[#This Row],[छात्र निधि]:[टी.सी.शुल्क]]))</f>
        <v/>
      </c>
      <c r="T916" s="33"/>
      <c r="U916" s="33"/>
      <c r="V916" s="22"/>
    </row>
    <row r="917" spans="2:22" ht="15">
      <c r="B917" s="25" t="str">
        <f>IF(C917="","",ROWS($A$4:A917))</f>
        <v/>
      </c>
      <c r="C917" s="25" t="str">
        <f>IF('Student Record'!A915="","",'Student Record'!A915)</f>
        <v/>
      </c>
      <c r="D917" s="25" t="str">
        <f>IF('Student Record'!B915="","",'Student Record'!B915)</f>
        <v/>
      </c>
      <c r="E917" s="25" t="str">
        <f>IF('Student Record'!C915="","",'Student Record'!C915)</f>
        <v/>
      </c>
      <c r="F917" s="26" t="str">
        <f>IF('Student Record'!E915="","",'Student Record'!E915)</f>
        <v/>
      </c>
      <c r="G917" s="26" t="str">
        <f>IF('Student Record'!G915="","",'Student Record'!G915)</f>
        <v/>
      </c>
      <c r="H917" s="25" t="str">
        <f>IF('Student Record'!I915="","",'Student Record'!I915)</f>
        <v/>
      </c>
      <c r="I917" s="27" t="str">
        <f>IF('Student Record'!J915="","",'Student Record'!J915)</f>
        <v/>
      </c>
      <c r="J917" s="25" t="str">
        <f>IF('Student Record'!O915="","",'Student Record'!O915)</f>
        <v/>
      </c>
      <c r="K9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7" s="25" t="str">
        <f>IF(Table1[[#This Row],[नाम विद्यार्थी]]="","",IF(AND(Table1[[#This Row],[कक्षा]]&gt;8,Table1[[#This Row],[कक्षा]]&lt;11),50,""))</f>
        <v/>
      </c>
      <c r="M917" s="28" t="str">
        <f>IF(Table1[[#This Row],[नाम विद्यार्थी]]="","",IF(AND(Table1[[#This Row],[कक्षा]]&gt;=11,'School Fees'!$L$3="Yes"),100,""))</f>
        <v/>
      </c>
      <c r="N9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7" s="25" t="str">
        <f>IF(Table1[[#This Row],[नाम विद्यार्थी]]="","",IF(Table1[[#This Row],[कक्षा]]&gt;8,5,""))</f>
        <v/>
      </c>
      <c r="P9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7" s="21"/>
      <c r="R917" s="21"/>
      <c r="S917" s="28" t="str">
        <f>IF(SUM(Table1[[#This Row],[छात्र निधि]:[टी.सी.शुल्क]])=0,"",SUM(Table1[[#This Row],[छात्र निधि]:[टी.सी.शुल्क]]))</f>
        <v/>
      </c>
      <c r="T917" s="33"/>
      <c r="U917" s="33"/>
      <c r="V917" s="22"/>
    </row>
    <row r="918" spans="2:22" ht="15">
      <c r="B918" s="25" t="str">
        <f>IF(C918="","",ROWS($A$4:A918))</f>
        <v/>
      </c>
      <c r="C918" s="25" t="str">
        <f>IF('Student Record'!A916="","",'Student Record'!A916)</f>
        <v/>
      </c>
      <c r="D918" s="25" t="str">
        <f>IF('Student Record'!B916="","",'Student Record'!B916)</f>
        <v/>
      </c>
      <c r="E918" s="25" t="str">
        <f>IF('Student Record'!C916="","",'Student Record'!C916)</f>
        <v/>
      </c>
      <c r="F918" s="26" t="str">
        <f>IF('Student Record'!E916="","",'Student Record'!E916)</f>
        <v/>
      </c>
      <c r="G918" s="26" t="str">
        <f>IF('Student Record'!G916="","",'Student Record'!G916)</f>
        <v/>
      </c>
      <c r="H918" s="25" t="str">
        <f>IF('Student Record'!I916="","",'Student Record'!I916)</f>
        <v/>
      </c>
      <c r="I918" s="27" t="str">
        <f>IF('Student Record'!J916="","",'Student Record'!J916)</f>
        <v/>
      </c>
      <c r="J918" s="25" t="str">
        <f>IF('Student Record'!O916="","",'Student Record'!O916)</f>
        <v/>
      </c>
      <c r="K9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8" s="25" t="str">
        <f>IF(Table1[[#This Row],[नाम विद्यार्थी]]="","",IF(AND(Table1[[#This Row],[कक्षा]]&gt;8,Table1[[#This Row],[कक्षा]]&lt;11),50,""))</f>
        <v/>
      </c>
      <c r="M918" s="28" t="str">
        <f>IF(Table1[[#This Row],[नाम विद्यार्थी]]="","",IF(AND(Table1[[#This Row],[कक्षा]]&gt;=11,'School Fees'!$L$3="Yes"),100,""))</f>
        <v/>
      </c>
      <c r="N9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8" s="25" t="str">
        <f>IF(Table1[[#This Row],[नाम विद्यार्थी]]="","",IF(Table1[[#This Row],[कक्षा]]&gt;8,5,""))</f>
        <v/>
      </c>
      <c r="P9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8" s="21"/>
      <c r="R918" s="21"/>
      <c r="S918" s="28" t="str">
        <f>IF(SUM(Table1[[#This Row],[छात्र निधि]:[टी.सी.शुल्क]])=0,"",SUM(Table1[[#This Row],[छात्र निधि]:[टी.सी.शुल्क]]))</f>
        <v/>
      </c>
      <c r="T918" s="33"/>
      <c r="U918" s="33"/>
      <c r="V918" s="22"/>
    </row>
    <row r="919" spans="2:22" ht="15">
      <c r="B919" s="25" t="str">
        <f>IF(C919="","",ROWS($A$4:A919))</f>
        <v/>
      </c>
      <c r="C919" s="25" t="str">
        <f>IF('Student Record'!A917="","",'Student Record'!A917)</f>
        <v/>
      </c>
      <c r="D919" s="25" t="str">
        <f>IF('Student Record'!B917="","",'Student Record'!B917)</f>
        <v/>
      </c>
      <c r="E919" s="25" t="str">
        <f>IF('Student Record'!C917="","",'Student Record'!C917)</f>
        <v/>
      </c>
      <c r="F919" s="26" t="str">
        <f>IF('Student Record'!E917="","",'Student Record'!E917)</f>
        <v/>
      </c>
      <c r="G919" s="26" t="str">
        <f>IF('Student Record'!G917="","",'Student Record'!G917)</f>
        <v/>
      </c>
      <c r="H919" s="25" t="str">
        <f>IF('Student Record'!I917="","",'Student Record'!I917)</f>
        <v/>
      </c>
      <c r="I919" s="27" t="str">
        <f>IF('Student Record'!J917="","",'Student Record'!J917)</f>
        <v/>
      </c>
      <c r="J919" s="25" t="str">
        <f>IF('Student Record'!O917="","",'Student Record'!O917)</f>
        <v/>
      </c>
      <c r="K9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19" s="25" t="str">
        <f>IF(Table1[[#This Row],[नाम विद्यार्थी]]="","",IF(AND(Table1[[#This Row],[कक्षा]]&gt;8,Table1[[#This Row],[कक्षा]]&lt;11),50,""))</f>
        <v/>
      </c>
      <c r="M919" s="28" t="str">
        <f>IF(Table1[[#This Row],[नाम विद्यार्थी]]="","",IF(AND(Table1[[#This Row],[कक्षा]]&gt;=11,'School Fees'!$L$3="Yes"),100,""))</f>
        <v/>
      </c>
      <c r="N9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19" s="25" t="str">
        <f>IF(Table1[[#This Row],[नाम विद्यार्थी]]="","",IF(Table1[[#This Row],[कक्षा]]&gt;8,5,""))</f>
        <v/>
      </c>
      <c r="P9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19" s="21"/>
      <c r="R919" s="21"/>
      <c r="S919" s="28" t="str">
        <f>IF(SUM(Table1[[#This Row],[छात्र निधि]:[टी.सी.शुल्क]])=0,"",SUM(Table1[[#This Row],[छात्र निधि]:[टी.सी.शुल्क]]))</f>
        <v/>
      </c>
      <c r="T919" s="33"/>
      <c r="U919" s="33"/>
      <c r="V919" s="22"/>
    </row>
    <row r="920" spans="2:22" ht="15">
      <c r="B920" s="25" t="str">
        <f>IF(C920="","",ROWS($A$4:A920))</f>
        <v/>
      </c>
      <c r="C920" s="25" t="str">
        <f>IF('Student Record'!A918="","",'Student Record'!A918)</f>
        <v/>
      </c>
      <c r="D920" s="25" t="str">
        <f>IF('Student Record'!B918="","",'Student Record'!B918)</f>
        <v/>
      </c>
      <c r="E920" s="25" t="str">
        <f>IF('Student Record'!C918="","",'Student Record'!C918)</f>
        <v/>
      </c>
      <c r="F920" s="26" t="str">
        <f>IF('Student Record'!E918="","",'Student Record'!E918)</f>
        <v/>
      </c>
      <c r="G920" s="26" t="str">
        <f>IF('Student Record'!G918="","",'Student Record'!G918)</f>
        <v/>
      </c>
      <c r="H920" s="25" t="str">
        <f>IF('Student Record'!I918="","",'Student Record'!I918)</f>
        <v/>
      </c>
      <c r="I920" s="27" t="str">
        <f>IF('Student Record'!J918="","",'Student Record'!J918)</f>
        <v/>
      </c>
      <c r="J920" s="25" t="str">
        <f>IF('Student Record'!O918="","",'Student Record'!O918)</f>
        <v/>
      </c>
      <c r="K9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0" s="25" t="str">
        <f>IF(Table1[[#This Row],[नाम विद्यार्थी]]="","",IF(AND(Table1[[#This Row],[कक्षा]]&gt;8,Table1[[#This Row],[कक्षा]]&lt;11),50,""))</f>
        <v/>
      </c>
      <c r="M920" s="28" t="str">
        <f>IF(Table1[[#This Row],[नाम विद्यार्थी]]="","",IF(AND(Table1[[#This Row],[कक्षा]]&gt;=11,'School Fees'!$L$3="Yes"),100,""))</f>
        <v/>
      </c>
      <c r="N9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0" s="25" t="str">
        <f>IF(Table1[[#This Row],[नाम विद्यार्थी]]="","",IF(Table1[[#This Row],[कक्षा]]&gt;8,5,""))</f>
        <v/>
      </c>
      <c r="P9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0" s="21"/>
      <c r="R920" s="21"/>
      <c r="S920" s="28" t="str">
        <f>IF(SUM(Table1[[#This Row],[छात्र निधि]:[टी.सी.शुल्क]])=0,"",SUM(Table1[[#This Row],[छात्र निधि]:[टी.सी.शुल्क]]))</f>
        <v/>
      </c>
      <c r="T920" s="33"/>
      <c r="U920" s="33"/>
      <c r="V920" s="22"/>
    </row>
    <row r="921" spans="2:22" ht="15">
      <c r="B921" s="25" t="str">
        <f>IF(C921="","",ROWS($A$4:A921))</f>
        <v/>
      </c>
      <c r="C921" s="25" t="str">
        <f>IF('Student Record'!A919="","",'Student Record'!A919)</f>
        <v/>
      </c>
      <c r="D921" s="25" t="str">
        <f>IF('Student Record'!B919="","",'Student Record'!B919)</f>
        <v/>
      </c>
      <c r="E921" s="25" t="str">
        <f>IF('Student Record'!C919="","",'Student Record'!C919)</f>
        <v/>
      </c>
      <c r="F921" s="26" t="str">
        <f>IF('Student Record'!E919="","",'Student Record'!E919)</f>
        <v/>
      </c>
      <c r="G921" s="26" t="str">
        <f>IF('Student Record'!G919="","",'Student Record'!G919)</f>
        <v/>
      </c>
      <c r="H921" s="25" t="str">
        <f>IF('Student Record'!I919="","",'Student Record'!I919)</f>
        <v/>
      </c>
      <c r="I921" s="27" t="str">
        <f>IF('Student Record'!J919="","",'Student Record'!J919)</f>
        <v/>
      </c>
      <c r="J921" s="25" t="str">
        <f>IF('Student Record'!O919="","",'Student Record'!O919)</f>
        <v/>
      </c>
      <c r="K9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1" s="25" t="str">
        <f>IF(Table1[[#This Row],[नाम विद्यार्थी]]="","",IF(AND(Table1[[#This Row],[कक्षा]]&gt;8,Table1[[#This Row],[कक्षा]]&lt;11),50,""))</f>
        <v/>
      </c>
      <c r="M921" s="28" t="str">
        <f>IF(Table1[[#This Row],[नाम विद्यार्थी]]="","",IF(AND(Table1[[#This Row],[कक्षा]]&gt;=11,'School Fees'!$L$3="Yes"),100,""))</f>
        <v/>
      </c>
      <c r="N9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1" s="25" t="str">
        <f>IF(Table1[[#This Row],[नाम विद्यार्थी]]="","",IF(Table1[[#This Row],[कक्षा]]&gt;8,5,""))</f>
        <v/>
      </c>
      <c r="P9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1" s="21"/>
      <c r="R921" s="21"/>
      <c r="S921" s="28" t="str">
        <f>IF(SUM(Table1[[#This Row],[छात्र निधि]:[टी.सी.शुल्क]])=0,"",SUM(Table1[[#This Row],[छात्र निधि]:[टी.सी.शुल्क]]))</f>
        <v/>
      </c>
      <c r="T921" s="33"/>
      <c r="U921" s="33"/>
      <c r="V921" s="22"/>
    </row>
    <row r="922" spans="2:22" ht="15">
      <c r="B922" s="25" t="str">
        <f>IF(C922="","",ROWS($A$4:A922))</f>
        <v/>
      </c>
      <c r="C922" s="25" t="str">
        <f>IF('Student Record'!A920="","",'Student Record'!A920)</f>
        <v/>
      </c>
      <c r="D922" s="25" t="str">
        <f>IF('Student Record'!B920="","",'Student Record'!B920)</f>
        <v/>
      </c>
      <c r="E922" s="25" t="str">
        <f>IF('Student Record'!C920="","",'Student Record'!C920)</f>
        <v/>
      </c>
      <c r="F922" s="26" t="str">
        <f>IF('Student Record'!E920="","",'Student Record'!E920)</f>
        <v/>
      </c>
      <c r="G922" s="26" t="str">
        <f>IF('Student Record'!G920="","",'Student Record'!G920)</f>
        <v/>
      </c>
      <c r="H922" s="25" t="str">
        <f>IF('Student Record'!I920="","",'Student Record'!I920)</f>
        <v/>
      </c>
      <c r="I922" s="27" t="str">
        <f>IF('Student Record'!J920="","",'Student Record'!J920)</f>
        <v/>
      </c>
      <c r="J922" s="25" t="str">
        <f>IF('Student Record'!O920="","",'Student Record'!O920)</f>
        <v/>
      </c>
      <c r="K9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2" s="25" t="str">
        <f>IF(Table1[[#This Row],[नाम विद्यार्थी]]="","",IF(AND(Table1[[#This Row],[कक्षा]]&gt;8,Table1[[#This Row],[कक्षा]]&lt;11),50,""))</f>
        <v/>
      </c>
      <c r="M922" s="28" t="str">
        <f>IF(Table1[[#This Row],[नाम विद्यार्थी]]="","",IF(AND(Table1[[#This Row],[कक्षा]]&gt;=11,'School Fees'!$L$3="Yes"),100,""))</f>
        <v/>
      </c>
      <c r="N9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2" s="25" t="str">
        <f>IF(Table1[[#This Row],[नाम विद्यार्थी]]="","",IF(Table1[[#This Row],[कक्षा]]&gt;8,5,""))</f>
        <v/>
      </c>
      <c r="P9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2" s="21"/>
      <c r="R922" s="21"/>
      <c r="S922" s="28" t="str">
        <f>IF(SUM(Table1[[#This Row],[छात्र निधि]:[टी.सी.शुल्क]])=0,"",SUM(Table1[[#This Row],[छात्र निधि]:[टी.सी.शुल्क]]))</f>
        <v/>
      </c>
      <c r="T922" s="33"/>
      <c r="U922" s="33"/>
      <c r="V922" s="22"/>
    </row>
    <row r="923" spans="2:22" ht="15">
      <c r="B923" s="25" t="str">
        <f>IF(C923="","",ROWS($A$4:A923))</f>
        <v/>
      </c>
      <c r="C923" s="25" t="str">
        <f>IF('Student Record'!A921="","",'Student Record'!A921)</f>
        <v/>
      </c>
      <c r="D923" s="25" t="str">
        <f>IF('Student Record'!B921="","",'Student Record'!B921)</f>
        <v/>
      </c>
      <c r="E923" s="25" t="str">
        <f>IF('Student Record'!C921="","",'Student Record'!C921)</f>
        <v/>
      </c>
      <c r="F923" s="26" t="str">
        <f>IF('Student Record'!E921="","",'Student Record'!E921)</f>
        <v/>
      </c>
      <c r="G923" s="26" t="str">
        <f>IF('Student Record'!G921="","",'Student Record'!G921)</f>
        <v/>
      </c>
      <c r="H923" s="25" t="str">
        <f>IF('Student Record'!I921="","",'Student Record'!I921)</f>
        <v/>
      </c>
      <c r="I923" s="27" t="str">
        <f>IF('Student Record'!J921="","",'Student Record'!J921)</f>
        <v/>
      </c>
      <c r="J923" s="25" t="str">
        <f>IF('Student Record'!O921="","",'Student Record'!O921)</f>
        <v/>
      </c>
      <c r="K9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3" s="25" t="str">
        <f>IF(Table1[[#This Row],[नाम विद्यार्थी]]="","",IF(AND(Table1[[#This Row],[कक्षा]]&gt;8,Table1[[#This Row],[कक्षा]]&lt;11),50,""))</f>
        <v/>
      </c>
      <c r="M923" s="28" t="str">
        <f>IF(Table1[[#This Row],[नाम विद्यार्थी]]="","",IF(AND(Table1[[#This Row],[कक्षा]]&gt;=11,'School Fees'!$L$3="Yes"),100,""))</f>
        <v/>
      </c>
      <c r="N9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3" s="25" t="str">
        <f>IF(Table1[[#This Row],[नाम विद्यार्थी]]="","",IF(Table1[[#This Row],[कक्षा]]&gt;8,5,""))</f>
        <v/>
      </c>
      <c r="P9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3" s="21"/>
      <c r="R923" s="21"/>
      <c r="S923" s="28" t="str">
        <f>IF(SUM(Table1[[#This Row],[छात्र निधि]:[टी.सी.शुल्क]])=0,"",SUM(Table1[[#This Row],[छात्र निधि]:[टी.सी.शुल्क]]))</f>
        <v/>
      </c>
      <c r="T923" s="33"/>
      <c r="U923" s="33"/>
      <c r="V923" s="22"/>
    </row>
    <row r="924" spans="2:22" ht="15">
      <c r="B924" s="25" t="str">
        <f>IF(C924="","",ROWS($A$4:A924))</f>
        <v/>
      </c>
      <c r="C924" s="25" t="str">
        <f>IF('Student Record'!A922="","",'Student Record'!A922)</f>
        <v/>
      </c>
      <c r="D924" s="25" t="str">
        <f>IF('Student Record'!B922="","",'Student Record'!B922)</f>
        <v/>
      </c>
      <c r="E924" s="25" t="str">
        <f>IF('Student Record'!C922="","",'Student Record'!C922)</f>
        <v/>
      </c>
      <c r="F924" s="26" t="str">
        <f>IF('Student Record'!E922="","",'Student Record'!E922)</f>
        <v/>
      </c>
      <c r="G924" s="26" t="str">
        <f>IF('Student Record'!G922="","",'Student Record'!G922)</f>
        <v/>
      </c>
      <c r="H924" s="25" t="str">
        <f>IF('Student Record'!I922="","",'Student Record'!I922)</f>
        <v/>
      </c>
      <c r="I924" s="27" t="str">
        <f>IF('Student Record'!J922="","",'Student Record'!J922)</f>
        <v/>
      </c>
      <c r="J924" s="25" t="str">
        <f>IF('Student Record'!O922="","",'Student Record'!O922)</f>
        <v/>
      </c>
      <c r="K9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4" s="25" t="str">
        <f>IF(Table1[[#This Row],[नाम विद्यार्थी]]="","",IF(AND(Table1[[#This Row],[कक्षा]]&gt;8,Table1[[#This Row],[कक्षा]]&lt;11),50,""))</f>
        <v/>
      </c>
      <c r="M924" s="28" t="str">
        <f>IF(Table1[[#This Row],[नाम विद्यार्थी]]="","",IF(AND(Table1[[#This Row],[कक्षा]]&gt;=11,'School Fees'!$L$3="Yes"),100,""))</f>
        <v/>
      </c>
      <c r="N9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4" s="25" t="str">
        <f>IF(Table1[[#This Row],[नाम विद्यार्थी]]="","",IF(Table1[[#This Row],[कक्षा]]&gt;8,5,""))</f>
        <v/>
      </c>
      <c r="P9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4" s="21"/>
      <c r="R924" s="21"/>
      <c r="S924" s="28" t="str">
        <f>IF(SUM(Table1[[#This Row],[छात्र निधि]:[टी.सी.शुल्क]])=0,"",SUM(Table1[[#This Row],[छात्र निधि]:[टी.सी.शुल्क]]))</f>
        <v/>
      </c>
      <c r="T924" s="33"/>
      <c r="U924" s="33"/>
      <c r="V924" s="22"/>
    </row>
    <row r="925" spans="2:22" ht="15">
      <c r="B925" s="25" t="str">
        <f>IF(C925="","",ROWS($A$4:A925))</f>
        <v/>
      </c>
      <c r="C925" s="25" t="str">
        <f>IF('Student Record'!A923="","",'Student Record'!A923)</f>
        <v/>
      </c>
      <c r="D925" s="25" t="str">
        <f>IF('Student Record'!B923="","",'Student Record'!B923)</f>
        <v/>
      </c>
      <c r="E925" s="25" t="str">
        <f>IF('Student Record'!C923="","",'Student Record'!C923)</f>
        <v/>
      </c>
      <c r="F925" s="26" t="str">
        <f>IF('Student Record'!E923="","",'Student Record'!E923)</f>
        <v/>
      </c>
      <c r="G925" s="26" t="str">
        <f>IF('Student Record'!G923="","",'Student Record'!G923)</f>
        <v/>
      </c>
      <c r="H925" s="25" t="str">
        <f>IF('Student Record'!I923="","",'Student Record'!I923)</f>
        <v/>
      </c>
      <c r="I925" s="27" t="str">
        <f>IF('Student Record'!J923="","",'Student Record'!J923)</f>
        <v/>
      </c>
      <c r="J925" s="25" t="str">
        <f>IF('Student Record'!O923="","",'Student Record'!O923)</f>
        <v/>
      </c>
      <c r="K9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5" s="25" t="str">
        <f>IF(Table1[[#This Row],[नाम विद्यार्थी]]="","",IF(AND(Table1[[#This Row],[कक्षा]]&gt;8,Table1[[#This Row],[कक्षा]]&lt;11),50,""))</f>
        <v/>
      </c>
      <c r="M925" s="28" t="str">
        <f>IF(Table1[[#This Row],[नाम विद्यार्थी]]="","",IF(AND(Table1[[#This Row],[कक्षा]]&gt;=11,'School Fees'!$L$3="Yes"),100,""))</f>
        <v/>
      </c>
      <c r="N9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5" s="25" t="str">
        <f>IF(Table1[[#This Row],[नाम विद्यार्थी]]="","",IF(Table1[[#This Row],[कक्षा]]&gt;8,5,""))</f>
        <v/>
      </c>
      <c r="P9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5" s="21"/>
      <c r="R925" s="21"/>
      <c r="S925" s="28" t="str">
        <f>IF(SUM(Table1[[#This Row],[छात्र निधि]:[टी.सी.शुल्क]])=0,"",SUM(Table1[[#This Row],[छात्र निधि]:[टी.सी.शुल्क]]))</f>
        <v/>
      </c>
      <c r="T925" s="33"/>
      <c r="U925" s="33"/>
      <c r="V925" s="22"/>
    </row>
    <row r="926" spans="2:22" ht="15">
      <c r="B926" s="25" t="str">
        <f>IF(C926="","",ROWS($A$4:A926))</f>
        <v/>
      </c>
      <c r="C926" s="25" t="str">
        <f>IF('Student Record'!A924="","",'Student Record'!A924)</f>
        <v/>
      </c>
      <c r="D926" s="25" t="str">
        <f>IF('Student Record'!B924="","",'Student Record'!B924)</f>
        <v/>
      </c>
      <c r="E926" s="25" t="str">
        <f>IF('Student Record'!C924="","",'Student Record'!C924)</f>
        <v/>
      </c>
      <c r="F926" s="26" t="str">
        <f>IF('Student Record'!E924="","",'Student Record'!E924)</f>
        <v/>
      </c>
      <c r="G926" s="26" t="str">
        <f>IF('Student Record'!G924="","",'Student Record'!G924)</f>
        <v/>
      </c>
      <c r="H926" s="25" t="str">
        <f>IF('Student Record'!I924="","",'Student Record'!I924)</f>
        <v/>
      </c>
      <c r="I926" s="27" t="str">
        <f>IF('Student Record'!J924="","",'Student Record'!J924)</f>
        <v/>
      </c>
      <c r="J926" s="25" t="str">
        <f>IF('Student Record'!O924="","",'Student Record'!O924)</f>
        <v/>
      </c>
      <c r="K9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6" s="25" t="str">
        <f>IF(Table1[[#This Row],[नाम विद्यार्थी]]="","",IF(AND(Table1[[#This Row],[कक्षा]]&gt;8,Table1[[#This Row],[कक्षा]]&lt;11),50,""))</f>
        <v/>
      </c>
      <c r="M926" s="28" t="str">
        <f>IF(Table1[[#This Row],[नाम विद्यार्थी]]="","",IF(AND(Table1[[#This Row],[कक्षा]]&gt;=11,'School Fees'!$L$3="Yes"),100,""))</f>
        <v/>
      </c>
      <c r="N9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6" s="25" t="str">
        <f>IF(Table1[[#This Row],[नाम विद्यार्थी]]="","",IF(Table1[[#This Row],[कक्षा]]&gt;8,5,""))</f>
        <v/>
      </c>
      <c r="P9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6" s="21"/>
      <c r="R926" s="21"/>
      <c r="S926" s="28" t="str">
        <f>IF(SUM(Table1[[#This Row],[छात्र निधि]:[टी.सी.शुल्क]])=0,"",SUM(Table1[[#This Row],[छात्र निधि]:[टी.सी.शुल्क]]))</f>
        <v/>
      </c>
      <c r="T926" s="33"/>
      <c r="U926" s="33"/>
      <c r="V926" s="22"/>
    </row>
    <row r="927" spans="2:22" ht="15">
      <c r="B927" s="25" t="str">
        <f>IF(C927="","",ROWS($A$4:A927))</f>
        <v/>
      </c>
      <c r="C927" s="25" t="str">
        <f>IF('Student Record'!A925="","",'Student Record'!A925)</f>
        <v/>
      </c>
      <c r="D927" s="25" t="str">
        <f>IF('Student Record'!B925="","",'Student Record'!B925)</f>
        <v/>
      </c>
      <c r="E927" s="25" t="str">
        <f>IF('Student Record'!C925="","",'Student Record'!C925)</f>
        <v/>
      </c>
      <c r="F927" s="26" t="str">
        <f>IF('Student Record'!E925="","",'Student Record'!E925)</f>
        <v/>
      </c>
      <c r="G927" s="26" t="str">
        <f>IF('Student Record'!G925="","",'Student Record'!G925)</f>
        <v/>
      </c>
      <c r="H927" s="25" t="str">
        <f>IF('Student Record'!I925="","",'Student Record'!I925)</f>
        <v/>
      </c>
      <c r="I927" s="27" t="str">
        <f>IF('Student Record'!J925="","",'Student Record'!J925)</f>
        <v/>
      </c>
      <c r="J927" s="25" t="str">
        <f>IF('Student Record'!O925="","",'Student Record'!O925)</f>
        <v/>
      </c>
      <c r="K9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7" s="25" t="str">
        <f>IF(Table1[[#This Row],[नाम विद्यार्थी]]="","",IF(AND(Table1[[#This Row],[कक्षा]]&gt;8,Table1[[#This Row],[कक्षा]]&lt;11),50,""))</f>
        <v/>
      </c>
      <c r="M927" s="28" t="str">
        <f>IF(Table1[[#This Row],[नाम विद्यार्थी]]="","",IF(AND(Table1[[#This Row],[कक्षा]]&gt;=11,'School Fees'!$L$3="Yes"),100,""))</f>
        <v/>
      </c>
      <c r="N9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7" s="25" t="str">
        <f>IF(Table1[[#This Row],[नाम विद्यार्थी]]="","",IF(Table1[[#This Row],[कक्षा]]&gt;8,5,""))</f>
        <v/>
      </c>
      <c r="P9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7" s="21"/>
      <c r="R927" s="21"/>
      <c r="S927" s="28" t="str">
        <f>IF(SUM(Table1[[#This Row],[छात्र निधि]:[टी.सी.शुल्क]])=0,"",SUM(Table1[[#This Row],[छात्र निधि]:[टी.सी.शुल्क]]))</f>
        <v/>
      </c>
      <c r="T927" s="33"/>
      <c r="U927" s="33"/>
      <c r="V927" s="22"/>
    </row>
    <row r="928" spans="2:22" ht="15">
      <c r="B928" s="25" t="str">
        <f>IF(C928="","",ROWS($A$4:A928))</f>
        <v/>
      </c>
      <c r="C928" s="25" t="str">
        <f>IF('Student Record'!A926="","",'Student Record'!A926)</f>
        <v/>
      </c>
      <c r="D928" s="25" t="str">
        <f>IF('Student Record'!B926="","",'Student Record'!B926)</f>
        <v/>
      </c>
      <c r="E928" s="25" t="str">
        <f>IF('Student Record'!C926="","",'Student Record'!C926)</f>
        <v/>
      </c>
      <c r="F928" s="26" t="str">
        <f>IF('Student Record'!E926="","",'Student Record'!E926)</f>
        <v/>
      </c>
      <c r="G928" s="26" t="str">
        <f>IF('Student Record'!G926="","",'Student Record'!G926)</f>
        <v/>
      </c>
      <c r="H928" s="25" t="str">
        <f>IF('Student Record'!I926="","",'Student Record'!I926)</f>
        <v/>
      </c>
      <c r="I928" s="27" t="str">
        <f>IF('Student Record'!J926="","",'Student Record'!J926)</f>
        <v/>
      </c>
      <c r="J928" s="25" t="str">
        <f>IF('Student Record'!O926="","",'Student Record'!O926)</f>
        <v/>
      </c>
      <c r="K9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8" s="25" t="str">
        <f>IF(Table1[[#This Row],[नाम विद्यार्थी]]="","",IF(AND(Table1[[#This Row],[कक्षा]]&gt;8,Table1[[#This Row],[कक्षा]]&lt;11),50,""))</f>
        <v/>
      </c>
      <c r="M928" s="28" t="str">
        <f>IF(Table1[[#This Row],[नाम विद्यार्थी]]="","",IF(AND(Table1[[#This Row],[कक्षा]]&gt;=11,'School Fees'!$L$3="Yes"),100,""))</f>
        <v/>
      </c>
      <c r="N9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8" s="25" t="str">
        <f>IF(Table1[[#This Row],[नाम विद्यार्थी]]="","",IF(Table1[[#This Row],[कक्षा]]&gt;8,5,""))</f>
        <v/>
      </c>
      <c r="P9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8" s="21"/>
      <c r="R928" s="21"/>
      <c r="S928" s="28" t="str">
        <f>IF(SUM(Table1[[#This Row],[छात्र निधि]:[टी.सी.शुल्क]])=0,"",SUM(Table1[[#This Row],[छात्र निधि]:[टी.सी.शुल्क]]))</f>
        <v/>
      </c>
      <c r="T928" s="33"/>
      <c r="U928" s="33"/>
      <c r="V928" s="22"/>
    </row>
    <row r="929" spans="2:22" ht="15">
      <c r="B929" s="25" t="str">
        <f>IF(C929="","",ROWS($A$4:A929))</f>
        <v/>
      </c>
      <c r="C929" s="25" t="str">
        <f>IF('Student Record'!A927="","",'Student Record'!A927)</f>
        <v/>
      </c>
      <c r="D929" s="25" t="str">
        <f>IF('Student Record'!B927="","",'Student Record'!B927)</f>
        <v/>
      </c>
      <c r="E929" s="25" t="str">
        <f>IF('Student Record'!C927="","",'Student Record'!C927)</f>
        <v/>
      </c>
      <c r="F929" s="26" t="str">
        <f>IF('Student Record'!E927="","",'Student Record'!E927)</f>
        <v/>
      </c>
      <c r="G929" s="26" t="str">
        <f>IF('Student Record'!G927="","",'Student Record'!G927)</f>
        <v/>
      </c>
      <c r="H929" s="25" t="str">
        <f>IF('Student Record'!I927="","",'Student Record'!I927)</f>
        <v/>
      </c>
      <c r="I929" s="27" t="str">
        <f>IF('Student Record'!J927="","",'Student Record'!J927)</f>
        <v/>
      </c>
      <c r="J929" s="25" t="str">
        <f>IF('Student Record'!O927="","",'Student Record'!O927)</f>
        <v/>
      </c>
      <c r="K9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29" s="25" t="str">
        <f>IF(Table1[[#This Row],[नाम विद्यार्थी]]="","",IF(AND(Table1[[#This Row],[कक्षा]]&gt;8,Table1[[#This Row],[कक्षा]]&lt;11),50,""))</f>
        <v/>
      </c>
      <c r="M929" s="28" t="str">
        <f>IF(Table1[[#This Row],[नाम विद्यार्थी]]="","",IF(AND(Table1[[#This Row],[कक्षा]]&gt;=11,'School Fees'!$L$3="Yes"),100,""))</f>
        <v/>
      </c>
      <c r="N9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29" s="25" t="str">
        <f>IF(Table1[[#This Row],[नाम विद्यार्थी]]="","",IF(Table1[[#This Row],[कक्षा]]&gt;8,5,""))</f>
        <v/>
      </c>
      <c r="P9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29" s="21"/>
      <c r="R929" s="21"/>
      <c r="S929" s="28" t="str">
        <f>IF(SUM(Table1[[#This Row],[छात्र निधि]:[टी.सी.शुल्क]])=0,"",SUM(Table1[[#This Row],[छात्र निधि]:[टी.सी.शुल्क]]))</f>
        <v/>
      </c>
      <c r="T929" s="33"/>
      <c r="U929" s="33"/>
      <c r="V929" s="22"/>
    </row>
    <row r="930" spans="2:22" ht="15">
      <c r="B930" s="25" t="str">
        <f>IF(C930="","",ROWS($A$4:A930))</f>
        <v/>
      </c>
      <c r="C930" s="25" t="str">
        <f>IF('Student Record'!A928="","",'Student Record'!A928)</f>
        <v/>
      </c>
      <c r="D930" s="25" t="str">
        <f>IF('Student Record'!B928="","",'Student Record'!B928)</f>
        <v/>
      </c>
      <c r="E930" s="25" t="str">
        <f>IF('Student Record'!C928="","",'Student Record'!C928)</f>
        <v/>
      </c>
      <c r="F930" s="26" t="str">
        <f>IF('Student Record'!E928="","",'Student Record'!E928)</f>
        <v/>
      </c>
      <c r="G930" s="26" t="str">
        <f>IF('Student Record'!G928="","",'Student Record'!G928)</f>
        <v/>
      </c>
      <c r="H930" s="25" t="str">
        <f>IF('Student Record'!I928="","",'Student Record'!I928)</f>
        <v/>
      </c>
      <c r="I930" s="27" t="str">
        <f>IF('Student Record'!J928="","",'Student Record'!J928)</f>
        <v/>
      </c>
      <c r="J930" s="25" t="str">
        <f>IF('Student Record'!O928="","",'Student Record'!O928)</f>
        <v/>
      </c>
      <c r="K9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0" s="25" t="str">
        <f>IF(Table1[[#This Row],[नाम विद्यार्थी]]="","",IF(AND(Table1[[#This Row],[कक्षा]]&gt;8,Table1[[#This Row],[कक्षा]]&lt;11),50,""))</f>
        <v/>
      </c>
      <c r="M930" s="28" t="str">
        <f>IF(Table1[[#This Row],[नाम विद्यार्थी]]="","",IF(AND(Table1[[#This Row],[कक्षा]]&gt;=11,'School Fees'!$L$3="Yes"),100,""))</f>
        <v/>
      </c>
      <c r="N9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0" s="25" t="str">
        <f>IF(Table1[[#This Row],[नाम विद्यार्थी]]="","",IF(Table1[[#This Row],[कक्षा]]&gt;8,5,""))</f>
        <v/>
      </c>
      <c r="P9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0" s="21"/>
      <c r="R930" s="21"/>
      <c r="S930" s="28" t="str">
        <f>IF(SUM(Table1[[#This Row],[छात्र निधि]:[टी.सी.शुल्क]])=0,"",SUM(Table1[[#This Row],[छात्र निधि]:[टी.सी.शुल्क]]))</f>
        <v/>
      </c>
      <c r="T930" s="33"/>
      <c r="U930" s="33"/>
      <c r="V930" s="22"/>
    </row>
    <row r="931" spans="2:22" ht="15">
      <c r="B931" s="25" t="str">
        <f>IF(C931="","",ROWS($A$4:A931))</f>
        <v/>
      </c>
      <c r="C931" s="25" t="str">
        <f>IF('Student Record'!A929="","",'Student Record'!A929)</f>
        <v/>
      </c>
      <c r="D931" s="25" t="str">
        <f>IF('Student Record'!B929="","",'Student Record'!B929)</f>
        <v/>
      </c>
      <c r="E931" s="25" t="str">
        <f>IF('Student Record'!C929="","",'Student Record'!C929)</f>
        <v/>
      </c>
      <c r="F931" s="26" t="str">
        <f>IF('Student Record'!E929="","",'Student Record'!E929)</f>
        <v/>
      </c>
      <c r="G931" s="26" t="str">
        <f>IF('Student Record'!G929="","",'Student Record'!G929)</f>
        <v/>
      </c>
      <c r="H931" s="25" t="str">
        <f>IF('Student Record'!I929="","",'Student Record'!I929)</f>
        <v/>
      </c>
      <c r="I931" s="27" t="str">
        <f>IF('Student Record'!J929="","",'Student Record'!J929)</f>
        <v/>
      </c>
      <c r="J931" s="25" t="str">
        <f>IF('Student Record'!O929="","",'Student Record'!O929)</f>
        <v/>
      </c>
      <c r="K9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1" s="25" t="str">
        <f>IF(Table1[[#This Row],[नाम विद्यार्थी]]="","",IF(AND(Table1[[#This Row],[कक्षा]]&gt;8,Table1[[#This Row],[कक्षा]]&lt;11),50,""))</f>
        <v/>
      </c>
      <c r="M931" s="28" t="str">
        <f>IF(Table1[[#This Row],[नाम विद्यार्थी]]="","",IF(AND(Table1[[#This Row],[कक्षा]]&gt;=11,'School Fees'!$L$3="Yes"),100,""))</f>
        <v/>
      </c>
      <c r="N9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1" s="25" t="str">
        <f>IF(Table1[[#This Row],[नाम विद्यार्थी]]="","",IF(Table1[[#This Row],[कक्षा]]&gt;8,5,""))</f>
        <v/>
      </c>
      <c r="P9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1" s="21"/>
      <c r="R931" s="21"/>
      <c r="S931" s="28" t="str">
        <f>IF(SUM(Table1[[#This Row],[छात्र निधि]:[टी.सी.शुल्क]])=0,"",SUM(Table1[[#This Row],[छात्र निधि]:[टी.सी.शुल्क]]))</f>
        <v/>
      </c>
      <c r="T931" s="33"/>
      <c r="U931" s="33"/>
      <c r="V931" s="22"/>
    </row>
    <row r="932" spans="2:22" ht="15">
      <c r="B932" s="25" t="str">
        <f>IF(C932="","",ROWS($A$4:A932))</f>
        <v/>
      </c>
      <c r="C932" s="25" t="str">
        <f>IF('Student Record'!A930="","",'Student Record'!A930)</f>
        <v/>
      </c>
      <c r="D932" s="25" t="str">
        <f>IF('Student Record'!B930="","",'Student Record'!B930)</f>
        <v/>
      </c>
      <c r="E932" s="25" t="str">
        <f>IF('Student Record'!C930="","",'Student Record'!C930)</f>
        <v/>
      </c>
      <c r="F932" s="26" t="str">
        <f>IF('Student Record'!E930="","",'Student Record'!E930)</f>
        <v/>
      </c>
      <c r="G932" s="26" t="str">
        <f>IF('Student Record'!G930="","",'Student Record'!G930)</f>
        <v/>
      </c>
      <c r="H932" s="25" t="str">
        <f>IF('Student Record'!I930="","",'Student Record'!I930)</f>
        <v/>
      </c>
      <c r="I932" s="27" t="str">
        <f>IF('Student Record'!J930="","",'Student Record'!J930)</f>
        <v/>
      </c>
      <c r="J932" s="25" t="str">
        <f>IF('Student Record'!O930="","",'Student Record'!O930)</f>
        <v/>
      </c>
      <c r="K9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2" s="25" t="str">
        <f>IF(Table1[[#This Row],[नाम विद्यार्थी]]="","",IF(AND(Table1[[#This Row],[कक्षा]]&gt;8,Table1[[#This Row],[कक्षा]]&lt;11),50,""))</f>
        <v/>
      </c>
      <c r="M932" s="28" t="str">
        <f>IF(Table1[[#This Row],[नाम विद्यार्थी]]="","",IF(AND(Table1[[#This Row],[कक्षा]]&gt;=11,'School Fees'!$L$3="Yes"),100,""))</f>
        <v/>
      </c>
      <c r="N9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2" s="25" t="str">
        <f>IF(Table1[[#This Row],[नाम विद्यार्थी]]="","",IF(Table1[[#This Row],[कक्षा]]&gt;8,5,""))</f>
        <v/>
      </c>
      <c r="P9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2" s="21"/>
      <c r="R932" s="21"/>
      <c r="S932" s="28" t="str">
        <f>IF(SUM(Table1[[#This Row],[छात्र निधि]:[टी.सी.शुल्क]])=0,"",SUM(Table1[[#This Row],[छात्र निधि]:[टी.सी.शुल्क]]))</f>
        <v/>
      </c>
      <c r="T932" s="33"/>
      <c r="U932" s="33"/>
      <c r="V932" s="22"/>
    </row>
    <row r="933" spans="2:22" ht="15">
      <c r="B933" s="25" t="str">
        <f>IF(C933="","",ROWS($A$4:A933))</f>
        <v/>
      </c>
      <c r="C933" s="25" t="str">
        <f>IF('Student Record'!A931="","",'Student Record'!A931)</f>
        <v/>
      </c>
      <c r="D933" s="25" t="str">
        <f>IF('Student Record'!B931="","",'Student Record'!B931)</f>
        <v/>
      </c>
      <c r="E933" s="25" t="str">
        <f>IF('Student Record'!C931="","",'Student Record'!C931)</f>
        <v/>
      </c>
      <c r="F933" s="26" t="str">
        <f>IF('Student Record'!E931="","",'Student Record'!E931)</f>
        <v/>
      </c>
      <c r="G933" s="26" t="str">
        <f>IF('Student Record'!G931="","",'Student Record'!G931)</f>
        <v/>
      </c>
      <c r="H933" s="25" t="str">
        <f>IF('Student Record'!I931="","",'Student Record'!I931)</f>
        <v/>
      </c>
      <c r="I933" s="27" t="str">
        <f>IF('Student Record'!J931="","",'Student Record'!J931)</f>
        <v/>
      </c>
      <c r="J933" s="25" t="str">
        <f>IF('Student Record'!O931="","",'Student Record'!O931)</f>
        <v/>
      </c>
      <c r="K9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3" s="25" t="str">
        <f>IF(Table1[[#This Row],[नाम विद्यार्थी]]="","",IF(AND(Table1[[#This Row],[कक्षा]]&gt;8,Table1[[#This Row],[कक्षा]]&lt;11),50,""))</f>
        <v/>
      </c>
      <c r="M933" s="28" t="str">
        <f>IF(Table1[[#This Row],[नाम विद्यार्थी]]="","",IF(AND(Table1[[#This Row],[कक्षा]]&gt;=11,'School Fees'!$L$3="Yes"),100,""))</f>
        <v/>
      </c>
      <c r="N9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3" s="25" t="str">
        <f>IF(Table1[[#This Row],[नाम विद्यार्थी]]="","",IF(Table1[[#This Row],[कक्षा]]&gt;8,5,""))</f>
        <v/>
      </c>
      <c r="P9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3" s="21"/>
      <c r="R933" s="21"/>
      <c r="S933" s="28" t="str">
        <f>IF(SUM(Table1[[#This Row],[छात्र निधि]:[टी.सी.शुल्क]])=0,"",SUM(Table1[[#This Row],[छात्र निधि]:[टी.सी.शुल्क]]))</f>
        <v/>
      </c>
      <c r="T933" s="33"/>
      <c r="U933" s="33"/>
      <c r="V933" s="22"/>
    </row>
    <row r="934" spans="2:22" ht="15">
      <c r="B934" s="25" t="str">
        <f>IF(C934="","",ROWS($A$4:A934))</f>
        <v/>
      </c>
      <c r="C934" s="25" t="str">
        <f>IF('Student Record'!A932="","",'Student Record'!A932)</f>
        <v/>
      </c>
      <c r="D934" s="25" t="str">
        <f>IF('Student Record'!B932="","",'Student Record'!B932)</f>
        <v/>
      </c>
      <c r="E934" s="25" t="str">
        <f>IF('Student Record'!C932="","",'Student Record'!C932)</f>
        <v/>
      </c>
      <c r="F934" s="26" t="str">
        <f>IF('Student Record'!E932="","",'Student Record'!E932)</f>
        <v/>
      </c>
      <c r="G934" s="26" t="str">
        <f>IF('Student Record'!G932="","",'Student Record'!G932)</f>
        <v/>
      </c>
      <c r="H934" s="25" t="str">
        <f>IF('Student Record'!I932="","",'Student Record'!I932)</f>
        <v/>
      </c>
      <c r="I934" s="27" t="str">
        <f>IF('Student Record'!J932="","",'Student Record'!J932)</f>
        <v/>
      </c>
      <c r="J934" s="25" t="str">
        <f>IF('Student Record'!O932="","",'Student Record'!O932)</f>
        <v/>
      </c>
      <c r="K9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4" s="25" t="str">
        <f>IF(Table1[[#This Row],[नाम विद्यार्थी]]="","",IF(AND(Table1[[#This Row],[कक्षा]]&gt;8,Table1[[#This Row],[कक्षा]]&lt;11),50,""))</f>
        <v/>
      </c>
      <c r="M934" s="28" t="str">
        <f>IF(Table1[[#This Row],[नाम विद्यार्थी]]="","",IF(AND(Table1[[#This Row],[कक्षा]]&gt;=11,'School Fees'!$L$3="Yes"),100,""))</f>
        <v/>
      </c>
      <c r="N9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4" s="25" t="str">
        <f>IF(Table1[[#This Row],[नाम विद्यार्थी]]="","",IF(Table1[[#This Row],[कक्षा]]&gt;8,5,""))</f>
        <v/>
      </c>
      <c r="P9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4" s="21"/>
      <c r="R934" s="21"/>
      <c r="S934" s="28" t="str">
        <f>IF(SUM(Table1[[#This Row],[छात्र निधि]:[टी.सी.शुल्क]])=0,"",SUM(Table1[[#This Row],[छात्र निधि]:[टी.सी.शुल्क]]))</f>
        <v/>
      </c>
      <c r="T934" s="33"/>
      <c r="U934" s="33"/>
      <c r="V934" s="22"/>
    </row>
    <row r="935" spans="2:22" ht="15">
      <c r="B935" s="25" t="str">
        <f>IF(C935="","",ROWS($A$4:A935))</f>
        <v/>
      </c>
      <c r="C935" s="25" t="str">
        <f>IF('Student Record'!A933="","",'Student Record'!A933)</f>
        <v/>
      </c>
      <c r="D935" s="25" t="str">
        <f>IF('Student Record'!B933="","",'Student Record'!B933)</f>
        <v/>
      </c>
      <c r="E935" s="25" t="str">
        <f>IF('Student Record'!C933="","",'Student Record'!C933)</f>
        <v/>
      </c>
      <c r="F935" s="26" t="str">
        <f>IF('Student Record'!E933="","",'Student Record'!E933)</f>
        <v/>
      </c>
      <c r="G935" s="26" t="str">
        <f>IF('Student Record'!G933="","",'Student Record'!G933)</f>
        <v/>
      </c>
      <c r="H935" s="25" t="str">
        <f>IF('Student Record'!I933="","",'Student Record'!I933)</f>
        <v/>
      </c>
      <c r="I935" s="27" t="str">
        <f>IF('Student Record'!J933="","",'Student Record'!J933)</f>
        <v/>
      </c>
      <c r="J935" s="25" t="str">
        <f>IF('Student Record'!O933="","",'Student Record'!O933)</f>
        <v/>
      </c>
      <c r="K9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5" s="25" t="str">
        <f>IF(Table1[[#This Row],[नाम विद्यार्थी]]="","",IF(AND(Table1[[#This Row],[कक्षा]]&gt;8,Table1[[#This Row],[कक्षा]]&lt;11),50,""))</f>
        <v/>
      </c>
      <c r="M935" s="28" t="str">
        <f>IF(Table1[[#This Row],[नाम विद्यार्थी]]="","",IF(AND(Table1[[#This Row],[कक्षा]]&gt;=11,'School Fees'!$L$3="Yes"),100,""))</f>
        <v/>
      </c>
      <c r="N9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5" s="25" t="str">
        <f>IF(Table1[[#This Row],[नाम विद्यार्थी]]="","",IF(Table1[[#This Row],[कक्षा]]&gt;8,5,""))</f>
        <v/>
      </c>
      <c r="P9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5" s="21"/>
      <c r="R935" s="21"/>
      <c r="S935" s="28" t="str">
        <f>IF(SUM(Table1[[#This Row],[छात्र निधि]:[टी.सी.शुल्क]])=0,"",SUM(Table1[[#This Row],[छात्र निधि]:[टी.सी.शुल्क]]))</f>
        <v/>
      </c>
      <c r="T935" s="33"/>
      <c r="U935" s="33"/>
      <c r="V935" s="22"/>
    </row>
    <row r="936" spans="2:22" ht="15">
      <c r="B936" s="25" t="str">
        <f>IF(C936="","",ROWS($A$4:A936))</f>
        <v/>
      </c>
      <c r="C936" s="25" t="str">
        <f>IF('Student Record'!A934="","",'Student Record'!A934)</f>
        <v/>
      </c>
      <c r="D936" s="25" t="str">
        <f>IF('Student Record'!B934="","",'Student Record'!B934)</f>
        <v/>
      </c>
      <c r="E936" s="25" t="str">
        <f>IF('Student Record'!C934="","",'Student Record'!C934)</f>
        <v/>
      </c>
      <c r="F936" s="26" t="str">
        <f>IF('Student Record'!E934="","",'Student Record'!E934)</f>
        <v/>
      </c>
      <c r="G936" s="26" t="str">
        <f>IF('Student Record'!G934="","",'Student Record'!G934)</f>
        <v/>
      </c>
      <c r="H936" s="25" t="str">
        <f>IF('Student Record'!I934="","",'Student Record'!I934)</f>
        <v/>
      </c>
      <c r="I936" s="27" t="str">
        <f>IF('Student Record'!J934="","",'Student Record'!J934)</f>
        <v/>
      </c>
      <c r="J936" s="25" t="str">
        <f>IF('Student Record'!O934="","",'Student Record'!O934)</f>
        <v/>
      </c>
      <c r="K9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6" s="25" t="str">
        <f>IF(Table1[[#This Row],[नाम विद्यार्थी]]="","",IF(AND(Table1[[#This Row],[कक्षा]]&gt;8,Table1[[#This Row],[कक्षा]]&lt;11),50,""))</f>
        <v/>
      </c>
      <c r="M936" s="28" t="str">
        <f>IF(Table1[[#This Row],[नाम विद्यार्थी]]="","",IF(AND(Table1[[#This Row],[कक्षा]]&gt;=11,'School Fees'!$L$3="Yes"),100,""))</f>
        <v/>
      </c>
      <c r="N9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6" s="25" t="str">
        <f>IF(Table1[[#This Row],[नाम विद्यार्थी]]="","",IF(Table1[[#This Row],[कक्षा]]&gt;8,5,""))</f>
        <v/>
      </c>
      <c r="P9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6" s="21"/>
      <c r="R936" s="21"/>
      <c r="S936" s="28" t="str">
        <f>IF(SUM(Table1[[#This Row],[छात्र निधि]:[टी.सी.शुल्क]])=0,"",SUM(Table1[[#This Row],[छात्र निधि]:[टी.सी.शुल्क]]))</f>
        <v/>
      </c>
      <c r="T936" s="33"/>
      <c r="U936" s="33"/>
      <c r="V936" s="22"/>
    </row>
    <row r="937" spans="2:22" ht="15">
      <c r="B937" s="25" t="str">
        <f>IF(C937="","",ROWS($A$4:A937))</f>
        <v/>
      </c>
      <c r="C937" s="25" t="str">
        <f>IF('Student Record'!A935="","",'Student Record'!A935)</f>
        <v/>
      </c>
      <c r="D937" s="25" t="str">
        <f>IF('Student Record'!B935="","",'Student Record'!B935)</f>
        <v/>
      </c>
      <c r="E937" s="25" t="str">
        <f>IF('Student Record'!C935="","",'Student Record'!C935)</f>
        <v/>
      </c>
      <c r="F937" s="26" t="str">
        <f>IF('Student Record'!E935="","",'Student Record'!E935)</f>
        <v/>
      </c>
      <c r="G937" s="26" t="str">
        <f>IF('Student Record'!G935="","",'Student Record'!G935)</f>
        <v/>
      </c>
      <c r="H937" s="25" t="str">
        <f>IF('Student Record'!I935="","",'Student Record'!I935)</f>
        <v/>
      </c>
      <c r="I937" s="27" t="str">
        <f>IF('Student Record'!J935="","",'Student Record'!J935)</f>
        <v/>
      </c>
      <c r="J937" s="25" t="str">
        <f>IF('Student Record'!O935="","",'Student Record'!O935)</f>
        <v/>
      </c>
      <c r="K9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7" s="25" t="str">
        <f>IF(Table1[[#This Row],[नाम विद्यार्थी]]="","",IF(AND(Table1[[#This Row],[कक्षा]]&gt;8,Table1[[#This Row],[कक्षा]]&lt;11),50,""))</f>
        <v/>
      </c>
      <c r="M937" s="28" t="str">
        <f>IF(Table1[[#This Row],[नाम विद्यार्थी]]="","",IF(AND(Table1[[#This Row],[कक्षा]]&gt;=11,'School Fees'!$L$3="Yes"),100,""))</f>
        <v/>
      </c>
      <c r="N9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7" s="25" t="str">
        <f>IF(Table1[[#This Row],[नाम विद्यार्थी]]="","",IF(Table1[[#This Row],[कक्षा]]&gt;8,5,""))</f>
        <v/>
      </c>
      <c r="P9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7" s="21"/>
      <c r="R937" s="21"/>
      <c r="S937" s="28" t="str">
        <f>IF(SUM(Table1[[#This Row],[छात्र निधि]:[टी.सी.शुल्क]])=0,"",SUM(Table1[[#This Row],[छात्र निधि]:[टी.सी.शुल्क]]))</f>
        <v/>
      </c>
      <c r="T937" s="33"/>
      <c r="U937" s="33"/>
      <c r="V937" s="22"/>
    </row>
    <row r="938" spans="2:22" ht="15">
      <c r="B938" s="25" t="str">
        <f>IF(C938="","",ROWS($A$4:A938))</f>
        <v/>
      </c>
      <c r="C938" s="25" t="str">
        <f>IF('Student Record'!A936="","",'Student Record'!A936)</f>
        <v/>
      </c>
      <c r="D938" s="25" t="str">
        <f>IF('Student Record'!B936="","",'Student Record'!B936)</f>
        <v/>
      </c>
      <c r="E938" s="25" t="str">
        <f>IF('Student Record'!C936="","",'Student Record'!C936)</f>
        <v/>
      </c>
      <c r="F938" s="26" t="str">
        <f>IF('Student Record'!E936="","",'Student Record'!E936)</f>
        <v/>
      </c>
      <c r="G938" s="26" t="str">
        <f>IF('Student Record'!G936="","",'Student Record'!G936)</f>
        <v/>
      </c>
      <c r="H938" s="25" t="str">
        <f>IF('Student Record'!I936="","",'Student Record'!I936)</f>
        <v/>
      </c>
      <c r="I938" s="27" t="str">
        <f>IF('Student Record'!J936="","",'Student Record'!J936)</f>
        <v/>
      </c>
      <c r="J938" s="25" t="str">
        <f>IF('Student Record'!O936="","",'Student Record'!O936)</f>
        <v/>
      </c>
      <c r="K9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8" s="25" t="str">
        <f>IF(Table1[[#This Row],[नाम विद्यार्थी]]="","",IF(AND(Table1[[#This Row],[कक्षा]]&gt;8,Table1[[#This Row],[कक्षा]]&lt;11),50,""))</f>
        <v/>
      </c>
      <c r="M938" s="28" t="str">
        <f>IF(Table1[[#This Row],[नाम विद्यार्थी]]="","",IF(AND(Table1[[#This Row],[कक्षा]]&gt;=11,'School Fees'!$L$3="Yes"),100,""))</f>
        <v/>
      </c>
      <c r="N9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8" s="25" t="str">
        <f>IF(Table1[[#This Row],[नाम विद्यार्थी]]="","",IF(Table1[[#This Row],[कक्षा]]&gt;8,5,""))</f>
        <v/>
      </c>
      <c r="P9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8" s="21"/>
      <c r="R938" s="21"/>
      <c r="S938" s="28" t="str">
        <f>IF(SUM(Table1[[#This Row],[छात्र निधि]:[टी.सी.शुल्क]])=0,"",SUM(Table1[[#This Row],[छात्र निधि]:[टी.सी.शुल्क]]))</f>
        <v/>
      </c>
      <c r="T938" s="33"/>
      <c r="U938" s="33"/>
      <c r="V938" s="22"/>
    </row>
    <row r="939" spans="2:22" ht="15">
      <c r="B939" s="25" t="str">
        <f>IF(C939="","",ROWS($A$4:A939))</f>
        <v/>
      </c>
      <c r="C939" s="25" t="str">
        <f>IF('Student Record'!A937="","",'Student Record'!A937)</f>
        <v/>
      </c>
      <c r="D939" s="25" t="str">
        <f>IF('Student Record'!B937="","",'Student Record'!B937)</f>
        <v/>
      </c>
      <c r="E939" s="25" t="str">
        <f>IF('Student Record'!C937="","",'Student Record'!C937)</f>
        <v/>
      </c>
      <c r="F939" s="26" t="str">
        <f>IF('Student Record'!E937="","",'Student Record'!E937)</f>
        <v/>
      </c>
      <c r="G939" s="26" t="str">
        <f>IF('Student Record'!G937="","",'Student Record'!G937)</f>
        <v/>
      </c>
      <c r="H939" s="25" t="str">
        <f>IF('Student Record'!I937="","",'Student Record'!I937)</f>
        <v/>
      </c>
      <c r="I939" s="27" t="str">
        <f>IF('Student Record'!J937="","",'Student Record'!J937)</f>
        <v/>
      </c>
      <c r="J939" s="25" t="str">
        <f>IF('Student Record'!O937="","",'Student Record'!O937)</f>
        <v/>
      </c>
      <c r="K9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39" s="25" t="str">
        <f>IF(Table1[[#This Row],[नाम विद्यार्थी]]="","",IF(AND(Table1[[#This Row],[कक्षा]]&gt;8,Table1[[#This Row],[कक्षा]]&lt;11),50,""))</f>
        <v/>
      </c>
      <c r="M939" s="28" t="str">
        <f>IF(Table1[[#This Row],[नाम विद्यार्थी]]="","",IF(AND(Table1[[#This Row],[कक्षा]]&gt;=11,'School Fees'!$L$3="Yes"),100,""))</f>
        <v/>
      </c>
      <c r="N9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39" s="25" t="str">
        <f>IF(Table1[[#This Row],[नाम विद्यार्थी]]="","",IF(Table1[[#This Row],[कक्षा]]&gt;8,5,""))</f>
        <v/>
      </c>
      <c r="P9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39" s="21"/>
      <c r="R939" s="21"/>
      <c r="S939" s="28" t="str">
        <f>IF(SUM(Table1[[#This Row],[छात्र निधि]:[टी.सी.शुल्क]])=0,"",SUM(Table1[[#This Row],[छात्र निधि]:[टी.सी.शुल्क]]))</f>
        <v/>
      </c>
      <c r="T939" s="33"/>
      <c r="U939" s="33"/>
      <c r="V939" s="22"/>
    </row>
    <row r="940" spans="2:22" ht="15">
      <c r="B940" s="25" t="str">
        <f>IF(C940="","",ROWS($A$4:A940))</f>
        <v/>
      </c>
      <c r="C940" s="25" t="str">
        <f>IF('Student Record'!A938="","",'Student Record'!A938)</f>
        <v/>
      </c>
      <c r="D940" s="25" t="str">
        <f>IF('Student Record'!B938="","",'Student Record'!B938)</f>
        <v/>
      </c>
      <c r="E940" s="25" t="str">
        <f>IF('Student Record'!C938="","",'Student Record'!C938)</f>
        <v/>
      </c>
      <c r="F940" s="26" t="str">
        <f>IF('Student Record'!E938="","",'Student Record'!E938)</f>
        <v/>
      </c>
      <c r="G940" s="26" t="str">
        <f>IF('Student Record'!G938="","",'Student Record'!G938)</f>
        <v/>
      </c>
      <c r="H940" s="25" t="str">
        <f>IF('Student Record'!I938="","",'Student Record'!I938)</f>
        <v/>
      </c>
      <c r="I940" s="27" t="str">
        <f>IF('Student Record'!J938="","",'Student Record'!J938)</f>
        <v/>
      </c>
      <c r="J940" s="25" t="str">
        <f>IF('Student Record'!O938="","",'Student Record'!O938)</f>
        <v/>
      </c>
      <c r="K9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0" s="25" t="str">
        <f>IF(Table1[[#This Row],[नाम विद्यार्थी]]="","",IF(AND(Table1[[#This Row],[कक्षा]]&gt;8,Table1[[#This Row],[कक्षा]]&lt;11),50,""))</f>
        <v/>
      </c>
      <c r="M940" s="28" t="str">
        <f>IF(Table1[[#This Row],[नाम विद्यार्थी]]="","",IF(AND(Table1[[#This Row],[कक्षा]]&gt;=11,'School Fees'!$L$3="Yes"),100,""))</f>
        <v/>
      </c>
      <c r="N9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0" s="25" t="str">
        <f>IF(Table1[[#This Row],[नाम विद्यार्थी]]="","",IF(Table1[[#This Row],[कक्षा]]&gt;8,5,""))</f>
        <v/>
      </c>
      <c r="P9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0" s="21"/>
      <c r="R940" s="21"/>
      <c r="S940" s="28" t="str">
        <f>IF(SUM(Table1[[#This Row],[छात्र निधि]:[टी.सी.शुल्क]])=0,"",SUM(Table1[[#This Row],[छात्र निधि]:[टी.सी.शुल्क]]))</f>
        <v/>
      </c>
      <c r="T940" s="33"/>
      <c r="U940" s="33"/>
      <c r="V940" s="22"/>
    </row>
    <row r="941" spans="2:22" ht="15">
      <c r="B941" s="25" t="str">
        <f>IF(C941="","",ROWS($A$4:A941))</f>
        <v/>
      </c>
      <c r="C941" s="25" t="str">
        <f>IF('Student Record'!A939="","",'Student Record'!A939)</f>
        <v/>
      </c>
      <c r="D941" s="25" t="str">
        <f>IF('Student Record'!B939="","",'Student Record'!B939)</f>
        <v/>
      </c>
      <c r="E941" s="25" t="str">
        <f>IF('Student Record'!C939="","",'Student Record'!C939)</f>
        <v/>
      </c>
      <c r="F941" s="26" t="str">
        <f>IF('Student Record'!E939="","",'Student Record'!E939)</f>
        <v/>
      </c>
      <c r="G941" s="26" t="str">
        <f>IF('Student Record'!G939="","",'Student Record'!G939)</f>
        <v/>
      </c>
      <c r="H941" s="25" t="str">
        <f>IF('Student Record'!I939="","",'Student Record'!I939)</f>
        <v/>
      </c>
      <c r="I941" s="27" t="str">
        <f>IF('Student Record'!J939="","",'Student Record'!J939)</f>
        <v/>
      </c>
      <c r="J941" s="25" t="str">
        <f>IF('Student Record'!O939="","",'Student Record'!O939)</f>
        <v/>
      </c>
      <c r="K9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1" s="25" t="str">
        <f>IF(Table1[[#This Row],[नाम विद्यार्थी]]="","",IF(AND(Table1[[#This Row],[कक्षा]]&gt;8,Table1[[#This Row],[कक्षा]]&lt;11),50,""))</f>
        <v/>
      </c>
      <c r="M941" s="28" t="str">
        <f>IF(Table1[[#This Row],[नाम विद्यार्थी]]="","",IF(AND(Table1[[#This Row],[कक्षा]]&gt;=11,'School Fees'!$L$3="Yes"),100,""))</f>
        <v/>
      </c>
      <c r="N9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1" s="25" t="str">
        <f>IF(Table1[[#This Row],[नाम विद्यार्थी]]="","",IF(Table1[[#This Row],[कक्षा]]&gt;8,5,""))</f>
        <v/>
      </c>
      <c r="P9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1" s="21"/>
      <c r="R941" s="21"/>
      <c r="S941" s="28" t="str">
        <f>IF(SUM(Table1[[#This Row],[छात्र निधि]:[टी.सी.शुल्क]])=0,"",SUM(Table1[[#This Row],[छात्र निधि]:[टी.सी.शुल्क]]))</f>
        <v/>
      </c>
      <c r="T941" s="33"/>
      <c r="U941" s="33"/>
      <c r="V941" s="22"/>
    </row>
    <row r="942" spans="2:22" ht="15">
      <c r="B942" s="25" t="str">
        <f>IF(C942="","",ROWS($A$4:A942))</f>
        <v/>
      </c>
      <c r="C942" s="25" t="str">
        <f>IF('Student Record'!A940="","",'Student Record'!A940)</f>
        <v/>
      </c>
      <c r="D942" s="25" t="str">
        <f>IF('Student Record'!B940="","",'Student Record'!B940)</f>
        <v/>
      </c>
      <c r="E942" s="25" t="str">
        <f>IF('Student Record'!C940="","",'Student Record'!C940)</f>
        <v/>
      </c>
      <c r="F942" s="26" t="str">
        <f>IF('Student Record'!E940="","",'Student Record'!E940)</f>
        <v/>
      </c>
      <c r="G942" s="26" t="str">
        <f>IF('Student Record'!G940="","",'Student Record'!G940)</f>
        <v/>
      </c>
      <c r="H942" s="25" t="str">
        <f>IF('Student Record'!I940="","",'Student Record'!I940)</f>
        <v/>
      </c>
      <c r="I942" s="27" t="str">
        <f>IF('Student Record'!J940="","",'Student Record'!J940)</f>
        <v/>
      </c>
      <c r="J942" s="25" t="str">
        <f>IF('Student Record'!O940="","",'Student Record'!O940)</f>
        <v/>
      </c>
      <c r="K9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2" s="25" t="str">
        <f>IF(Table1[[#This Row],[नाम विद्यार्थी]]="","",IF(AND(Table1[[#This Row],[कक्षा]]&gt;8,Table1[[#This Row],[कक्षा]]&lt;11),50,""))</f>
        <v/>
      </c>
      <c r="M942" s="28" t="str">
        <f>IF(Table1[[#This Row],[नाम विद्यार्थी]]="","",IF(AND(Table1[[#This Row],[कक्षा]]&gt;=11,'School Fees'!$L$3="Yes"),100,""))</f>
        <v/>
      </c>
      <c r="N9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2" s="25" t="str">
        <f>IF(Table1[[#This Row],[नाम विद्यार्थी]]="","",IF(Table1[[#This Row],[कक्षा]]&gt;8,5,""))</f>
        <v/>
      </c>
      <c r="P9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2" s="21"/>
      <c r="R942" s="21"/>
      <c r="S942" s="28" t="str">
        <f>IF(SUM(Table1[[#This Row],[छात्र निधि]:[टी.सी.शुल्क]])=0,"",SUM(Table1[[#This Row],[छात्र निधि]:[टी.सी.शुल्क]]))</f>
        <v/>
      </c>
      <c r="T942" s="33"/>
      <c r="U942" s="33"/>
      <c r="V942" s="22"/>
    </row>
    <row r="943" spans="2:22" ht="15">
      <c r="B943" s="25" t="str">
        <f>IF(C943="","",ROWS($A$4:A943))</f>
        <v/>
      </c>
      <c r="C943" s="25" t="str">
        <f>IF('Student Record'!A941="","",'Student Record'!A941)</f>
        <v/>
      </c>
      <c r="D943" s="25" t="str">
        <f>IF('Student Record'!B941="","",'Student Record'!B941)</f>
        <v/>
      </c>
      <c r="E943" s="25" t="str">
        <f>IF('Student Record'!C941="","",'Student Record'!C941)</f>
        <v/>
      </c>
      <c r="F943" s="26" t="str">
        <f>IF('Student Record'!E941="","",'Student Record'!E941)</f>
        <v/>
      </c>
      <c r="G943" s="26" t="str">
        <f>IF('Student Record'!G941="","",'Student Record'!G941)</f>
        <v/>
      </c>
      <c r="H943" s="25" t="str">
        <f>IF('Student Record'!I941="","",'Student Record'!I941)</f>
        <v/>
      </c>
      <c r="I943" s="27" t="str">
        <f>IF('Student Record'!J941="","",'Student Record'!J941)</f>
        <v/>
      </c>
      <c r="J943" s="25" t="str">
        <f>IF('Student Record'!O941="","",'Student Record'!O941)</f>
        <v/>
      </c>
      <c r="K9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3" s="25" t="str">
        <f>IF(Table1[[#This Row],[नाम विद्यार्थी]]="","",IF(AND(Table1[[#This Row],[कक्षा]]&gt;8,Table1[[#This Row],[कक्षा]]&lt;11),50,""))</f>
        <v/>
      </c>
      <c r="M943" s="28" t="str">
        <f>IF(Table1[[#This Row],[नाम विद्यार्थी]]="","",IF(AND(Table1[[#This Row],[कक्षा]]&gt;=11,'School Fees'!$L$3="Yes"),100,""))</f>
        <v/>
      </c>
      <c r="N9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3" s="25" t="str">
        <f>IF(Table1[[#This Row],[नाम विद्यार्थी]]="","",IF(Table1[[#This Row],[कक्षा]]&gt;8,5,""))</f>
        <v/>
      </c>
      <c r="P9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3" s="21"/>
      <c r="R943" s="21"/>
      <c r="S943" s="28" t="str">
        <f>IF(SUM(Table1[[#This Row],[छात्र निधि]:[टी.सी.शुल्क]])=0,"",SUM(Table1[[#This Row],[छात्र निधि]:[टी.सी.शुल्क]]))</f>
        <v/>
      </c>
      <c r="T943" s="33"/>
      <c r="U943" s="33"/>
      <c r="V943" s="22"/>
    </row>
    <row r="944" spans="2:22" ht="15">
      <c r="B944" s="25" t="str">
        <f>IF(C944="","",ROWS($A$4:A944))</f>
        <v/>
      </c>
      <c r="C944" s="25" t="str">
        <f>IF('Student Record'!A942="","",'Student Record'!A942)</f>
        <v/>
      </c>
      <c r="D944" s="25" t="str">
        <f>IF('Student Record'!B942="","",'Student Record'!B942)</f>
        <v/>
      </c>
      <c r="E944" s="25" t="str">
        <f>IF('Student Record'!C942="","",'Student Record'!C942)</f>
        <v/>
      </c>
      <c r="F944" s="26" t="str">
        <f>IF('Student Record'!E942="","",'Student Record'!E942)</f>
        <v/>
      </c>
      <c r="G944" s="26" t="str">
        <f>IF('Student Record'!G942="","",'Student Record'!G942)</f>
        <v/>
      </c>
      <c r="H944" s="25" t="str">
        <f>IF('Student Record'!I942="","",'Student Record'!I942)</f>
        <v/>
      </c>
      <c r="I944" s="27" t="str">
        <f>IF('Student Record'!J942="","",'Student Record'!J942)</f>
        <v/>
      </c>
      <c r="J944" s="25" t="str">
        <f>IF('Student Record'!O942="","",'Student Record'!O942)</f>
        <v/>
      </c>
      <c r="K9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4" s="25" t="str">
        <f>IF(Table1[[#This Row],[नाम विद्यार्थी]]="","",IF(AND(Table1[[#This Row],[कक्षा]]&gt;8,Table1[[#This Row],[कक्षा]]&lt;11),50,""))</f>
        <v/>
      </c>
      <c r="M944" s="28" t="str">
        <f>IF(Table1[[#This Row],[नाम विद्यार्थी]]="","",IF(AND(Table1[[#This Row],[कक्षा]]&gt;=11,'School Fees'!$L$3="Yes"),100,""))</f>
        <v/>
      </c>
      <c r="N9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4" s="25" t="str">
        <f>IF(Table1[[#This Row],[नाम विद्यार्थी]]="","",IF(Table1[[#This Row],[कक्षा]]&gt;8,5,""))</f>
        <v/>
      </c>
      <c r="P9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4" s="21"/>
      <c r="R944" s="21"/>
      <c r="S944" s="28" t="str">
        <f>IF(SUM(Table1[[#This Row],[छात्र निधि]:[टी.सी.शुल्क]])=0,"",SUM(Table1[[#This Row],[छात्र निधि]:[टी.सी.शुल्क]]))</f>
        <v/>
      </c>
      <c r="T944" s="33"/>
      <c r="U944" s="33"/>
      <c r="V944" s="22"/>
    </row>
    <row r="945" spans="2:22" ht="15">
      <c r="B945" s="25" t="str">
        <f>IF(C945="","",ROWS($A$4:A945))</f>
        <v/>
      </c>
      <c r="C945" s="25" t="str">
        <f>IF('Student Record'!A943="","",'Student Record'!A943)</f>
        <v/>
      </c>
      <c r="D945" s="25" t="str">
        <f>IF('Student Record'!B943="","",'Student Record'!B943)</f>
        <v/>
      </c>
      <c r="E945" s="25" t="str">
        <f>IF('Student Record'!C943="","",'Student Record'!C943)</f>
        <v/>
      </c>
      <c r="F945" s="26" t="str">
        <f>IF('Student Record'!E943="","",'Student Record'!E943)</f>
        <v/>
      </c>
      <c r="G945" s="26" t="str">
        <f>IF('Student Record'!G943="","",'Student Record'!G943)</f>
        <v/>
      </c>
      <c r="H945" s="25" t="str">
        <f>IF('Student Record'!I943="","",'Student Record'!I943)</f>
        <v/>
      </c>
      <c r="I945" s="27" t="str">
        <f>IF('Student Record'!J943="","",'Student Record'!J943)</f>
        <v/>
      </c>
      <c r="J945" s="25" t="str">
        <f>IF('Student Record'!O943="","",'Student Record'!O943)</f>
        <v/>
      </c>
      <c r="K9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5" s="25" t="str">
        <f>IF(Table1[[#This Row],[नाम विद्यार्थी]]="","",IF(AND(Table1[[#This Row],[कक्षा]]&gt;8,Table1[[#This Row],[कक्षा]]&lt;11),50,""))</f>
        <v/>
      </c>
      <c r="M945" s="28" t="str">
        <f>IF(Table1[[#This Row],[नाम विद्यार्थी]]="","",IF(AND(Table1[[#This Row],[कक्षा]]&gt;=11,'School Fees'!$L$3="Yes"),100,""))</f>
        <v/>
      </c>
      <c r="N9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5" s="25" t="str">
        <f>IF(Table1[[#This Row],[नाम विद्यार्थी]]="","",IF(Table1[[#This Row],[कक्षा]]&gt;8,5,""))</f>
        <v/>
      </c>
      <c r="P9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5" s="21"/>
      <c r="R945" s="21"/>
      <c r="S945" s="28" t="str">
        <f>IF(SUM(Table1[[#This Row],[छात्र निधि]:[टी.सी.शुल्क]])=0,"",SUM(Table1[[#This Row],[छात्र निधि]:[टी.सी.शुल्क]]))</f>
        <v/>
      </c>
      <c r="T945" s="33"/>
      <c r="U945" s="33"/>
      <c r="V945" s="22"/>
    </row>
    <row r="946" spans="2:22" ht="15">
      <c r="B946" s="25" t="str">
        <f>IF(C946="","",ROWS($A$4:A946))</f>
        <v/>
      </c>
      <c r="C946" s="25" t="str">
        <f>IF('Student Record'!A944="","",'Student Record'!A944)</f>
        <v/>
      </c>
      <c r="D946" s="25" t="str">
        <f>IF('Student Record'!B944="","",'Student Record'!B944)</f>
        <v/>
      </c>
      <c r="E946" s="25" t="str">
        <f>IF('Student Record'!C944="","",'Student Record'!C944)</f>
        <v/>
      </c>
      <c r="F946" s="26" t="str">
        <f>IF('Student Record'!E944="","",'Student Record'!E944)</f>
        <v/>
      </c>
      <c r="G946" s="26" t="str">
        <f>IF('Student Record'!G944="","",'Student Record'!G944)</f>
        <v/>
      </c>
      <c r="H946" s="25" t="str">
        <f>IF('Student Record'!I944="","",'Student Record'!I944)</f>
        <v/>
      </c>
      <c r="I946" s="27" t="str">
        <f>IF('Student Record'!J944="","",'Student Record'!J944)</f>
        <v/>
      </c>
      <c r="J946" s="25" t="str">
        <f>IF('Student Record'!O944="","",'Student Record'!O944)</f>
        <v/>
      </c>
      <c r="K9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6" s="25" t="str">
        <f>IF(Table1[[#This Row],[नाम विद्यार्थी]]="","",IF(AND(Table1[[#This Row],[कक्षा]]&gt;8,Table1[[#This Row],[कक्षा]]&lt;11),50,""))</f>
        <v/>
      </c>
      <c r="M946" s="28" t="str">
        <f>IF(Table1[[#This Row],[नाम विद्यार्थी]]="","",IF(AND(Table1[[#This Row],[कक्षा]]&gt;=11,'School Fees'!$L$3="Yes"),100,""))</f>
        <v/>
      </c>
      <c r="N9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6" s="25" t="str">
        <f>IF(Table1[[#This Row],[नाम विद्यार्थी]]="","",IF(Table1[[#This Row],[कक्षा]]&gt;8,5,""))</f>
        <v/>
      </c>
      <c r="P9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6" s="21"/>
      <c r="R946" s="21"/>
      <c r="S946" s="28" t="str">
        <f>IF(SUM(Table1[[#This Row],[छात्र निधि]:[टी.सी.शुल्क]])=0,"",SUM(Table1[[#This Row],[छात्र निधि]:[टी.सी.शुल्क]]))</f>
        <v/>
      </c>
      <c r="T946" s="33"/>
      <c r="U946" s="33"/>
      <c r="V946" s="22"/>
    </row>
    <row r="947" spans="2:22" ht="15">
      <c r="B947" s="25" t="str">
        <f>IF(C947="","",ROWS($A$4:A947))</f>
        <v/>
      </c>
      <c r="C947" s="25" t="str">
        <f>IF('Student Record'!A945="","",'Student Record'!A945)</f>
        <v/>
      </c>
      <c r="D947" s="25" t="str">
        <f>IF('Student Record'!B945="","",'Student Record'!B945)</f>
        <v/>
      </c>
      <c r="E947" s="25" t="str">
        <f>IF('Student Record'!C945="","",'Student Record'!C945)</f>
        <v/>
      </c>
      <c r="F947" s="26" t="str">
        <f>IF('Student Record'!E945="","",'Student Record'!E945)</f>
        <v/>
      </c>
      <c r="G947" s="26" t="str">
        <f>IF('Student Record'!G945="","",'Student Record'!G945)</f>
        <v/>
      </c>
      <c r="H947" s="25" t="str">
        <f>IF('Student Record'!I945="","",'Student Record'!I945)</f>
        <v/>
      </c>
      <c r="I947" s="27" t="str">
        <f>IF('Student Record'!J945="","",'Student Record'!J945)</f>
        <v/>
      </c>
      <c r="J947" s="25" t="str">
        <f>IF('Student Record'!O945="","",'Student Record'!O945)</f>
        <v/>
      </c>
      <c r="K9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7" s="25" t="str">
        <f>IF(Table1[[#This Row],[नाम विद्यार्थी]]="","",IF(AND(Table1[[#This Row],[कक्षा]]&gt;8,Table1[[#This Row],[कक्षा]]&lt;11),50,""))</f>
        <v/>
      </c>
      <c r="M947" s="28" t="str">
        <f>IF(Table1[[#This Row],[नाम विद्यार्थी]]="","",IF(AND(Table1[[#This Row],[कक्षा]]&gt;=11,'School Fees'!$L$3="Yes"),100,""))</f>
        <v/>
      </c>
      <c r="N9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7" s="25" t="str">
        <f>IF(Table1[[#This Row],[नाम विद्यार्थी]]="","",IF(Table1[[#This Row],[कक्षा]]&gt;8,5,""))</f>
        <v/>
      </c>
      <c r="P9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7" s="21"/>
      <c r="R947" s="21"/>
      <c r="S947" s="28" t="str">
        <f>IF(SUM(Table1[[#This Row],[छात्र निधि]:[टी.सी.शुल्क]])=0,"",SUM(Table1[[#This Row],[छात्र निधि]:[टी.सी.शुल्क]]))</f>
        <v/>
      </c>
      <c r="T947" s="33"/>
      <c r="U947" s="33"/>
      <c r="V947" s="22"/>
    </row>
    <row r="948" spans="2:22" ht="15">
      <c r="B948" s="25" t="str">
        <f>IF(C948="","",ROWS($A$4:A948))</f>
        <v/>
      </c>
      <c r="C948" s="25" t="str">
        <f>IF('Student Record'!A946="","",'Student Record'!A946)</f>
        <v/>
      </c>
      <c r="D948" s="25" t="str">
        <f>IF('Student Record'!B946="","",'Student Record'!B946)</f>
        <v/>
      </c>
      <c r="E948" s="25" t="str">
        <f>IF('Student Record'!C946="","",'Student Record'!C946)</f>
        <v/>
      </c>
      <c r="F948" s="26" t="str">
        <f>IF('Student Record'!E946="","",'Student Record'!E946)</f>
        <v/>
      </c>
      <c r="G948" s="26" t="str">
        <f>IF('Student Record'!G946="","",'Student Record'!G946)</f>
        <v/>
      </c>
      <c r="H948" s="25" t="str">
        <f>IF('Student Record'!I946="","",'Student Record'!I946)</f>
        <v/>
      </c>
      <c r="I948" s="27" t="str">
        <f>IF('Student Record'!J946="","",'Student Record'!J946)</f>
        <v/>
      </c>
      <c r="J948" s="25" t="str">
        <f>IF('Student Record'!O946="","",'Student Record'!O946)</f>
        <v/>
      </c>
      <c r="K9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8" s="25" t="str">
        <f>IF(Table1[[#This Row],[नाम विद्यार्थी]]="","",IF(AND(Table1[[#This Row],[कक्षा]]&gt;8,Table1[[#This Row],[कक्षा]]&lt;11),50,""))</f>
        <v/>
      </c>
      <c r="M948" s="28" t="str">
        <f>IF(Table1[[#This Row],[नाम विद्यार्थी]]="","",IF(AND(Table1[[#This Row],[कक्षा]]&gt;=11,'School Fees'!$L$3="Yes"),100,""))</f>
        <v/>
      </c>
      <c r="N9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8" s="25" t="str">
        <f>IF(Table1[[#This Row],[नाम विद्यार्थी]]="","",IF(Table1[[#This Row],[कक्षा]]&gt;8,5,""))</f>
        <v/>
      </c>
      <c r="P9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8" s="21"/>
      <c r="R948" s="21"/>
      <c r="S948" s="28" t="str">
        <f>IF(SUM(Table1[[#This Row],[छात्र निधि]:[टी.सी.शुल्क]])=0,"",SUM(Table1[[#This Row],[छात्र निधि]:[टी.सी.शुल्क]]))</f>
        <v/>
      </c>
      <c r="T948" s="33"/>
      <c r="U948" s="33"/>
      <c r="V948" s="22"/>
    </row>
    <row r="949" spans="2:22" ht="15">
      <c r="B949" s="25" t="str">
        <f>IF(C949="","",ROWS($A$4:A949))</f>
        <v/>
      </c>
      <c r="C949" s="25" t="str">
        <f>IF('Student Record'!A947="","",'Student Record'!A947)</f>
        <v/>
      </c>
      <c r="D949" s="25" t="str">
        <f>IF('Student Record'!B947="","",'Student Record'!B947)</f>
        <v/>
      </c>
      <c r="E949" s="25" t="str">
        <f>IF('Student Record'!C947="","",'Student Record'!C947)</f>
        <v/>
      </c>
      <c r="F949" s="26" t="str">
        <f>IF('Student Record'!E947="","",'Student Record'!E947)</f>
        <v/>
      </c>
      <c r="G949" s="26" t="str">
        <f>IF('Student Record'!G947="","",'Student Record'!G947)</f>
        <v/>
      </c>
      <c r="H949" s="25" t="str">
        <f>IF('Student Record'!I947="","",'Student Record'!I947)</f>
        <v/>
      </c>
      <c r="I949" s="27" t="str">
        <f>IF('Student Record'!J947="","",'Student Record'!J947)</f>
        <v/>
      </c>
      <c r="J949" s="25" t="str">
        <f>IF('Student Record'!O947="","",'Student Record'!O947)</f>
        <v/>
      </c>
      <c r="K9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49" s="25" t="str">
        <f>IF(Table1[[#This Row],[नाम विद्यार्थी]]="","",IF(AND(Table1[[#This Row],[कक्षा]]&gt;8,Table1[[#This Row],[कक्षा]]&lt;11),50,""))</f>
        <v/>
      </c>
      <c r="M949" s="28" t="str">
        <f>IF(Table1[[#This Row],[नाम विद्यार्थी]]="","",IF(AND(Table1[[#This Row],[कक्षा]]&gt;=11,'School Fees'!$L$3="Yes"),100,""))</f>
        <v/>
      </c>
      <c r="N9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49" s="25" t="str">
        <f>IF(Table1[[#This Row],[नाम विद्यार्थी]]="","",IF(Table1[[#This Row],[कक्षा]]&gt;8,5,""))</f>
        <v/>
      </c>
      <c r="P9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49" s="21"/>
      <c r="R949" s="21"/>
      <c r="S949" s="28" t="str">
        <f>IF(SUM(Table1[[#This Row],[छात्र निधि]:[टी.सी.शुल्क]])=0,"",SUM(Table1[[#This Row],[छात्र निधि]:[टी.सी.शुल्क]]))</f>
        <v/>
      </c>
      <c r="T949" s="33"/>
      <c r="U949" s="33"/>
      <c r="V949" s="22"/>
    </row>
    <row r="950" spans="2:22" ht="15">
      <c r="B950" s="25" t="str">
        <f>IF(C950="","",ROWS($A$4:A950))</f>
        <v/>
      </c>
      <c r="C950" s="25" t="str">
        <f>IF('Student Record'!A948="","",'Student Record'!A948)</f>
        <v/>
      </c>
      <c r="D950" s="25" t="str">
        <f>IF('Student Record'!B948="","",'Student Record'!B948)</f>
        <v/>
      </c>
      <c r="E950" s="25" t="str">
        <f>IF('Student Record'!C948="","",'Student Record'!C948)</f>
        <v/>
      </c>
      <c r="F950" s="26" t="str">
        <f>IF('Student Record'!E948="","",'Student Record'!E948)</f>
        <v/>
      </c>
      <c r="G950" s="26" t="str">
        <f>IF('Student Record'!G948="","",'Student Record'!G948)</f>
        <v/>
      </c>
      <c r="H950" s="25" t="str">
        <f>IF('Student Record'!I948="","",'Student Record'!I948)</f>
        <v/>
      </c>
      <c r="I950" s="27" t="str">
        <f>IF('Student Record'!J948="","",'Student Record'!J948)</f>
        <v/>
      </c>
      <c r="J950" s="25" t="str">
        <f>IF('Student Record'!O948="","",'Student Record'!O948)</f>
        <v/>
      </c>
      <c r="K9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0" s="25" t="str">
        <f>IF(Table1[[#This Row],[नाम विद्यार्थी]]="","",IF(AND(Table1[[#This Row],[कक्षा]]&gt;8,Table1[[#This Row],[कक्षा]]&lt;11),50,""))</f>
        <v/>
      </c>
      <c r="M950" s="28" t="str">
        <f>IF(Table1[[#This Row],[नाम विद्यार्थी]]="","",IF(AND(Table1[[#This Row],[कक्षा]]&gt;=11,'School Fees'!$L$3="Yes"),100,""))</f>
        <v/>
      </c>
      <c r="N9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0" s="25" t="str">
        <f>IF(Table1[[#This Row],[नाम विद्यार्थी]]="","",IF(Table1[[#This Row],[कक्षा]]&gt;8,5,""))</f>
        <v/>
      </c>
      <c r="P9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0" s="21"/>
      <c r="R950" s="21"/>
      <c r="S950" s="28" t="str">
        <f>IF(SUM(Table1[[#This Row],[छात्र निधि]:[टी.सी.शुल्क]])=0,"",SUM(Table1[[#This Row],[छात्र निधि]:[टी.सी.शुल्क]]))</f>
        <v/>
      </c>
      <c r="T950" s="33"/>
      <c r="U950" s="33"/>
      <c r="V950" s="22"/>
    </row>
    <row r="951" spans="2:22" ht="15">
      <c r="B951" s="25" t="str">
        <f>IF(C951="","",ROWS($A$4:A951))</f>
        <v/>
      </c>
      <c r="C951" s="25" t="str">
        <f>IF('Student Record'!A949="","",'Student Record'!A949)</f>
        <v/>
      </c>
      <c r="D951" s="25" t="str">
        <f>IF('Student Record'!B949="","",'Student Record'!B949)</f>
        <v/>
      </c>
      <c r="E951" s="25" t="str">
        <f>IF('Student Record'!C949="","",'Student Record'!C949)</f>
        <v/>
      </c>
      <c r="F951" s="26" t="str">
        <f>IF('Student Record'!E949="","",'Student Record'!E949)</f>
        <v/>
      </c>
      <c r="G951" s="26" t="str">
        <f>IF('Student Record'!G949="","",'Student Record'!G949)</f>
        <v/>
      </c>
      <c r="H951" s="25" t="str">
        <f>IF('Student Record'!I949="","",'Student Record'!I949)</f>
        <v/>
      </c>
      <c r="I951" s="27" t="str">
        <f>IF('Student Record'!J949="","",'Student Record'!J949)</f>
        <v/>
      </c>
      <c r="J951" s="25" t="str">
        <f>IF('Student Record'!O949="","",'Student Record'!O949)</f>
        <v/>
      </c>
      <c r="K9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1" s="25" t="str">
        <f>IF(Table1[[#This Row],[नाम विद्यार्थी]]="","",IF(AND(Table1[[#This Row],[कक्षा]]&gt;8,Table1[[#This Row],[कक्षा]]&lt;11),50,""))</f>
        <v/>
      </c>
      <c r="M951" s="28" t="str">
        <f>IF(Table1[[#This Row],[नाम विद्यार्थी]]="","",IF(AND(Table1[[#This Row],[कक्षा]]&gt;=11,'School Fees'!$L$3="Yes"),100,""))</f>
        <v/>
      </c>
      <c r="N9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1" s="25" t="str">
        <f>IF(Table1[[#This Row],[नाम विद्यार्थी]]="","",IF(Table1[[#This Row],[कक्षा]]&gt;8,5,""))</f>
        <v/>
      </c>
      <c r="P9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1" s="21"/>
      <c r="R951" s="21"/>
      <c r="S951" s="28" t="str">
        <f>IF(SUM(Table1[[#This Row],[छात्र निधि]:[टी.सी.शुल्क]])=0,"",SUM(Table1[[#This Row],[छात्र निधि]:[टी.सी.शुल्क]]))</f>
        <v/>
      </c>
      <c r="T951" s="33"/>
      <c r="U951" s="33"/>
      <c r="V951" s="22"/>
    </row>
    <row r="952" spans="2:22" ht="15">
      <c r="B952" s="25" t="str">
        <f>IF(C952="","",ROWS($A$4:A952))</f>
        <v/>
      </c>
      <c r="C952" s="25" t="str">
        <f>IF('Student Record'!A950="","",'Student Record'!A950)</f>
        <v/>
      </c>
      <c r="D952" s="25" t="str">
        <f>IF('Student Record'!B950="","",'Student Record'!B950)</f>
        <v/>
      </c>
      <c r="E952" s="25" t="str">
        <f>IF('Student Record'!C950="","",'Student Record'!C950)</f>
        <v/>
      </c>
      <c r="F952" s="26" t="str">
        <f>IF('Student Record'!E950="","",'Student Record'!E950)</f>
        <v/>
      </c>
      <c r="G952" s="26" t="str">
        <f>IF('Student Record'!G950="","",'Student Record'!G950)</f>
        <v/>
      </c>
      <c r="H952" s="25" t="str">
        <f>IF('Student Record'!I950="","",'Student Record'!I950)</f>
        <v/>
      </c>
      <c r="I952" s="27" t="str">
        <f>IF('Student Record'!J950="","",'Student Record'!J950)</f>
        <v/>
      </c>
      <c r="J952" s="25" t="str">
        <f>IF('Student Record'!O950="","",'Student Record'!O950)</f>
        <v/>
      </c>
      <c r="K9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2" s="25" t="str">
        <f>IF(Table1[[#This Row],[नाम विद्यार्थी]]="","",IF(AND(Table1[[#This Row],[कक्षा]]&gt;8,Table1[[#This Row],[कक्षा]]&lt;11),50,""))</f>
        <v/>
      </c>
      <c r="M952" s="28" t="str">
        <f>IF(Table1[[#This Row],[नाम विद्यार्थी]]="","",IF(AND(Table1[[#This Row],[कक्षा]]&gt;=11,'School Fees'!$L$3="Yes"),100,""))</f>
        <v/>
      </c>
      <c r="N9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2" s="25" t="str">
        <f>IF(Table1[[#This Row],[नाम विद्यार्थी]]="","",IF(Table1[[#This Row],[कक्षा]]&gt;8,5,""))</f>
        <v/>
      </c>
      <c r="P9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2" s="21"/>
      <c r="R952" s="21"/>
      <c r="S952" s="28" t="str">
        <f>IF(SUM(Table1[[#This Row],[छात्र निधि]:[टी.सी.शुल्क]])=0,"",SUM(Table1[[#This Row],[छात्र निधि]:[टी.सी.शुल्क]]))</f>
        <v/>
      </c>
      <c r="T952" s="33"/>
      <c r="U952" s="33"/>
      <c r="V952" s="22"/>
    </row>
    <row r="953" spans="2:22" ht="15">
      <c r="B953" s="25" t="str">
        <f>IF(C953="","",ROWS($A$4:A953))</f>
        <v/>
      </c>
      <c r="C953" s="25" t="str">
        <f>IF('Student Record'!A951="","",'Student Record'!A951)</f>
        <v/>
      </c>
      <c r="D953" s="25" t="str">
        <f>IF('Student Record'!B951="","",'Student Record'!B951)</f>
        <v/>
      </c>
      <c r="E953" s="25" t="str">
        <f>IF('Student Record'!C951="","",'Student Record'!C951)</f>
        <v/>
      </c>
      <c r="F953" s="26" t="str">
        <f>IF('Student Record'!E951="","",'Student Record'!E951)</f>
        <v/>
      </c>
      <c r="G953" s="26" t="str">
        <f>IF('Student Record'!G951="","",'Student Record'!G951)</f>
        <v/>
      </c>
      <c r="H953" s="25" t="str">
        <f>IF('Student Record'!I951="","",'Student Record'!I951)</f>
        <v/>
      </c>
      <c r="I953" s="27" t="str">
        <f>IF('Student Record'!J951="","",'Student Record'!J951)</f>
        <v/>
      </c>
      <c r="J953" s="25" t="str">
        <f>IF('Student Record'!O951="","",'Student Record'!O951)</f>
        <v/>
      </c>
      <c r="K9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3" s="25" t="str">
        <f>IF(Table1[[#This Row],[नाम विद्यार्थी]]="","",IF(AND(Table1[[#This Row],[कक्षा]]&gt;8,Table1[[#This Row],[कक्षा]]&lt;11),50,""))</f>
        <v/>
      </c>
      <c r="M953" s="28" t="str">
        <f>IF(Table1[[#This Row],[नाम विद्यार्थी]]="","",IF(AND(Table1[[#This Row],[कक्षा]]&gt;=11,'School Fees'!$L$3="Yes"),100,""))</f>
        <v/>
      </c>
      <c r="N9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3" s="25" t="str">
        <f>IF(Table1[[#This Row],[नाम विद्यार्थी]]="","",IF(Table1[[#This Row],[कक्षा]]&gt;8,5,""))</f>
        <v/>
      </c>
      <c r="P9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3" s="21"/>
      <c r="R953" s="21"/>
      <c r="S953" s="28" t="str">
        <f>IF(SUM(Table1[[#This Row],[छात्र निधि]:[टी.सी.शुल्क]])=0,"",SUM(Table1[[#This Row],[छात्र निधि]:[टी.सी.शुल्क]]))</f>
        <v/>
      </c>
      <c r="T953" s="33"/>
      <c r="U953" s="33"/>
      <c r="V953" s="22"/>
    </row>
    <row r="954" spans="2:22" ht="15">
      <c r="B954" s="25" t="str">
        <f>IF(C954="","",ROWS($A$4:A954))</f>
        <v/>
      </c>
      <c r="C954" s="25" t="str">
        <f>IF('Student Record'!A952="","",'Student Record'!A952)</f>
        <v/>
      </c>
      <c r="D954" s="25" t="str">
        <f>IF('Student Record'!B952="","",'Student Record'!B952)</f>
        <v/>
      </c>
      <c r="E954" s="25" t="str">
        <f>IF('Student Record'!C952="","",'Student Record'!C952)</f>
        <v/>
      </c>
      <c r="F954" s="26" t="str">
        <f>IF('Student Record'!E952="","",'Student Record'!E952)</f>
        <v/>
      </c>
      <c r="G954" s="26" t="str">
        <f>IF('Student Record'!G952="","",'Student Record'!G952)</f>
        <v/>
      </c>
      <c r="H954" s="25" t="str">
        <f>IF('Student Record'!I952="","",'Student Record'!I952)</f>
        <v/>
      </c>
      <c r="I954" s="27" t="str">
        <f>IF('Student Record'!J952="","",'Student Record'!J952)</f>
        <v/>
      </c>
      <c r="J954" s="25" t="str">
        <f>IF('Student Record'!O952="","",'Student Record'!O952)</f>
        <v/>
      </c>
      <c r="K9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4" s="25" t="str">
        <f>IF(Table1[[#This Row],[नाम विद्यार्थी]]="","",IF(AND(Table1[[#This Row],[कक्षा]]&gt;8,Table1[[#This Row],[कक्षा]]&lt;11),50,""))</f>
        <v/>
      </c>
      <c r="M954" s="28" t="str">
        <f>IF(Table1[[#This Row],[नाम विद्यार्थी]]="","",IF(AND(Table1[[#This Row],[कक्षा]]&gt;=11,'School Fees'!$L$3="Yes"),100,""))</f>
        <v/>
      </c>
      <c r="N9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4" s="25" t="str">
        <f>IF(Table1[[#This Row],[नाम विद्यार्थी]]="","",IF(Table1[[#This Row],[कक्षा]]&gt;8,5,""))</f>
        <v/>
      </c>
      <c r="P9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4" s="21"/>
      <c r="R954" s="21"/>
      <c r="S954" s="28" t="str">
        <f>IF(SUM(Table1[[#This Row],[छात्र निधि]:[टी.सी.शुल्क]])=0,"",SUM(Table1[[#This Row],[छात्र निधि]:[टी.सी.शुल्क]]))</f>
        <v/>
      </c>
      <c r="T954" s="33"/>
      <c r="U954" s="33"/>
      <c r="V954" s="22"/>
    </row>
    <row r="955" spans="2:22" ht="15">
      <c r="B955" s="25" t="str">
        <f>IF(C955="","",ROWS($A$4:A955))</f>
        <v/>
      </c>
      <c r="C955" s="25" t="str">
        <f>IF('Student Record'!A953="","",'Student Record'!A953)</f>
        <v/>
      </c>
      <c r="D955" s="25" t="str">
        <f>IF('Student Record'!B953="","",'Student Record'!B953)</f>
        <v/>
      </c>
      <c r="E955" s="25" t="str">
        <f>IF('Student Record'!C953="","",'Student Record'!C953)</f>
        <v/>
      </c>
      <c r="F955" s="26" t="str">
        <f>IF('Student Record'!E953="","",'Student Record'!E953)</f>
        <v/>
      </c>
      <c r="G955" s="26" t="str">
        <f>IF('Student Record'!G953="","",'Student Record'!G953)</f>
        <v/>
      </c>
      <c r="H955" s="25" t="str">
        <f>IF('Student Record'!I953="","",'Student Record'!I953)</f>
        <v/>
      </c>
      <c r="I955" s="27" t="str">
        <f>IF('Student Record'!J953="","",'Student Record'!J953)</f>
        <v/>
      </c>
      <c r="J955" s="25" t="str">
        <f>IF('Student Record'!O953="","",'Student Record'!O953)</f>
        <v/>
      </c>
      <c r="K9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5" s="25" t="str">
        <f>IF(Table1[[#This Row],[नाम विद्यार्थी]]="","",IF(AND(Table1[[#This Row],[कक्षा]]&gt;8,Table1[[#This Row],[कक्षा]]&lt;11),50,""))</f>
        <v/>
      </c>
      <c r="M955" s="28" t="str">
        <f>IF(Table1[[#This Row],[नाम विद्यार्थी]]="","",IF(AND(Table1[[#This Row],[कक्षा]]&gt;=11,'School Fees'!$L$3="Yes"),100,""))</f>
        <v/>
      </c>
      <c r="N9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5" s="25" t="str">
        <f>IF(Table1[[#This Row],[नाम विद्यार्थी]]="","",IF(Table1[[#This Row],[कक्षा]]&gt;8,5,""))</f>
        <v/>
      </c>
      <c r="P9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5" s="21"/>
      <c r="R955" s="21"/>
      <c r="S955" s="28" t="str">
        <f>IF(SUM(Table1[[#This Row],[छात्र निधि]:[टी.सी.शुल्क]])=0,"",SUM(Table1[[#This Row],[छात्र निधि]:[टी.सी.शुल्क]]))</f>
        <v/>
      </c>
      <c r="T955" s="33"/>
      <c r="U955" s="33"/>
      <c r="V955" s="22"/>
    </row>
    <row r="956" spans="2:22" ht="15">
      <c r="B956" s="25" t="str">
        <f>IF(C956="","",ROWS($A$4:A956))</f>
        <v/>
      </c>
      <c r="C956" s="25" t="str">
        <f>IF('Student Record'!A954="","",'Student Record'!A954)</f>
        <v/>
      </c>
      <c r="D956" s="25" t="str">
        <f>IF('Student Record'!B954="","",'Student Record'!B954)</f>
        <v/>
      </c>
      <c r="E956" s="25" t="str">
        <f>IF('Student Record'!C954="","",'Student Record'!C954)</f>
        <v/>
      </c>
      <c r="F956" s="26" t="str">
        <f>IF('Student Record'!E954="","",'Student Record'!E954)</f>
        <v/>
      </c>
      <c r="G956" s="26" t="str">
        <f>IF('Student Record'!G954="","",'Student Record'!G954)</f>
        <v/>
      </c>
      <c r="H956" s="25" t="str">
        <f>IF('Student Record'!I954="","",'Student Record'!I954)</f>
        <v/>
      </c>
      <c r="I956" s="27" t="str">
        <f>IF('Student Record'!J954="","",'Student Record'!J954)</f>
        <v/>
      </c>
      <c r="J956" s="25" t="str">
        <f>IF('Student Record'!O954="","",'Student Record'!O954)</f>
        <v/>
      </c>
      <c r="K9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6" s="25" t="str">
        <f>IF(Table1[[#This Row],[नाम विद्यार्थी]]="","",IF(AND(Table1[[#This Row],[कक्षा]]&gt;8,Table1[[#This Row],[कक्षा]]&lt;11),50,""))</f>
        <v/>
      </c>
      <c r="M956" s="28" t="str">
        <f>IF(Table1[[#This Row],[नाम विद्यार्थी]]="","",IF(AND(Table1[[#This Row],[कक्षा]]&gt;=11,'School Fees'!$L$3="Yes"),100,""))</f>
        <v/>
      </c>
      <c r="N9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6" s="25" t="str">
        <f>IF(Table1[[#This Row],[नाम विद्यार्थी]]="","",IF(Table1[[#This Row],[कक्षा]]&gt;8,5,""))</f>
        <v/>
      </c>
      <c r="P9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6" s="21"/>
      <c r="R956" s="21"/>
      <c r="S956" s="28" t="str">
        <f>IF(SUM(Table1[[#This Row],[छात्र निधि]:[टी.सी.शुल्क]])=0,"",SUM(Table1[[#This Row],[छात्र निधि]:[टी.सी.शुल्क]]))</f>
        <v/>
      </c>
      <c r="T956" s="33"/>
      <c r="U956" s="33"/>
      <c r="V956" s="22"/>
    </row>
    <row r="957" spans="2:22" ht="15">
      <c r="B957" s="25" t="str">
        <f>IF(C957="","",ROWS($A$4:A957))</f>
        <v/>
      </c>
      <c r="C957" s="25" t="str">
        <f>IF('Student Record'!A955="","",'Student Record'!A955)</f>
        <v/>
      </c>
      <c r="D957" s="25" t="str">
        <f>IF('Student Record'!B955="","",'Student Record'!B955)</f>
        <v/>
      </c>
      <c r="E957" s="25" t="str">
        <f>IF('Student Record'!C955="","",'Student Record'!C955)</f>
        <v/>
      </c>
      <c r="F957" s="26" t="str">
        <f>IF('Student Record'!E955="","",'Student Record'!E955)</f>
        <v/>
      </c>
      <c r="G957" s="26" t="str">
        <f>IF('Student Record'!G955="","",'Student Record'!G955)</f>
        <v/>
      </c>
      <c r="H957" s="25" t="str">
        <f>IF('Student Record'!I955="","",'Student Record'!I955)</f>
        <v/>
      </c>
      <c r="I957" s="27" t="str">
        <f>IF('Student Record'!J955="","",'Student Record'!J955)</f>
        <v/>
      </c>
      <c r="J957" s="25" t="str">
        <f>IF('Student Record'!O955="","",'Student Record'!O955)</f>
        <v/>
      </c>
      <c r="K9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7" s="25" t="str">
        <f>IF(Table1[[#This Row],[नाम विद्यार्थी]]="","",IF(AND(Table1[[#This Row],[कक्षा]]&gt;8,Table1[[#This Row],[कक्षा]]&lt;11),50,""))</f>
        <v/>
      </c>
      <c r="M957" s="28" t="str">
        <f>IF(Table1[[#This Row],[नाम विद्यार्थी]]="","",IF(AND(Table1[[#This Row],[कक्षा]]&gt;=11,'School Fees'!$L$3="Yes"),100,""))</f>
        <v/>
      </c>
      <c r="N9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7" s="25" t="str">
        <f>IF(Table1[[#This Row],[नाम विद्यार्थी]]="","",IF(Table1[[#This Row],[कक्षा]]&gt;8,5,""))</f>
        <v/>
      </c>
      <c r="P9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7" s="21"/>
      <c r="R957" s="21"/>
      <c r="S957" s="28" t="str">
        <f>IF(SUM(Table1[[#This Row],[छात्र निधि]:[टी.सी.शुल्क]])=0,"",SUM(Table1[[#This Row],[छात्र निधि]:[टी.सी.शुल्क]]))</f>
        <v/>
      </c>
      <c r="T957" s="33"/>
      <c r="U957" s="33"/>
      <c r="V957" s="22"/>
    </row>
    <row r="958" spans="2:22" ht="15">
      <c r="B958" s="25" t="str">
        <f>IF(C958="","",ROWS($A$4:A958))</f>
        <v/>
      </c>
      <c r="C958" s="25" t="str">
        <f>IF('Student Record'!A956="","",'Student Record'!A956)</f>
        <v/>
      </c>
      <c r="D958" s="25" t="str">
        <f>IF('Student Record'!B956="","",'Student Record'!B956)</f>
        <v/>
      </c>
      <c r="E958" s="25" t="str">
        <f>IF('Student Record'!C956="","",'Student Record'!C956)</f>
        <v/>
      </c>
      <c r="F958" s="26" t="str">
        <f>IF('Student Record'!E956="","",'Student Record'!E956)</f>
        <v/>
      </c>
      <c r="G958" s="26" t="str">
        <f>IF('Student Record'!G956="","",'Student Record'!G956)</f>
        <v/>
      </c>
      <c r="H958" s="25" t="str">
        <f>IF('Student Record'!I956="","",'Student Record'!I956)</f>
        <v/>
      </c>
      <c r="I958" s="27" t="str">
        <f>IF('Student Record'!J956="","",'Student Record'!J956)</f>
        <v/>
      </c>
      <c r="J958" s="25" t="str">
        <f>IF('Student Record'!O956="","",'Student Record'!O956)</f>
        <v/>
      </c>
      <c r="K9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8" s="25" t="str">
        <f>IF(Table1[[#This Row],[नाम विद्यार्थी]]="","",IF(AND(Table1[[#This Row],[कक्षा]]&gt;8,Table1[[#This Row],[कक्षा]]&lt;11),50,""))</f>
        <v/>
      </c>
      <c r="M958" s="28" t="str">
        <f>IF(Table1[[#This Row],[नाम विद्यार्थी]]="","",IF(AND(Table1[[#This Row],[कक्षा]]&gt;=11,'School Fees'!$L$3="Yes"),100,""))</f>
        <v/>
      </c>
      <c r="N9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8" s="25" t="str">
        <f>IF(Table1[[#This Row],[नाम विद्यार्थी]]="","",IF(Table1[[#This Row],[कक्षा]]&gt;8,5,""))</f>
        <v/>
      </c>
      <c r="P9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8" s="21"/>
      <c r="R958" s="21"/>
      <c r="S958" s="28" t="str">
        <f>IF(SUM(Table1[[#This Row],[छात्र निधि]:[टी.सी.शुल्क]])=0,"",SUM(Table1[[#This Row],[छात्र निधि]:[टी.सी.शुल्क]]))</f>
        <v/>
      </c>
      <c r="T958" s="33"/>
      <c r="U958" s="33"/>
      <c r="V958" s="22"/>
    </row>
    <row r="959" spans="2:22" ht="15">
      <c r="B959" s="25" t="str">
        <f>IF(C959="","",ROWS($A$4:A959))</f>
        <v/>
      </c>
      <c r="C959" s="25" t="str">
        <f>IF('Student Record'!A957="","",'Student Record'!A957)</f>
        <v/>
      </c>
      <c r="D959" s="25" t="str">
        <f>IF('Student Record'!B957="","",'Student Record'!B957)</f>
        <v/>
      </c>
      <c r="E959" s="25" t="str">
        <f>IF('Student Record'!C957="","",'Student Record'!C957)</f>
        <v/>
      </c>
      <c r="F959" s="26" t="str">
        <f>IF('Student Record'!E957="","",'Student Record'!E957)</f>
        <v/>
      </c>
      <c r="G959" s="26" t="str">
        <f>IF('Student Record'!G957="","",'Student Record'!G957)</f>
        <v/>
      </c>
      <c r="H959" s="25" t="str">
        <f>IF('Student Record'!I957="","",'Student Record'!I957)</f>
        <v/>
      </c>
      <c r="I959" s="27" t="str">
        <f>IF('Student Record'!J957="","",'Student Record'!J957)</f>
        <v/>
      </c>
      <c r="J959" s="25" t="str">
        <f>IF('Student Record'!O957="","",'Student Record'!O957)</f>
        <v/>
      </c>
      <c r="K9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59" s="25" t="str">
        <f>IF(Table1[[#This Row],[नाम विद्यार्थी]]="","",IF(AND(Table1[[#This Row],[कक्षा]]&gt;8,Table1[[#This Row],[कक्षा]]&lt;11),50,""))</f>
        <v/>
      </c>
      <c r="M959" s="28" t="str">
        <f>IF(Table1[[#This Row],[नाम विद्यार्थी]]="","",IF(AND(Table1[[#This Row],[कक्षा]]&gt;=11,'School Fees'!$L$3="Yes"),100,""))</f>
        <v/>
      </c>
      <c r="N9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59" s="25" t="str">
        <f>IF(Table1[[#This Row],[नाम विद्यार्थी]]="","",IF(Table1[[#This Row],[कक्षा]]&gt;8,5,""))</f>
        <v/>
      </c>
      <c r="P9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59" s="21"/>
      <c r="R959" s="21"/>
      <c r="S959" s="28" t="str">
        <f>IF(SUM(Table1[[#This Row],[छात्र निधि]:[टी.सी.शुल्क]])=0,"",SUM(Table1[[#This Row],[छात्र निधि]:[टी.सी.शुल्क]]))</f>
        <v/>
      </c>
      <c r="T959" s="33"/>
      <c r="U959" s="33"/>
      <c r="V959" s="22"/>
    </row>
    <row r="960" spans="2:22" ht="15">
      <c r="B960" s="25" t="str">
        <f>IF(C960="","",ROWS($A$4:A960))</f>
        <v/>
      </c>
      <c r="C960" s="25" t="str">
        <f>IF('Student Record'!A958="","",'Student Record'!A958)</f>
        <v/>
      </c>
      <c r="D960" s="25" t="str">
        <f>IF('Student Record'!B958="","",'Student Record'!B958)</f>
        <v/>
      </c>
      <c r="E960" s="25" t="str">
        <f>IF('Student Record'!C958="","",'Student Record'!C958)</f>
        <v/>
      </c>
      <c r="F960" s="26" t="str">
        <f>IF('Student Record'!E958="","",'Student Record'!E958)</f>
        <v/>
      </c>
      <c r="G960" s="26" t="str">
        <f>IF('Student Record'!G958="","",'Student Record'!G958)</f>
        <v/>
      </c>
      <c r="H960" s="25" t="str">
        <f>IF('Student Record'!I958="","",'Student Record'!I958)</f>
        <v/>
      </c>
      <c r="I960" s="27" t="str">
        <f>IF('Student Record'!J958="","",'Student Record'!J958)</f>
        <v/>
      </c>
      <c r="J960" s="25" t="str">
        <f>IF('Student Record'!O958="","",'Student Record'!O958)</f>
        <v/>
      </c>
      <c r="K9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0" s="25" t="str">
        <f>IF(Table1[[#This Row],[नाम विद्यार्थी]]="","",IF(AND(Table1[[#This Row],[कक्षा]]&gt;8,Table1[[#This Row],[कक्षा]]&lt;11),50,""))</f>
        <v/>
      </c>
      <c r="M960" s="28" t="str">
        <f>IF(Table1[[#This Row],[नाम विद्यार्थी]]="","",IF(AND(Table1[[#This Row],[कक्षा]]&gt;=11,'School Fees'!$L$3="Yes"),100,""))</f>
        <v/>
      </c>
      <c r="N9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0" s="25" t="str">
        <f>IF(Table1[[#This Row],[नाम विद्यार्थी]]="","",IF(Table1[[#This Row],[कक्षा]]&gt;8,5,""))</f>
        <v/>
      </c>
      <c r="P9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0" s="21"/>
      <c r="R960" s="21"/>
      <c r="S960" s="28" t="str">
        <f>IF(SUM(Table1[[#This Row],[छात्र निधि]:[टी.सी.शुल्क]])=0,"",SUM(Table1[[#This Row],[छात्र निधि]:[टी.सी.शुल्क]]))</f>
        <v/>
      </c>
      <c r="T960" s="33"/>
      <c r="U960" s="33"/>
      <c r="V960" s="22"/>
    </row>
    <row r="961" spans="2:22" ht="15">
      <c r="B961" s="25" t="str">
        <f>IF(C961="","",ROWS($A$4:A961))</f>
        <v/>
      </c>
      <c r="C961" s="25" t="str">
        <f>IF('Student Record'!A959="","",'Student Record'!A959)</f>
        <v/>
      </c>
      <c r="D961" s="25" t="str">
        <f>IF('Student Record'!B959="","",'Student Record'!B959)</f>
        <v/>
      </c>
      <c r="E961" s="25" t="str">
        <f>IF('Student Record'!C959="","",'Student Record'!C959)</f>
        <v/>
      </c>
      <c r="F961" s="26" t="str">
        <f>IF('Student Record'!E959="","",'Student Record'!E959)</f>
        <v/>
      </c>
      <c r="G961" s="26" t="str">
        <f>IF('Student Record'!G959="","",'Student Record'!G959)</f>
        <v/>
      </c>
      <c r="H961" s="25" t="str">
        <f>IF('Student Record'!I959="","",'Student Record'!I959)</f>
        <v/>
      </c>
      <c r="I961" s="27" t="str">
        <f>IF('Student Record'!J959="","",'Student Record'!J959)</f>
        <v/>
      </c>
      <c r="J961" s="25" t="str">
        <f>IF('Student Record'!O959="","",'Student Record'!O959)</f>
        <v/>
      </c>
      <c r="K9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1" s="25" t="str">
        <f>IF(Table1[[#This Row],[नाम विद्यार्थी]]="","",IF(AND(Table1[[#This Row],[कक्षा]]&gt;8,Table1[[#This Row],[कक्षा]]&lt;11),50,""))</f>
        <v/>
      </c>
      <c r="M961" s="28" t="str">
        <f>IF(Table1[[#This Row],[नाम विद्यार्थी]]="","",IF(AND(Table1[[#This Row],[कक्षा]]&gt;=11,'School Fees'!$L$3="Yes"),100,""))</f>
        <v/>
      </c>
      <c r="N9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1" s="25" t="str">
        <f>IF(Table1[[#This Row],[नाम विद्यार्थी]]="","",IF(Table1[[#This Row],[कक्षा]]&gt;8,5,""))</f>
        <v/>
      </c>
      <c r="P9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1" s="21"/>
      <c r="R961" s="21"/>
      <c r="S961" s="28" t="str">
        <f>IF(SUM(Table1[[#This Row],[छात्र निधि]:[टी.सी.शुल्क]])=0,"",SUM(Table1[[#This Row],[छात्र निधि]:[टी.सी.शुल्क]]))</f>
        <v/>
      </c>
      <c r="T961" s="33"/>
      <c r="U961" s="33"/>
      <c r="V961" s="22"/>
    </row>
    <row r="962" spans="2:22" ht="15">
      <c r="B962" s="25" t="str">
        <f>IF(C962="","",ROWS($A$4:A962))</f>
        <v/>
      </c>
      <c r="C962" s="25" t="str">
        <f>IF('Student Record'!A960="","",'Student Record'!A960)</f>
        <v/>
      </c>
      <c r="D962" s="25" t="str">
        <f>IF('Student Record'!B960="","",'Student Record'!B960)</f>
        <v/>
      </c>
      <c r="E962" s="25" t="str">
        <f>IF('Student Record'!C960="","",'Student Record'!C960)</f>
        <v/>
      </c>
      <c r="F962" s="26" t="str">
        <f>IF('Student Record'!E960="","",'Student Record'!E960)</f>
        <v/>
      </c>
      <c r="G962" s="26" t="str">
        <f>IF('Student Record'!G960="","",'Student Record'!G960)</f>
        <v/>
      </c>
      <c r="H962" s="25" t="str">
        <f>IF('Student Record'!I960="","",'Student Record'!I960)</f>
        <v/>
      </c>
      <c r="I962" s="27" t="str">
        <f>IF('Student Record'!J960="","",'Student Record'!J960)</f>
        <v/>
      </c>
      <c r="J962" s="25" t="str">
        <f>IF('Student Record'!O960="","",'Student Record'!O960)</f>
        <v/>
      </c>
      <c r="K9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2" s="25" t="str">
        <f>IF(Table1[[#This Row],[नाम विद्यार्थी]]="","",IF(AND(Table1[[#This Row],[कक्षा]]&gt;8,Table1[[#This Row],[कक्षा]]&lt;11),50,""))</f>
        <v/>
      </c>
      <c r="M962" s="28" t="str">
        <f>IF(Table1[[#This Row],[नाम विद्यार्थी]]="","",IF(AND(Table1[[#This Row],[कक्षा]]&gt;=11,'School Fees'!$L$3="Yes"),100,""))</f>
        <v/>
      </c>
      <c r="N9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2" s="25" t="str">
        <f>IF(Table1[[#This Row],[नाम विद्यार्थी]]="","",IF(Table1[[#This Row],[कक्षा]]&gt;8,5,""))</f>
        <v/>
      </c>
      <c r="P9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2" s="21"/>
      <c r="R962" s="21"/>
      <c r="S962" s="28" t="str">
        <f>IF(SUM(Table1[[#This Row],[छात्र निधि]:[टी.सी.शुल्क]])=0,"",SUM(Table1[[#This Row],[छात्र निधि]:[टी.सी.शुल्क]]))</f>
        <v/>
      </c>
      <c r="T962" s="33"/>
      <c r="U962" s="33"/>
      <c r="V962" s="22"/>
    </row>
    <row r="963" spans="2:22" ht="15">
      <c r="B963" s="25" t="str">
        <f>IF(C963="","",ROWS($A$4:A963))</f>
        <v/>
      </c>
      <c r="C963" s="25" t="str">
        <f>IF('Student Record'!A961="","",'Student Record'!A961)</f>
        <v/>
      </c>
      <c r="D963" s="25" t="str">
        <f>IF('Student Record'!B961="","",'Student Record'!B961)</f>
        <v/>
      </c>
      <c r="E963" s="25" t="str">
        <f>IF('Student Record'!C961="","",'Student Record'!C961)</f>
        <v/>
      </c>
      <c r="F963" s="26" t="str">
        <f>IF('Student Record'!E961="","",'Student Record'!E961)</f>
        <v/>
      </c>
      <c r="G963" s="26" t="str">
        <f>IF('Student Record'!G961="","",'Student Record'!G961)</f>
        <v/>
      </c>
      <c r="H963" s="25" t="str">
        <f>IF('Student Record'!I961="","",'Student Record'!I961)</f>
        <v/>
      </c>
      <c r="I963" s="27" t="str">
        <f>IF('Student Record'!J961="","",'Student Record'!J961)</f>
        <v/>
      </c>
      <c r="J963" s="25" t="str">
        <f>IF('Student Record'!O961="","",'Student Record'!O961)</f>
        <v/>
      </c>
      <c r="K9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3" s="25" t="str">
        <f>IF(Table1[[#This Row],[नाम विद्यार्थी]]="","",IF(AND(Table1[[#This Row],[कक्षा]]&gt;8,Table1[[#This Row],[कक्षा]]&lt;11),50,""))</f>
        <v/>
      </c>
      <c r="M963" s="28" t="str">
        <f>IF(Table1[[#This Row],[नाम विद्यार्थी]]="","",IF(AND(Table1[[#This Row],[कक्षा]]&gt;=11,'School Fees'!$L$3="Yes"),100,""))</f>
        <v/>
      </c>
      <c r="N9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3" s="25" t="str">
        <f>IF(Table1[[#This Row],[नाम विद्यार्थी]]="","",IF(Table1[[#This Row],[कक्षा]]&gt;8,5,""))</f>
        <v/>
      </c>
      <c r="P9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3" s="21"/>
      <c r="R963" s="21"/>
      <c r="S963" s="28" t="str">
        <f>IF(SUM(Table1[[#This Row],[छात्र निधि]:[टी.सी.शुल्क]])=0,"",SUM(Table1[[#This Row],[छात्र निधि]:[टी.सी.शुल्क]]))</f>
        <v/>
      </c>
      <c r="T963" s="33"/>
      <c r="U963" s="33"/>
      <c r="V963" s="22"/>
    </row>
    <row r="964" spans="2:22" ht="15">
      <c r="B964" s="25" t="str">
        <f>IF(C964="","",ROWS($A$4:A964))</f>
        <v/>
      </c>
      <c r="C964" s="25" t="str">
        <f>IF('Student Record'!A962="","",'Student Record'!A962)</f>
        <v/>
      </c>
      <c r="D964" s="25" t="str">
        <f>IF('Student Record'!B962="","",'Student Record'!B962)</f>
        <v/>
      </c>
      <c r="E964" s="25" t="str">
        <f>IF('Student Record'!C962="","",'Student Record'!C962)</f>
        <v/>
      </c>
      <c r="F964" s="26" t="str">
        <f>IF('Student Record'!E962="","",'Student Record'!E962)</f>
        <v/>
      </c>
      <c r="G964" s="26" t="str">
        <f>IF('Student Record'!G962="","",'Student Record'!G962)</f>
        <v/>
      </c>
      <c r="H964" s="25" t="str">
        <f>IF('Student Record'!I962="","",'Student Record'!I962)</f>
        <v/>
      </c>
      <c r="I964" s="27" t="str">
        <f>IF('Student Record'!J962="","",'Student Record'!J962)</f>
        <v/>
      </c>
      <c r="J964" s="25" t="str">
        <f>IF('Student Record'!O962="","",'Student Record'!O962)</f>
        <v/>
      </c>
      <c r="K9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4" s="25" t="str">
        <f>IF(Table1[[#This Row],[नाम विद्यार्थी]]="","",IF(AND(Table1[[#This Row],[कक्षा]]&gt;8,Table1[[#This Row],[कक्षा]]&lt;11),50,""))</f>
        <v/>
      </c>
      <c r="M964" s="28" t="str">
        <f>IF(Table1[[#This Row],[नाम विद्यार्थी]]="","",IF(AND(Table1[[#This Row],[कक्षा]]&gt;=11,'School Fees'!$L$3="Yes"),100,""))</f>
        <v/>
      </c>
      <c r="N9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4" s="25" t="str">
        <f>IF(Table1[[#This Row],[नाम विद्यार्थी]]="","",IF(Table1[[#This Row],[कक्षा]]&gt;8,5,""))</f>
        <v/>
      </c>
      <c r="P9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4" s="21"/>
      <c r="R964" s="21"/>
      <c r="S964" s="28" t="str">
        <f>IF(SUM(Table1[[#This Row],[छात्र निधि]:[टी.सी.शुल्क]])=0,"",SUM(Table1[[#This Row],[छात्र निधि]:[टी.सी.शुल्क]]))</f>
        <v/>
      </c>
      <c r="T964" s="33"/>
      <c r="U964" s="33"/>
      <c r="V964" s="22"/>
    </row>
    <row r="965" spans="2:22" ht="15">
      <c r="B965" s="25" t="str">
        <f>IF(C965="","",ROWS($A$4:A965))</f>
        <v/>
      </c>
      <c r="C965" s="25" t="str">
        <f>IF('Student Record'!A963="","",'Student Record'!A963)</f>
        <v/>
      </c>
      <c r="D965" s="25" t="str">
        <f>IF('Student Record'!B963="","",'Student Record'!B963)</f>
        <v/>
      </c>
      <c r="E965" s="25" t="str">
        <f>IF('Student Record'!C963="","",'Student Record'!C963)</f>
        <v/>
      </c>
      <c r="F965" s="26" t="str">
        <f>IF('Student Record'!E963="","",'Student Record'!E963)</f>
        <v/>
      </c>
      <c r="G965" s="26" t="str">
        <f>IF('Student Record'!G963="","",'Student Record'!G963)</f>
        <v/>
      </c>
      <c r="H965" s="25" t="str">
        <f>IF('Student Record'!I963="","",'Student Record'!I963)</f>
        <v/>
      </c>
      <c r="I965" s="27" t="str">
        <f>IF('Student Record'!J963="","",'Student Record'!J963)</f>
        <v/>
      </c>
      <c r="J965" s="25" t="str">
        <f>IF('Student Record'!O963="","",'Student Record'!O963)</f>
        <v/>
      </c>
      <c r="K9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5" s="25" t="str">
        <f>IF(Table1[[#This Row],[नाम विद्यार्थी]]="","",IF(AND(Table1[[#This Row],[कक्षा]]&gt;8,Table1[[#This Row],[कक्षा]]&lt;11),50,""))</f>
        <v/>
      </c>
      <c r="M965" s="28" t="str">
        <f>IF(Table1[[#This Row],[नाम विद्यार्थी]]="","",IF(AND(Table1[[#This Row],[कक्षा]]&gt;=11,'School Fees'!$L$3="Yes"),100,""))</f>
        <v/>
      </c>
      <c r="N9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5" s="25" t="str">
        <f>IF(Table1[[#This Row],[नाम विद्यार्थी]]="","",IF(Table1[[#This Row],[कक्षा]]&gt;8,5,""))</f>
        <v/>
      </c>
      <c r="P9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5" s="21"/>
      <c r="R965" s="21"/>
      <c r="S965" s="28" t="str">
        <f>IF(SUM(Table1[[#This Row],[छात्र निधि]:[टी.सी.शुल्क]])=0,"",SUM(Table1[[#This Row],[छात्र निधि]:[टी.सी.शुल्क]]))</f>
        <v/>
      </c>
      <c r="T965" s="33"/>
      <c r="U965" s="33"/>
      <c r="V965" s="22"/>
    </row>
    <row r="966" spans="2:22" ht="15">
      <c r="B966" s="25" t="str">
        <f>IF(C966="","",ROWS($A$4:A966))</f>
        <v/>
      </c>
      <c r="C966" s="25" t="str">
        <f>IF('Student Record'!A964="","",'Student Record'!A964)</f>
        <v/>
      </c>
      <c r="D966" s="25" t="str">
        <f>IF('Student Record'!B964="","",'Student Record'!B964)</f>
        <v/>
      </c>
      <c r="E966" s="25" t="str">
        <f>IF('Student Record'!C964="","",'Student Record'!C964)</f>
        <v/>
      </c>
      <c r="F966" s="26" t="str">
        <f>IF('Student Record'!E964="","",'Student Record'!E964)</f>
        <v/>
      </c>
      <c r="G966" s="26" t="str">
        <f>IF('Student Record'!G964="","",'Student Record'!G964)</f>
        <v/>
      </c>
      <c r="H966" s="25" t="str">
        <f>IF('Student Record'!I964="","",'Student Record'!I964)</f>
        <v/>
      </c>
      <c r="I966" s="27" t="str">
        <f>IF('Student Record'!J964="","",'Student Record'!J964)</f>
        <v/>
      </c>
      <c r="J966" s="25" t="str">
        <f>IF('Student Record'!O964="","",'Student Record'!O964)</f>
        <v/>
      </c>
      <c r="K9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6" s="25" t="str">
        <f>IF(Table1[[#This Row],[नाम विद्यार्थी]]="","",IF(AND(Table1[[#This Row],[कक्षा]]&gt;8,Table1[[#This Row],[कक्षा]]&lt;11),50,""))</f>
        <v/>
      </c>
      <c r="M966" s="28" t="str">
        <f>IF(Table1[[#This Row],[नाम विद्यार्थी]]="","",IF(AND(Table1[[#This Row],[कक्षा]]&gt;=11,'School Fees'!$L$3="Yes"),100,""))</f>
        <v/>
      </c>
      <c r="N9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6" s="25" t="str">
        <f>IF(Table1[[#This Row],[नाम विद्यार्थी]]="","",IF(Table1[[#This Row],[कक्षा]]&gt;8,5,""))</f>
        <v/>
      </c>
      <c r="P9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6" s="21"/>
      <c r="R966" s="21"/>
      <c r="S966" s="28" t="str">
        <f>IF(SUM(Table1[[#This Row],[छात्र निधि]:[टी.सी.शुल्क]])=0,"",SUM(Table1[[#This Row],[छात्र निधि]:[टी.सी.शुल्क]]))</f>
        <v/>
      </c>
      <c r="T966" s="33"/>
      <c r="U966" s="33"/>
      <c r="V966" s="22"/>
    </row>
    <row r="967" spans="2:22" ht="15">
      <c r="B967" s="25" t="str">
        <f>IF(C967="","",ROWS($A$4:A967))</f>
        <v/>
      </c>
      <c r="C967" s="25" t="str">
        <f>IF('Student Record'!A965="","",'Student Record'!A965)</f>
        <v/>
      </c>
      <c r="D967" s="25" t="str">
        <f>IF('Student Record'!B965="","",'Student Record'!B965)</f>
        <v/>
      </c>
      <c r="E967" s="25" t="str">
        <f>IF('Student Record'!C965="","",'Student Record'!C965)</f>
        <v/>
      </c>
      <c r="F967" s="26" t="str">
        <f>IF('Student Record'!E965="","",'Student Record'!E965)</f>
        <v/>
      </c>
      <c r="G967" s="26" t="str">
        <f>IF('Student Record'!G965="","",'Student Record'!G965)</f>
        <v/>
      </c>
      <c r="H967" s="25" t="str">
        <f>IF('Student Record'!I965="","",'Student Record'!I965)</f>
        <v/>
      </c>
      <c r="I967" s="27" t="str">
        <f>IF('Student Record'!J965="","",'Student Record'!J965)</f>
        <v/>
      </c>
      <c r="J967" s="25" t="str">
        <f>IF('Student Record'!O965="","",'Student Record'!O965)</f>
        <v/>
      </c>
      <c r="K9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7" s="25" t="str">
        <f>IF(Table1[[#This Row],[नाम विद्यार्थी]]="","",IF(AND(Table1[[#This Row],[कक्षा]]&gt;8,Table1[[#This Row],[कक्षा]]&lt;11),50,""))</f>
        <v/>
      </c>
      <c r="M967" s="28" t="str">
        <f>IF(Table1[[#This Row],[नाम विद्यार्थी]]="","",IF(AND(Table1[[#This Row],[कक्षा]]&gt;=11,'School Fees'!$L$3="Yes"),100,""))</f>
        <v/>
      </c>
      <c r="N9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7" s="25" t="str">
        <f>IF(Table1[[#This Row],[नाम विद्यार्थी]]="","",IF(Table1[[#This Row],[कक्षा]]&gt;8,5,""))</f>
        <v/>
      </c>
      <c r="P9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7" s="21"/>
      <c r="R967" s="21"/>
      <c r="S967" s="28" t="str">
        <f>IF(SUM(Table1[[#This Row],[छात्र निधि]:[टी.सी.शुल्क]])=0,"",SUM(Table1[[#This Row],[छात्र निधि]:[टी.सी.शुल्क]]))</f>
        <v/>
      </c>
      <c r="T967" s="33"/>
      <c r="U967" s="33"/>
      <c r="V967" s="22"/>
    </row>
    <row r="968" spans="2:22" ht="15">
      <c r="B968" s="25" t="str">
        <f>IF(C968="","",ROWS($A$4:A968))</f>
        <v/>
      </c>
      <c r="C968" s="25" t="str">
        <f>IF('Student Record'!A966="","",'Student Record'!A966)</f>
        <v/>
      </c>
      <c r="D968" s="25" t="str">
        <f>IF('Student Record'!B966="","",'Student Record'!B966)</f>
        <v/>
      </c>
      <c r="E968" s="25" t="str">
        <f>IF('Student Record'!C966="","",'Student Record'!C966)</f>
        <v/>
      </c>
      <c r="F968" s="26" t="str">
        <f>IF('Student Record'!E966="","",'Student Record'!E966)</f>
        <v/>
      </c>
      <c r="G968" s="26" t="str">
        <f>IF('Student Record'!G966="","",'Student Record'!G966)</f>
        <v/>
      </c>
      <c r="H968" s="25" t="str">
        <f>IF('Student Record'!I966="","",'Student Record'!I966)</f>
        <v/>
      </c>
      <c r="I968" s="27" t="str">
        <f>IF('Student Record'!J966="","",'Student Record'!J966)</f>
        <v/>
      </c>
      <c r="J968" s="25" t="str">
        <f>IF('Student Record'!O966="","",'Student Record'!O966)</f>
        <v/>
      </c>
      <c r="K9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8" s="25" t="str">
        <f>IF(Table1[[#This Row],[नाम विद्यार्थी]]="","",IF(AND(Table1[[#This Row],[कक्षा]]&gt;8,Table1[[#This Row],[कक्षा]]&lt;11),50,""))</f>
        <v/>
      </c>
      <c r="M968" s="28" t="str">
        <f>IF(Table1[[#This Row],[नाम विद्यार्थी]]="","",IF(AND(Table1[[#This Row],[कक्षा]]&gt;=11,'School Fees'!$L$3="Yes"),100,""))</f>
        <v/>
      </c>
      <c r="N9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8" s="25" t="str">
        <f>IF(Table1[[#This Row],[नाम विद्यार्थी]]="","",IF(Table1[[#This Row],[कक्षा]]&gt;8,5,""))</f>
        <v/>
      </c>
      <c r="P9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8" s="21"/>
      <c r="R968" s="21"/>
      <c r="S968" s="28" t="str">
        <f>IF(SUM(Table1[[#This Row],[छात्र निधि]:[टी.सी.शुल्क]])=0,"",SUM(Table1[[#This Row],[छात्र निधि]:[टी.सी.शुल्क]]))</f>
        <v/>
      </c>
      <c r="T968" s="33"/>
      <c r="U968" s="33"/>
      <c r="V968" s="22"/>
    </row>
    <row r="969" spans="2:22" ht="15">
      <c r="B969" s="25" t="str">
        <f>IF(C969="","",ROWS($A$4:A969))</f>
        <v/>
      </c>
      <c r="C969" s="25" t="str">
        <f>IF('Student Record'!A967="","",'Student Record'!A967)</f>
        <v/>
      </c>
      <c r="D969" s="25" t="str">
        <f>IF('Student Record'!B967="","",'Student Record'!B967)</f>
        <v/>
      </c>
      <c r="E969" s="25" t="str">
        <f>IF('Student Record'!C967="","",'Student Record'!C967)</f>
        <v/>
      </c>
      <c r="F969" s="26" t="str">
        <f>IF('Student Record'!E967="","",'Student Record'!E967)</f>
        <v/>
      </c>
      <c r="G969" s="26" t="str">
        <f>IF('Student Record'!G967="","",'Student Record'!G967)</f>
        <v/>
      </c>
      <c r="H969" s="25" t="str">
        <f>IF('Student Record'!I967="","",'Student Record'!I967)</f>
        <v/>
      </c>
      <c r="I969" s="27" t="str">
        <f>IF('Student Record'!J967="","",'Student Record'!J967)</f>
        <v/>
      </c>
      <c r="J969" s="25" t="str">
        <f>IF('Student Record'!O967="","",'Student Record'!O967)</f>
        <v/>
      </c>
      <c r="K9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69" s="25" t="str">
        <f>IF(Table1[[#This Row],[नाम विद्यार्थी]]="","",IF(AND(Table1[[#This Row],[कक्षा]]&gt;8,Table1[[#This Row],[कक्षा]]&lt;11),50,""))</f>
        <v/>
      </c>
      <c r="M969" s="28" t="str">
        <f>IF(Table1[[#This Row],[नाम विद्यार्थी]]="","",IF(AND(Table1[[#This Row],[कक्षा]]&gt;=11,'School Fees'!$L$3="Yes"),100,""))</f>
        <v/>
      </c>
      <c r="N9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69" s="25" t="str">
        <f>IF(Table1[[#This Row],[नाम विद्यार्थी]]="","",IF(Table1[[#This Row],[कक्षा]]&gt;8,5,""))</f>
        <v/>
      </c>
      <c r="P9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69" s="21"/>
      <c r="R969" s="21"/>
      <c r="S969" s="28" t="str">
        <f>IF(SUM(Table1[[#This Row],[छात्र निधि]:[टी.सी.शुल्क]])=0,"",SUM(Table1[[#This Row],[छात्र निधि]:[टी.सी.शुल्क]]))</f>
        <v/>
      </c>
      <c r="T969" s="33"/>
      <c r="U969" s="33"/>
      <c r="V969" s="22"/>
    </row>
    <row r="970" spans="2:22" ht="15">
      <c r="B970" s="25" t="str">
        <f>IF(C970="","",ROWS($A$4:A970))</f>
        <v/>
      </c>
      <c r="C970" s="25" t="str">
        <f>IF('Student Record'!A968="","",'Student Record'!A968)</f>
        <v/>
      </c>
      <c r="D970" s="25" t="str">
        <f>IF('Student Record'!B968="","",'Student Record'!B968)</f>
        <v/>
      </c>
      <c r="E970" s="25" t="str">
        <f>IF('Student Record'!C968="","",'Student Record'!C968)</f>
        <v/>
      </c>
      <c r="F970" s="26" t="str">
        <f>IF('Student Record'!E968="","",'Student Record'!E968)</f>
        <v/>
      </c>
      <c r="G970" s="26" t="str">
        <f>IF('Student Record'!G968="","",'Student Record'!G968)</f>
        <v/>
      </c>
      <c r="H970" s="25" t="str">
        <f>IF('Student Record'!I968="","",'Student Record'!I968)</f>
        <v/>
      </c>
      <c r="I970" s="27" t="str">
        <f>IF('Student Record'!J968="","",'Student Record'!J968)</f>
        <v/>
      </c>
      <c r="J970" s="25" t="str">
        <f>IF('Student Record'!O968="","",'Student Record'!O968)</f>
        <v/>
      </c>
      <c r="K9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0" s="25" t="str">
        <f>IF(Table1[[#This Row],[नाम विद्यार्थी]]="","",IF(AND(Table1[[#This Row],[कक्षा]]&gt;8,Table1[[#This Row],[कक्षा]]&lt;11),50,""))</f>
        <v/>
      </c>
      <c r="M970" s="28" t="str">
        <f>IF(Table1[[#This Row],[नाम विद्यार्थी]]="","",IF(AND(Table1[[#This Row],[कक्षा]]&gt;=11,'School Fees'!$L$3="Yes"),100,""))</f>
        <v/>
      </c>
      <c r="N9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0" s="25" t="str">
        <f>IF(Table1[[#This Row],[नाम विद्यार्थी]]="","",IF(Table1[[#This Row],[कक्षा]]&gt;8,5,""))</f>
        <v/>
      </c>
      <c r="P9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0" s="21"/>
      <c r="R970" s="21"/>
      <c r="S970" s="28" t="str">
        <f>IF(SUM(Table1[[#This Row],[छात्र निधि]:[टी.सी.शुल्क]])=0,"",SUM(Table1[[#This Row],[छात्र निधि]:[टी.सी.शुल्क]]))</f>
        <v/>
      </c>
      <c r="T970" s="33"/>
      <c r="U970" s="33"/>
      <c r="V970" s="22"/>
    </row>
    <row r="971" spans="2:22" ht="15">
      <c r="B971" s="25" t="str">
        <f>IF(C971="","",ROWS($A$4:A971))</f>
        <v/>
      </c>
      <c r="C971" s="25" t="str">
        <f>IF('Student Record'!A969="","",'Student Record'!A969)</f>
        <v/>
      </c>
      <c r="D971" s="25" t="str">
        <f>IF('Student Record'!B969="","",'Student Record'!B969)</f>
        <v/>
      </c>
      <c r="E971" s="25" t="str">
        <f>IF('Student Record'!C969="","",'Student Record'!C969)</f>
        <v/>
      </c>
      <c r="F971" s="26" t="str">
        <f>IF('Student Record'!E969="","",'Student Record'!E969)</f>
        <v/>
      </c>
      <c r="G971" s="26" t="str">
        <f>IF('Student Record'!G969="","",'Student Record'!G969)</f>
        <v/>
      </c>
      <c r="H971" s="25" t="str">
        <f>IF('Student Record'!I969="","",'Student Record'!I969)</f>
        <v/>
      </c>
      <c r="I971" s="27" t="str">
        <f>IF('Student Record'!J969="","",'Student Record'!J969)</f>
        <v/>
      </c>
      <c r="J971" s="25" t="str">
        <f>IF('Student Record'!O969="","",'Student Record'!O969)</f>
        <v/>
      </c>
      <c r="K9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1" s="25" t="str">
        <f>IF(Table1[[#This Row],[नाम विद्यार्थी]]="","",IF(AND(Table1[[#This Row],[कक्षा]]&gt;8,Table1[[#This Row],[कक्षा]]&lt;11),50,""))</f>
        <v/>
      </c>
      <c r="M971" s="28" t="str">
        <f>IF(Table1[[#This Row],[नाम विद्यार्थी]]="","",IF(AND(Table1[[#This Row],[कक्षा]]&gt;=11,'School Fees'!$L$3="Yes"),100,""))</f>
        <v/>
      </c>
      <c r="N9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1" s="25" t="str">
        <f>IF(Table1[[#This Row],[नाम विद्यार्थी]]="","",IF(Table1[[#This Row],[कक्षा]]&gt;8,5,""))</f>
        <v/>
      </c>
      <c r="P9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1" s="21"/>
      <c r="R971" s="21"/>
      <c r="S971" s="28" t="str">
        <f>IF(SUM(Table1[[#This Row],[छात्र निधि]:[टी.सी.शुल्क]])=0,"",SUM(Table1[[#This Row],[छात्र निधि]:[टी.सी.शुल्क]]))</f>
        <v/>
      </c>
      <c r="T971" s="33"/>
      <c r="U971" s="33"/>
      <c r="V971" s="22"/>
    </row>
    <row r="972" spans="2:22" ht="15">
      <c r="B972" s="25" t="str">
        <f>IF(C972="","",ROWS($A$4:A972))</f>
        <v/>
      </c>
      <c r="C972" s="25" t="str">
        <f>IF('Student Record'!A970="","",'Student Record'!A970)</f>
        <v/>
      </c>
      <c r="D972" s="25" t="str">
        <f>IF('Student Record'!B970="","",'Student Record'!B970)</f>
        <v/>
      </c>
      <c r="E972" s="25" t="str">
        <f>IF('Student Record'!C970="","",'Student Record'!C970)</f>
        <v/>
      </c>
      <c r="F972" s="26" t="str">
        <f>IF('Student Record'!E970="","",'Student Record'!E970)</f>
        <v/>
      </c>
      <c r="G972" s="26" t="str">
        <f>IF('Student Record'!G970="","",'Student Record'!G970)</f>
        <v/>
      </c>
      <c r="H972" s="25" t="str">
        <f>IF('Student Record'!I970="","",'Student Record'!I970)</f>
        <v/>
      </c>
      <c r="I972" s="27" t="str">
        <f>IF('Student Record'!J970="","",'Student Record'!J970)</f>
        <v/>
      </c>
      <c r="J972" s="25" t="str">
        <f>IF('Student Record'!O970="","",'Student Record'!O970)</f>
        <v/>
      </c>
      <c r="K9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2" s="25" t="str">
        <f>IF(Table1[[#This Row],[नाम विद्यार्थी]]="","",IF(AND(Table1[[#This Row],[कक्षा]]&gt;8,Table1[[#This Row],[कक्षा]]&lt;11),50,""))</f>
        <v/>
      </c>
      <c r="M972" s="28" t="str">
        <f>IF(Table1[[#This Row],[नाम विद्यार्थी]]="","",IF(AND(Table1[[#This Row],[कक्षा]]&gt;=11,'School Fees'!$L$3="Yes"),100,""))</f>
        <v/>
      </c>
      <c r="N9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2" s="25" t="str">
        <f>IF(Table1[[#This Row],[नाम विद्यार्थी]]="","",IF(Table1[[#This Row],[कक्षा]]&gt;8,5,""))</f>
        <v/>
      </c>
      <c r="P9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2" s="21"/>
      <c r="R972" s="21"/>
      <c r="S972" s="28" t="str">
        <f>IF(SUM(Table1[[#This Row],[छात्र निधि]:[टी.सी.शुल्क]])=0,"",SUM(Table1[[#This Row],[छात्र निधि]:[टी.सी.शुल्क]]))</f>
        <v/>
      </c>
      <c r="T972" s="33"/>
      <c r="U972" s="33"/>
      <c r="V972" s="22"/>
    </row>
    <row r="973" spans="2:22" ht="15">
      <c r="B973" s="25" t="str">
        <f>IF(C973="","",ROWS($A$4:A973))</f>
        <v/>
      </c>
      <c r="C973" s="25" t="str">
        <f>IF('Student Record'!A971="","",'Student Record'!A971)</f>
        <v/>
      </c>
      <c r="D973" s="25" t="str">
        <f>IF('Student Record'!B971="","",'Student Record'!B971)</f>
        <v/>
      </c>
      <c r="E973" s="25" t="str">
        <f>IF('Student Record'!C971="","",'Student Record'!C971)</f>
        <v/>
      </c>
      <c r="F973" s="26" t="str">
        <f>IF('Student Record'!E971="","",'Student Record'!E971)</f>
        <v/>
      </c>
      <c r="G973" s="26" t="str">
        <f>IF('Student Record'!G971="","",'Student Record'!G971)</f>
        <v/>
      </c>
      <c r="H973" s="25" t="str">
        <f>IF('Student Record'!I971="","",'Student Record'!I971)</f>
        <v/>
      </c>
      <c r="I973" s="27" t="str">
        <f>IF('Student Record'!J971="","",'Student Record'!J971)</f>
        <v/>
      </c>
      <c r="J973" s="25" t="str">
        <f>IF('Student Record'!O971="","",'Student Record'!O971)</f>
        <v/>
      </c>
      <c r="K9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3" s="25" t="str">
        <f>IF(Table1[[#This Row],[नाम विद्यार्थी]]="","",IF(AND(Table1[[#This Row],[कक्षा]]&gt;8,Table1[[#This Row],[कक्षा]]&lt;11),50,""))</f>
        <v/>
      </c>
      <c r="M973" s="28" t="str">
        <f>IF(Table1[[#This Row],[नाम विद्यार्थी]]="","",IF(AND(Table1[[#This Row],[कक्षा]]&gt;=11,'School Fees'!$L$3="Yes"),100,""))</f>
        <v/>
      </c>
      <c r="N9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3" s="25" t="str">
        <f>IF(Table1[[#This Row],[नाम विद्यार्थी]]="","",IF(Table1[[#This Row],[कक्षा]]&gt;8,5,""))</f>
        <v/>
      </c>
      <c r="P9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3" s="21"/>
      <c r="R973" s="21"/>
      <c r="S973" s="28" t="str">
        <f>IF(SUM(Table1[[#This Row],[छात्र निधि]:[टी.सी.शुल्क]])=0,"",SUM(Table1[[#This Row],[छात्र निधि]:[टी.सी.शुल्क]]))</f>
        <v/>
      </c>
      <c r="T973" s="33"/>
      <c r="U973" s="33"/>
      <c r="V973" s="22"/>
    </row>
    <row r="974" spans="2:22" ht="15">
      <c r="B974" s="25" t="str">
        <f>IF(C974="","",ROWS($A$4:A974))</f>
        <v/>
      </c>
      <c r="C974" s="25" t="str">
        <f>IF('Student Record'!A972="","",'Student Record'!A972)</f>
        <v/>
      </c>
      <c r="D974" s="25" t="str">
        <f>IF('Student Record'!B972="","",'Student Record'!B972)</f>
        <v/>
      </c>
      <c r="E974" s="25" t="str">
        <f>IF('Student Record'!C972="","",'Student Record'!C972)</f>
        <v/>
      </c>
      <c r="F974" s="26" t="str">
        <f>IF('Student Record'!E972="","",'Student Record'!E972)</f>
        <v/>
      </c>
      <c r="G974" s="26" t="str">
        <f>IF('Student Record'!G972="","",'Student Record'!G972)</f>
        <v/>
      </c>
      <c r="H974" s="25" t="str">
        <f>IF('Student Record'!I972="","",'Student Record'!I972)</f>
        <v/>
      </c>
      <c r="I974" s="27" t="str">
        <f>IF('Student Record'!J972="","",'Student Record'!J972)</f>
        <v/>
      </c>
      <c r="J974" s="25" t="str">
        <f>IF('Student Record'!O972="","",'Student Record'!O972)</f>
        <v/>
      </c>
      <c r="K9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4" s="25" t="str">
        <f>IF(Table1[[#This Row],[नाम विद्यार्थी]]="","",IF(AND(Table1[[#This Row],[कक्षा]]&gt;8,Table1[[#This Row],[कक्षा]]&lt;11),50,""))</f>
        <v/>
      </c>
      <c r="M974" s="28" t="str">
        <f>IF(Table1[[#This Row],[नाम विद्यार्थी]]="","",IF(AND(Table1[[#This Row],[कक्षा]]&gt;=11,'School Fees'!$L$3="Yes"),100,""))</f>
        <v/>
      </c>
      <c r="N9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4" s="25" t="str">
        <f>IF(Table1[[#This Row],[नाम विद्यार्थी]]="","",IF(Table1[[#This Row],[कक्षा]]&gt;8,5,""))</f>
        <v/>
      </c>
      <c r="P9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4" s="21"/>
      <c r="R974" s="21"/>
      <c r="S974" s="28" t="str">
        <f>IF(SUM(Table1[[#This Row],[छात्र निधि]:[टी.सी.शुल्क]])=0,"",SUM(Table1[[#This Row],[छात्र निधि]:[टी.सी.शुल्क]]))</f>
        <v/>
      </c>
      <c r="T974" s="33"/>
      <c r="U974" s="33"/>
      <c r="V974" s="22"/>
    </row>
    <row r="975" spans="2:22" ht="15">
      <c r="B975" s="25" t="str">
        <f>IF(C975="","",ROWS($A$4:A975))</f>
        <v/>
      </c>
      <c r="C975" s="25" t="str">
        <f>IF('Student Record'!A973="","",'Student Record'!A973)</f>
        <v/>
      </c>
      <c r="D975" s="25" t="str">
        <f>IF('Student Record'!B973="","",'Student Record'!B973)</f>
        <v/>
      </c>
      <c r="E975" s="25" t="str">
        <f>IF('Student Record'!C973="","",'Student Record'!C973)</f>
        <v/>
      </c>
      <c r="F975" s="26" t="str">
        <f>IF('Student Record'!E973="","",'Student Record'!E973)</f>
        <v/>
      </c>
      <c r="G975" s="26" t="str">
        <f>IF('Student Record'!G973="","",'Student Record'!G973)</f>
        <v/>
      </c>
      <c r="H975" s="25" t="str">
        <f>IF('Student Record'!I973="","",'Student Record'!I973)</f>
        <v/>
      </c>
      <c r="I975" s="27" t="str">
        <f>IF('Student Record'!J973="","",'Student Record'!J973)</f>
        <v/>
      </c>
      <c r="J975" s="25" t="str">
        <f>IF('Student Record'!O973="","",'Student Record'!O973)</f>
        <v/>
      </c>
      <c r="K9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5" s="25" t="str">
        <f>IF(Table1[[#This Row],[नाम विद्यार्थी]]="","",IF(AND(Table1[[#This Row],[कक्षा]]&gt;8,Table1[[#This Row],[कक्षा]]&lt;11),50,""))</f>
        <v/>
      </c>
      <c r="M975" s="28" t="str">
        <f>IF(Table1[[#This Row],[नाम विद्यार्थी]]="","",IF(AND(Table1[[#This Row],[कक्षा]]&gt;=11,'School Fees'!$L$3="Yes"),100,""))</f>
        <v/>
      </c>
      <c r="N9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5" s="25" t="str">
        <f>IF(Table1[[#This Row],[नाम विद्यार्थी]]="","",IF(Table1[[#This Row],[कक्षा]]&gt;8,5,""))</f>
        <v/>
      </c>
      <c r="P9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5" s="21"/>
      <c r="R975" s="21"/>
      <c r="S975" s="28" t="str">
        <f>IF(SUM(Table1[[#This Row],[छात्र निधि]:[टी.सी.शुल्क]])=0,"",SUM(Table1[[#This Row],[छात्र निधि]:[टी.सी.शुल्क]]))</f>
        <v/>
      </c>
      <c r="T975" s="33"/>
      <c r="U975" s="33"/>
      <c r="V975" s="22"/>
    </row>
    <row r="976" spans="2:22" ht="15">
      <c r="B976" s="25" t="str">
        <f>IF(C976="","",ROWS($A$4:A976))</f>
        <v/>
      </c>
      <c r="C976" s="25" t="str">
        <f>IF('Student Record'!A974="","",'Student Record'!A974)</f>
        <v/>
      </c>
      <c r="D976" s="25" t="str">
        <f>IF('Student Record'!B974="","",'Student Record'!B974)</f>
        <v/>
      </c>
      <c r="E976" s="25" t="str">
        <f>IF('Student Record'!C974="","",'Student Record'!C974)</f>
        <v/>
      </c>
      <c r="F976" s="26" t="str">
        <f>IF('Student Record'!E974="","",'Student Record'!E974)</f>
        <v/>
      </c>
      <c r="G976" s="26" t="str">
        <f>IF('Student Record'!G974="","",'Student Record'!G974)</f>
        <v/>
      </c>
      <c r="H976" s="25" t="str">
        <f>IF('Student Record'!I974="","",'Student Record'!I974)</f>
        <v/>
      </c>
      <c r="I976" s="27" t="str">
        <f>IF('Student Record'!J974="","",'Student Record'!J974)</f>
        <v/>
      </c>
      <c r="J976" s="25" t="str">
        <f>IF('Student Record'!O974="","",'Student Record'!O974)</f>
        <v/>
      </c>
      <c r="K9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6" s="25" t="str">
        <f>IF(Table1[[#This Row],[नाम विद्यार्थी]]="","",IF(AND(Table1[[#This Row],[कक्षा]]&gt;8,Table1[[#This Row],[कक्षा]]&lt;11),50,""))</f>
        <v/>
      </c>
      <c r="M976" s="28" t="str">
        <f>IF(Table1[[#This Row],[नाम विद्यार्थी]]="","",IF(AND(Table1[[#This Row],[कक्षा]]&gt;=11,'School Fees'!$L$3="Yes"),100,""))</f>
        <v/>
      </c>
      <c r="N9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6" s="25" t="str">
        <f>IF(Table1[[#This Row],[नाम विद्यार्थी]]="","",IF(Table1[[#This Row],[कक्षा]]&gt;8,5,""))</f>
        <v/>
      </c>
      <c r="P9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6" s="21"/>
      <c r="R976" s="21"/>
      <c r="S976" s="28" t="str">
        <f>IF(SUM(Table1[[#This Row],[छात्र निधि]:[टी.सी.शुल्क]])=0,"",SUM(Table1[[#This Row],[छात्र निधि]:[टी.सी.शुल्क]]))</f>
        <v/>
      </c>
      <c r="T976" s="33"/>
      <c r="U976" s="33"/>
      <c r="V976" s="22"/>
    </row>
    <row r="977" spans="2:22" ht="15">
      <c r="B977" s="25" t="str">
        <f>IF(C977="","",ROWS($A$4:A977))</f>
        <v/>
      </c>
      <c r="C977" s="25" t="str">
        <f>IF('Student Record'!A975="","",'Student Record'!A975)</f>
        <v/>
      </c>
      <c r="D977" s="25" t="str">
        <f>IF('Student Record'!B975="","",'Student Record'!B975)</f>
        <v/>
      </c>
      <c r="E977" s="25" t="str">
        <f>IF('Student Record'!C975="","",'Student Record'!C975)</f>
        <v/>
      </c>
      <c r="F977" s="26" t="str">
        <f>IF('Student Record'!E975="","",'Student Record'!E975)</f>
        <v/>
      </c>
      <c r="G977" s="26" t="str">
        <f>IF('Student Record'!G975="","",'Student Record'!G975)</f>
        <v/>
      </c>
      <c r="H977" s="25" t="str">
        <f>IF('Student Record'!I975="","",'Student Record'!I975)</f>
        <v/>
      </c>
      <c r="I977" s="27" t="str">
        <f>IF('Student Record'!J975="","",'Student Record'!J975)</f>
        <v/>
      </c>
      <c r="J977" s="25" t="str">
        <f>IF('Student Record'!O975="","",'Student Record'!O975)</f>
        <v/>
      </c>
      <c r="K9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7" s="25" t="str">
        <f>IF(Table1[[#This Row],[नाम विद्यार्थी]]="","",IF(AND(Table1[[#This Row],[कक्षा]]&gt;8,Table1[[#This Row],[कक्षा]]&lt;11),50,""))</f>
        <v/>
      </c>
      <c r="M977" s="28" t="str">
        <f>IF(Table1[[#This Row],[नाम विद्यार्थी]]="","",IF(AND(Table1[[#This Row],[कक्षा]]&gt;=11,'School Fees'!$L$3="Yes"),100,""))</f>
        <v/>
      </c>
      <c r="N9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7" s="25" t="str">
        <f>IF(Table1[[#This Row],[नाम विद्यार्थी]]="","",IF(Table1[[#This Row],[कक्षा]]&gt;8,5,""))</f>
        <v/>
      </c>
      <c r="P9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7" s="21"/>
      <c r="R977" s="21"/>
      <c r="S977" s="28" t="str">
        <f>IF(SUM(Table1[[#This Row],[छात्र निधि]:[टी.सी.शुल्क]])=0,"",SUM(Table1[[#This Row],[छात्र निधि]:[टी.सी.शुल्क]]))</f>
        <v/>
      </c>
      <c r="T977" s="33"/>
      <c r="U977" s="33"/>
      <c r="V977" s="22"/>
    </row>
    <row r="978" spans="2:22" ht="15">
      <c r="B978" s="25" t="str">
        <f>IF(C978="","",ROWS($A$4:A978))</f>
        <v/>
      </c>
      <c r="C978" s="25" t="str">
        <f>IF('Student Record'!A976="","",'Student Record'!A976)</f>
        <v/>
      </c>
      <c r="D978" s="25" t="str">
        <f>IF('Student Record'!B976="","",'Student Record'!B976)</f>
        <v/>
      </c>
      <c r="E978" s="25" t="str">
        <f>IF('Student Record'!C976="","",'Student Record'!C976)</f>
        <v/>
      </c>
      <c r="F978" s="26" t="str">
        <f>IF('Student Record'!E976="","",'Student Record'!E976)</f>
        <v/>
      </c>
      <c r="G978" s="26" t="str">
        <f>IF('Student Record'!G976="","",'Student Record'!G976)</f>
        <v/>
      </c>
      <c r="H978" s="25" t="str">
        <f>IF('Student Record'!I976="","",'Student Record'!I976)</f>
        <v/>
      </c>
      <c r="I978" s="27" t="str">
        <f>IF('Student Record'!J976="","",'Student Record'!J976)</f>
        <v/>
      </c>
      <c r="J978" s="25" t="str">
        <f>IF('Student Record'!O976="","",'Student Record'!O976)</f>
        <v/>
      </c>
      <c r="K9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8" s="25" t="str">
        <f>IF(Table1[[#This Row],[नाम विद्यार्थी]]="","",IF(AND(Table1[[#This Row],[कक्षा]]&gt;8,Table1[[#This Row],[कक्षा]]&lt;11),50,""))</f>
        <v/>
      </c>
      <c r="M978" s="28" t="str">
        <f>IF(Table1[[#This Row],[नाम विद्यार्थी]]="","",IF(AND(Table1[[#This Row],[कक्षा]]&gt;=11,'School Fees'!$L$3="Yes"),100,""))</f>
        <v/>
      </c>
      <c r="N9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8" s="25" t="str">
        <f>IF(Table1[[#This Row],[नाम विद्यार्थी]]="","",IF(Table1[[#This Row],[कक्षा]]&gt;8,5,""))</f>
        <v/>
      </c>
      <c r="P9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8" s="21"/>
      <c r="R978" s="21"/>
      <c r="S978" s="28" t="str">
        <f>IF(SUM(Table1[[#This Row],[छात्र निधि]:[टी.सी.शुल्क]])=0,"",SUM(Table1[[#This Row],[छात्र निधि]:[टी.सी.शुल्क]]))</f>
        <v/>
      </c>
      <c r="T978" s="33"/>
      <c r="U978" s="33"/>
      <c r="V978" s="22"/>
    </row>
    <row r="979" spans="2:22" ht="15">
      <c r="B979" s="25" t="str">
        <f>IF(C979="","",ROWS($A$4:A979))</f>
        <v/>
      </c>
      <c r="C979" s="25" t="str">
        <f>IF('Student Record'!A977="","",'Student Record'!A977)</f>
        <v/>
      </c>
      <c r="D979" s="25" t="str">
        <f>IF('Student Record'!B977="","",'Student Record'!B977)</f>
        <v/>
      </c>
      <c r="E979" s="25" t="str">
        <f>IF('Student Record'!C977="","",'Student Record'!C977)</f>
        <v/>
      </c>
      <c r="F979" s="26" t="str">
        <f>IF('Student Record'!E977="","",'Student Record'!E977)</f>
        <v/>
      </c>
      <c r="G979" s="26" t="str">
        <f>IF('Student Record'!G977="","",'Student Record'!G977)</f>
        <v/>
      </c>
      <c r="H979" s="25" t="str">
        <f>IF('Student Record'!I977="","",'Student Record'!I977)</f>
        <v/>
      </c>
      <c r="I979" s="27" t="str">
        <f>IF('Student Record'!J977="","",'Student Record'!J977)</f>
        <v/>
      </c>
      <c r="J979" s="25" t="str">
        <f>IF('Student Record'!O977="","",'Student Record'!O977)</f>
        <v/>
      </c>
      <c r="K9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79" s="25" t="str">
        <f>IF(Table1[[#This Row],[नाम विद्यार्थी]]="","",IF(AND(Table1[[#This Row],[कक्षा]]&gt;8,Table1[[#This Row],[कक्षा]]&lt;11),50,""))</f>
        <v/>
      </c>
      <c r="M979" s="28" t="str">
        <f>IF(Table1[[#This Row],[नाम विद्यार्थी]]="","",IF(AND(Table1[[#This Row],[कक्षा]]&gt;=11,'School Fees'!$L$3="Yes"),100,""))</f>
        <v/>
      </c>
      <c r="N9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79" s="25" t="str">
        <f>IF(Table1[[#This Row],[नाम विद्यार्थी]]="","",IF(Table1[[#This Row],[कक्षा]]&gt;8,5,""))</f>
        <v/>
      </c>
      <c r="P9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79" s="21"/>
      <c r="R979" s="21"/>
      <c r="S979" s="28" t="str">
        <f>IF(SUM(Table1[[#This Row],[छात्र निधि]:[टी.सी.शुल्क]])=0,"",SUM(Table1[[#This Row],[छात्र निधि]:[टी.सी.शुल्क]]))</f>
        <v/>
      </c>
      <c r="T979" s="33"/>
      <c r="U979" s="33"/>
      <c r="V979" s="22"/>
    </row>
    <row r="980" spans="2:22" ht="15">
      <c r="B980" s="25" t="str">
        <f>IF(C980="","",ROWS($A$4:A980))</f>
        <v/>
      </c>
      <c r="C980" s="25" t="str">
        <f>IF('Student Record'!A978="","",'Student Record'!A978)</f>
        <v/>
      </c>
      <c r="D980" s="25" t="str">
        <f>IF('Student Record'!B978="","",'Student Record'!B978)</f>
        <v/>
      </c>
      <c r="E980" s="25" t="str">
        <f>IF('Student Record'!C978="","",'Student Record'!C978)</f>
        <v/>
      </c>
      <c r="F980" s="26" t="str">
        <f>IF('Student Record'!E978="","",'Student Record'!E978)</f>
        <v/>
      </c>
      <c r="G980" s="26" t="str">
        <f>IF('Student Record'!G978="","",'Student Record'!G978)</f>
        <v/>
      </c>
      <c r="H980" s="25" t="str">
        <f>IF('Student Record'!I978="","",'Student Record'!I978)</f>
        <v/>
      </c>
      <c r="I980" s="27" t="str">
        <f>IF('Student Record'!J978="","",'Student Record'!J978)</f>
        <v/>
      </c>
      <c r="J980" s="25" t="str">
        <f>IF('Student Record'!O978="","",'Student Record'!O978)</f>
        <v/>
      </c>
      <c r="K9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0" s="25" t="str">
        <f>IF(Table1[[#This Row],[नाम विद्यार्थी]]="","",IF(AND(Table1[[#This Row],[कक्षा]]&gt;8,Table1[[#This Row],[कक्षा]]&lt;11),50,""))</f>
        <v/>
      </c>
      <c r="M980" s="28" t="str">
        <f>IF(Table1[[#This Row],[नाम विद्यार्थी]]="","",IF(AND(Table1[[#This Row],[कक्षा]]&gt;=11,'School Fees'!$L$3="Yes"),100,""))</f>
        <v/>
      </c>
      <c r="N9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0" s="25" t="str">
        <f>IF(Table1[[#This Row],[नाम विद्यार्थी]]="","",IF(Table1[[#This Row],[कक्षा]]&gt;8,5,""))</f>
        <v/>
      </c>
      <c r="P9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0" s="21"/>
      <c r="R980" s="21"/>
      <c r="S980" s="28" t="str">
        <f>IF(SUM(Table1[[#This Row],[छात्र निधि]:[टी.सी.शुल्क]])=0,"",SUM(Table1[[#This Row],[छात्र निधि]:[टी.सी.शुल्क]]))</f>
        <v/>
      </c>
      <c r="T980" s="33"/>
      <c r="U980" s="33"/>
      <c r="V980" s="22"/>
    </row>
    <row r="981" spans="2:22" ht="15">
      <c r="B981" s="25" t="str">
        <f>IF(C981="","",ROWS($A$4:A981))</f>
        <v/>
      </c>
      <c r="C981" s="25" t="str">
        <f>IF('Student Record'!A979="","",'Student Record'!A979)</f>
        <v/>
      </c>
      <c r="D981" s="25" t="str">
        <f>IF('Student Record'!B979="","",'Student Record'!B979)</f>
        <v/>
      </c>
      <c r="E981" s="25" t="str">
        <f>IF('Student Record'!C979="","",'Student Record'!C979)</f>
        <v/>
      </c>
      <c r="F981" s="26" t="str">
        <f>IF('Student Record'!E979="","",'Student Record'!E979)</f>
        <v/>
      </c>
      <c r="G981" s="26" t="str">
        <f>IF('Student Record'!G979="","",'Student Record'!G979)</f>
        <v/>
      </c>
      <c r="H981" s="25" t="str">
        <f>IF('Student Record'!I979="","",'Student Record'!I979)</f>
        <v/>
      </c>
      <c r="I981" s="27" t="str">
        <f>IF('Student Record'!J979="","",'Student Record'!J979)</f>
        <v/>
      </c>
      <c r="J981" s="25" t="str">
        <f>IF('Student Record'!O979="","",'Student Record'!O979)</f>
        <v/>
      </c>
      <c r="K9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1" s="25" t="str">
        <f>IF(Table1[[#This Row],[नाम विद्यार्थी]]="","",IF(AND(Table1[[#This Row],[कक्षा]]&gt;8,Table1[[#This Row],[कक्षा]]&lt;11),50,""))</f>
        <v/>
      </c>
      <c r="M981" s="28" t="str">
        <f>IF(Table1[[#This Row],[नाम विद्यार्थी]]="","",IF(AND(Table1[[#This Row],[कक्षा]]&gt;=11,'School Fees'!$L$3="Yes"),100,""))</f>
        <v/>
      </c>
      <c r="N9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1" s="25" t="str">
        <f>IF(Table1[[#This Row],[नाम विद्यार्थी]]="","",IF(Table1[[#This Row],[कक्षा]]&gt;8,5,""))</f>
        <v/>
      </c>
      <c r="P9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1" s="21"/>
      <c r="R981" s="21"/>
      <c r="S981" s="28" t="str">
        <f>IF(SUM(Table1[[#This Row],[छात्र निधि]:[टी.सी.शुल्क]])=0,"",SUM(Table1[[#This Row],[छात्र निधि]:[टी.सी.शुल्क]]))</f>
        <v/>
      </c>
      <c r="T981" s="33"/>
      <c r="U981" s="33"/>
      <c r="V981" s="22"/>
    </row>
    <row r="982" spans="2:22" ht="15">
      <c r="B982" s="25" t="str">
        <f>IF(C982="","",ROWS($A$4:A982))</f>
        <v/>
      </c>
      <c r="C982" s="25" t="str">
        <f>IF('Student Record'!A980="","",'Student Record'!A980)</f>
        <v/>
      </c>
      <c r="D982" s="25" t="str">
        <f>IF('Student Record'!B980="","",'Student Record'!B980)</f>
        <v/>
      </c>
      <c r="E982" s="25" t="str">
        <f>IF('Student Record'!C980="","",'Student Record'!C980)</f>
        <v/>
      </c>
      <c r="F982" s="26" t="str">
        <f>IF('Student Record'!E980="","",'Student Record'!E980)</f>
        <v/>
      </c>
      <c r="G982" s="26" t="str">
        <f>IF('Student Record'!G980="","",'Student Record'!G980)</f>
        <v/>
      </c>
      <c r="H982" s="25" t="str">
        <f>IF('Student Record'!I980="","",'Student Record'!I980)</f>
        <v/>
      </c>
      <c r="I982" s="27" t="str">
        <f>IF('Student Record'!J980="","",'Student Record'!J980)</f>
        <v/>
      </c>
      <c r="J982" s="25" t="str">
        <f>IF('Student Record'!O980="","",'Student Record'!O980)</f>
        <v/>
      </c>
      <c r="K9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2" s="25" t="str">
        <f>IF(Table1[[#This Row],[नाम विद्यार्थी]]="","",IF(AND(Table1[[#This Row],[कक्षा]]&gt;8,Table1[[#This Row],[कक्षा]]&lt;11),50,""))</f>
        <v/>
      </c>
      <c r="M982" s="28" t="str">
        <f>IF(Table1[[#This Row],[नाम विद्यार्थी]]="","",IF(AND(Table1[[#This Row],[कक्षा]]&gt;=11,'School Fees'!$L$3="Yes"),100,""))</f>
        <v/>
      </c>
      <c r="N9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2" s="25" t="str">
        <f>IF(Table1[[#This Row],[नाम विद्यार्थी]]="","",IF(Table1[[#This Row],[कक्षा]]&gt;8,5,""))</f>
        <v/>
      </c>
      <c r="P9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2" s="21"/>
      <c r="R982" s="21"/>
      <c r="S982" s="28" t="str">
        <f>IF(SUM(Table1[[#This Row],[छात्र निधि]:[टी.सी.शुल्क]])=0,"",SUM(Table1[[#This Row],[छात्र निधि]:[टी.सी.शुल्क]]))</f>
        <v/>
      </c>
      <c r="T982" s="33"/>
      <c r="U982" s="33"/>
      <c r="V982" s="22"/>
    </row>
    <row r="983" spans="2:22" ht="15">
      <c r="B983" s="25" t="str">
        <f>IF(C983="","",ROWS($A$4:A983))</f>
        <v/>
      </c>
      <c r="C983" s="25" t="str">
        <f>IF('Student Record'!A981="","",'Student Record'!A981)</f>
        <v/>
      </c>
      <c r="D983" s="25" t="str">
        <f>IF('Student Record'!B981="","",'Student Record'!B981)</f>
        <v/>
      </c>
      <c r="E983" s="25" t="str">
        <f>IF('Student Record'!C981="","",'Student Record'!C981)</f>
        <v/>
      </c>
      <c r="F983" s="26" t="str">
        <f>IF('Student Record'!E981="","",'Student Record'!E981)</f>
        <v/>
      </c>
      <c r="G983" s="26" t="str">
        <f>IF('Student Record'!G981="","",'Student Record'!G981)</f>
        <v/>
      </c>
      <c r="H983" s="25" t="str">
        <f>IF('Student Record'!I981="","",'Student Record'!I981)</f>
        <v/>
      </c>
      <c r="I983" s="27" t="str">
        <f>IF('Student Record'!J981="","",'Student Record'!J981)</f>
        <v/>
      </c>
      <c r="J983" s="25" t="str">
        <f>IF('Student Record'!O981="","",'Student Record'!O981)</f>
        <v/>
      </c>
      <c r="K9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3" s="25" t="str">
        <f>IF(Table1[[#This Row],[नाम विद्यार्थी]]="","",IF(AND(Table1[[#This Row],[कक्षा]]&gt;8,Table1[[#This Row],[कक्षा]]&lt;11),50,""))</f>
        <v/>
      </c>
      <c r="M983" s="28" t="str">
        <f>IF(Table1[[#This Row],[नाम विद्यार्थी]]="","",IF(AND(Table1[[#This Row],[कक्षा]]&gt;=11,'School Fees'!$L$3="Yes"),100,""))</f>
        <v/>
      </c>
      <c r="N9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3" s="25" t="str">
        <f>IF(Table1[[#This Row],[नाम विद्यार्थी]]="","",IF(Table1[[#This Row],[कक्षा]]&gt;8,5,""))</f>
        <v/>
      </c>
      <c r="P9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3" s="21"/>
      <c r="R983" s="21"/>
      <c r="S983" s="28" t="str">
        <f>IF(SUM(Table1[[#This Row],[छात्र निधि]:[टी.सी.शुल्क]])=0,"",SUM(Table1[[#This Row],[छात्र निधि]:[टी.सी.शुल्क]]))</f>
        <v/>
      </c>
      <c r="T983" s="33"/>
      <c r="U983" s="33"/>
      <c r="V983" s="22"/>
    </row>
    <row r="984" spans="2:22" ht="15">
      <c r="B984" s="25" t="str">
        <f>IF(C984="","",ROWS($A$4:A984))</f>
        <v/>
      </c>
      <c r="C984" s="25" t="str">
        <f>IF('Student Record'!A982="","",'Student Record'!A982)</f>
        <v/>
      </c>
      <c r="D984" s="25" t="str">
        <f>IF('Student Record'!B982="","",'Student Record'!B982)</f>
        <v/>
      </c>
      <c r="E984" s="25" t="str">
        <f>IF('Student Record'!C982="","",'Student Record'!C982)</f>
        <v/>
      </c>
      <c r="F984" s="26" t="str">
        <f>IF('Student Record'!E982="","",'Student Record'!E982)</f>
        <v/>
      </c>
      <c r="G984" s="26" t="str">
        <f>IF('Student Record'!G982="","",'Student Record'!G982)</f>
        <v/>
      </c>
      <c r="H984" s="25" t="str">
        <f>IF('Student Record'!I982="","",'Student Record'!I982)</f>
        <v/>
      </c>
      <c r="I984" s="27" t="str">
        <f>IF('Student Record'!J982="","",'Student Record'!J982)</f>
        <v/>
      </c>
      <c r="J984" s="25" t="str">
        <f>IF('Student Record'!O982="","",'Student Record'!O982)</f>
        <v/>
      </c>
      <c r="K9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4" s="25" t="str">
        <f>IF(Table1[[#This Row],[नाम विद्यार्थी]]="","",IF(AND(Table1[[#This Row],[कक्षा]]&gt;8,Table1[[#This Row],[कक्षा]]&lt;11),50,""))</f>
        <v/>
      </c>
      <c r="M984" s="28" t="str">
        <f>IF(Table1[[#This Row],[नाम विद्यार्थी]]="","",IF(AND(Table1[[#This Row],[कक्षा]]&gt;=11,'School Fees'!$L$3="Yes"),100,""))</f>
        <v/>
      </c>
      <c r="N9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4" s="25" t="str">
        <f>IF(Table1[[#This Row],[नाम विद्यार्थी]]="","",IF(Table1[[#This Row],[कक्षा]]&gt;8,5,""))</f>
        <v/>
      </c>
      <c r="P9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4" s="21"/>
      <c r="R984" s="21"/>
      <c r="S984" s="28" t="str">
        <f>IF(SUM(Table1[[#This Row],[छात्र निधि]:[टी.सी.शुल्क]])=0,"",SUM(Table1[[#This Row],[छात्र निधि]:[टी.सी.शुल्क]]))</f>
        <v/>
      </c>
      <c r="T984" s="33"/>
      <c r="U984" s="33"/>
      <c r="V984" s="22"/>
    </row>
    <row r="985" spans="2:22" ht="15">
      <c r="B985" s="25" t="str">
        <f>IF(C985="","",ROWS($A$4:A985))</f>
        <v/>
      </c>
      <c r="C985" s="25" t="str">
        <f>IF('Student Record'!A983="","",'Student Record'!A983)</f>
        <v/>
      </c>
      <c r="D985" s="25" t="str">
        <f>IF('Student Record'!B983="","",'Student Record'!B983)</f>
        <v/>
      </c>
      <c r="E985" s="25" t="str">
        <f>IF('Student Record'!C983="","",'Student Record'!C983)</f>
        <v/>
      </c>
      <c r="F985" s="26" t="str">
        <f>IF('Student Record'!E983="","",'Student Record'!E983)</f>
        <v/>
      </c>
      <c r="G985" s="26" t="str">
        <f>IF('Student Record'!G983="","",'Student Record'!G983)</f>
        <v/>
      </c>
      <c r="H985" s="25" t="str">
        <f>IF('Student Record'!I983="","",'Student Record'!I983)</f>
        <v/>
      </c>
      <c r="I985" s="27" t="str">
        <f>IF('Student Record'!J983="","",'Student Record'!J983)</f>
        <v/>
      </c>
      <c r="J985" s="25" t="str">
        <f>IF('Student Record'!O983="","",'Student Record'!O983)</f>
        <v/>
      </c>
      <c r="K9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5" s="25" t="str">
        <f>IF(Table1[[#This Row],[नाम विद्यार्थी]]="","",IF(AND(Table1[[#This Row],[कक्षा]]&gt;8,Table1[[#This Row],[कक्षा]]&lt;11),50,""))</f>
        <v/>
      </c>
      <c r="M985" s="28" t="str">
        <f>IF(Table1[[#This Row],[नाम विद्यार्थी]]="","",IF(AND(Table1[[#This Row],[कक्षा]]&gt;=11,'School Fees'!$L$3="Yes"),100,""))</f>
        <v/>
      </c>
      <c r="N9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5" s="25" t="str">
        <f>IF(Table1[[#This Row],[नाम विद्यार्थी]]="","",IF(Table1[[#This Row],[कक्षा]]&gt;8,5,""))</f>
        <v/>
      </c>
      <c r="P9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5" s="21"/>
      <c r="R985" s="21"/>
      <c r="S985" s="28" t="str">
        <f>IF(SUM(Table1[[#This Row],[छात्र निधि]:[टी.सी.शुल्क]])=0,"",SUM(Table1[[#This Row],[छात्र निधि]:[टी.सी.शुल्क]]))</f>
        <v/>
      </c>
      <c r="T985" s="33"/>
      <c r="U985" s="33"/>
      <c r="V985" s="22"/>
    </row>
    <row r="986" spans="2:22" ht="15">
      <c r="B986" s="25" t="str">
        <f>IF(C986="","",ROWS($A$4:A986))</f>
        <v/>
      </c>
      <c r="C986" s="25" t="str">
        <f>IF('Student Record'!A984="","",'Student Record'!A984)</f>
        <v/>
      </c>
      <c r="D986" s="25" t="str">
        <f>IF('Student Record'!B984="","",'Student Record'!B984)</f>
        <v/>
      </c>
      <c r="E986" s="25" t="str">
        <f>IF('Student Record'!C984="","",'Student Record'!C984)</f>
        <v/>
      </c>
      <c r="F986" s="26" t="str">
        <f>IF('Student Record'!E984="","",'Student Record'!E984)</f>
        <v/>
      </c>
      <c r="G986" s="26" t="str">
        <f>IF('Student Record'!G984="","",'Student Record'!G984)</f>
        <v/>
      </c>
      <c r="H986" s="25" t="str">
        <f>IF('Student Record'!I984="","",'Student Record'!I984)</f>
        <v/>
      </c>
      <c r="I986" s="27" t="str">
        <f>IF('Student Record'!J984="","",'Student Record'!J984)</f>
        <v/>
      </c>
      <c r="J986" s="25" t="str">
        <f>IF('Student Record'!O984="","",'Student Record'!O984)</f>
        <v/>
      </c>
      <c r="K9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6" s="25" t="str">
        <f>IF(Table1[[#This Row],[नाम विद्यार्थी]]="","",IF(AND(Table1[[#This Row],[कक्षा]]&gt;8,Table1[[#This Row],[कक्षा]]&lt;11),50,""))</f>
        <v/>
      </c>
      <c r="M986" s="28" t="str">
        <f>IF(Table1[[#This Row],[नाम विद्यार्थी]]="","",IF(AND(Table1[[#This Row],[कक्षा]]&gt;=11,'School Fees'!$L$3="Yes"),100,""))</f>
        <v/>
      </c>
      <c r="N9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6" s="25" t="str">
        <f>IF(Table1[[#This Row],[नाम विद्यार्थी]]="","",IF(Table1[[#This Row],[कक्षा]]&gt;8,5,""))</f>
        <v/>
      </c>
      <c r="P9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6" s="21"/>
      <c r="R986" s="21"/>
      <c r="S986" s="28" t="str">
        <f>IF(SUM(Table1[[#This Row],[छात्र निधि]:[टी.सी.शुल्क]])=0,"",SUM(Table1[[#This Row],[छात्र निधि]:[टी.सी.शुल्क]]))</f>
        <v/>
      </c>
      <c r="T986" s="33"/>
      <c r="U986" s="33"/>
      <c r="V986" s="22"/>
    </row>
    <row r="987" spans="2:22" ht="15">
      <c r="B987" s="25" t="str">
        <f>IF(C987="","",ROWS($A$4:A987))</f>
        <v/>
      </c>
      <c r="C987" s="25" t="str">
        <f>IF('Student Record'!A985="","",'Student Record'!A985)</f>
        <v/>
      </c>
      <c r="D987" s="25" t="str">
        <f>IF('Student Record'!B985="","",'Student Record'!B985)</f>
        <v/>
      </c>
      <c r="E987" s="25" t="str">
        <f>IF('Student Record'!C985="","",'Student Record'!C985)</f>
        <v/>
      </c>
      <c r="F987" s="26" t="str">
        <f>IF('Student Record'!E985="","",'Student Record'!E985)</f>
        <v/>
      </c>
      <c r="G987" s="26" t="str">
        <f>IF('Student Record'!G985="","",'Student Record'!G985)</f>
        <v/>
      </c>
      <c r="H987" s="25" t="str">
        <f>IF('Student Record'!I985="","",'Student Record'!I985)</f>
        <v/>
      </c>
      <c r="I987" s="27" t="str">
        <f>IF('Student Record'!J985="","",'Student Record'!J985)</f>
        <v/>
      </c>
      <c r="J987" s="25" t="str">
        <f>IF('Student Record'!O985="","",'Student Record'!O985)</f>
        <v/>
      </c>
      <c r="K9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7" s="25" t="str">
        <f>IF(Table1[[#This Row],[नाम विद्यार्थी]]="","",IF(AND(Table1[[#This Row],[कक्षा]]&gt;8,Table1[[#This Row],[कक्षा]]&lt;11),50,""))</f>
        <v/>
      </c>
      <c r="M987" s="28" t="str">
        <f>IF(Table1[[#This Row],[नाम विद्यार्थी]]="","",IF(AND(Table1[[#This Row],[कक्षा]]&gt;=11,'School Fees'!$L$3="Yes"),100,""))</f>
        <v/>
      </c>
      <c r="N9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7" s="25" t="str">
        <f>IF(Table1[[#This Row],[नाम विद्यार्थी]]="","",IF(Table1[[#This Row],[कक्षा]]&gt;8,5,""))</f>
        <v/>
      </c>
      <c r="P9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7" s="21"/>
      <c r="R987" s="21"/>
      <c r="S987" s="28" t="str">
        <f>IF(SUM(Table1[[#This Row],[छात्र निधि]:[टी.सी.शुल्क]])=0,"",SUM(Table1[[#This Row],[छात्र निधि]:[टी.सी.शुल्क]]))</f>
        <v/>
      </c>
      <c r="T987" s="33"/>
      <c r="U987" s="33"/>
      <c r="V987" s="22"/>
    </row>
    <row r="988" spans="2:22" ht="15">
      <c r="B988" s="25" t="str">
        <f>IF(C988="","",ROWS($A$4:A988))</f>
        <v/>
      </c>
      <c r="C988" s="25" t="str">
        <f>IF('Student Record'!A986="","",'Student Record'!A986)</f>
        <v/>
      </c>
      <c r="D988" s="25" t="str">
        <f>IF('Student Record'!B986="","",'Student Record'!B986)</f>
        <v/>
      </c>
      <c r="E988" s="25" t="str">
        <f>IF('Student Record'!C986="","",'Student Record'!C986)</f>
        <v/>
      </c>
      <c r="F988" s="26" t="str">
        <f>IF('Student Record'!E986="","",'Student Record'!E986)</f>
        <v/>
      </c>
      <c r="G988" s="26" t="str">
        <f>IF('Student Record'!G986="","",'Student Record'!G986)</f>
        <v/>
      </c>
      <c r="H988" s="25" t="str">
        <f>IF('Student Record'!I986="","",'Student Record'!I986)</f>
        <v/>
      </c>
      <c r="I988" s="27" t="str">
        <f>IF('Student Record'!J986="","",'Student Record'!J986)</f>
        <v/>
      </c>
      <c r="J988" s="25" t="str">
        <f>IF('Student Record'!O986="","",'Student Record'!O986)</f>
        <v/>
      </c>
      <c r="K9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8" s="25" t="str">
        <f>IF(Table1[[#This Row],[नाम विद्यार्थी]]="","",IF(AND(Table1[[#This Row],[कक्षा]]&gt;8,Table1[[#This Row],[कक्षा]]&lt;11),50,""))</f>
        <v/>
      </c>
      <c r="M988" s="28" t="str">
        <f>IF(Table1[[#This Row],[नाम विद्यार्थी]]="","",IF(AND(Table1[[#This Row],[कक्षा]]&gt;=11,'School Fees'!$L$3="Yes"),100,""))</f>
        <v/>
      </c>
      <c r="N9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8" s="25" t="str">
        <f>IF(Table1[[#This Row],[नाम विद्यार्थी]]="","",IF(Table1[[#This Row],[कक्षा]]&gt;8,5,""))</f>
        <v/>
      </c>
      <c r="P9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8" s="21"/>
      <c r="R988" s="21"/>
      <c r="S988" s="28" t="str">
        <f>IF(SUM(Table1[[#This Row],[छात्र निधि]:[टी.सी.शुल्क]])=0,"",SUM(Table1[[#This Row],[छात्र निधि]:[टी.सी.शुल्क]]))</f>
        <v/>
      </c>
      <c r="T988" s="33"/>
      <c r="U988" s="33"/>
      <c r="V988" s="22"/>
    </row>
    <row r="989" spans="2:22" ht="15">
      <c r="B989" s="25" t="str">
        <f>IF(C989="","",ROWS($A$4:A989))</f>
        <v/>
      </c>
      <c r="C989" s="25" t="str">
        <f>IF('Student Record'!A987="","",'Student Record'!A987)</f>
        <v/>
      </c>
      <c r="D989" s="25" t="str">
        <f>IF('Student Record'!B987="","",'Student Record'!B987)</f>
        <v/>
      </c>
      <c r="E989" s="25" t="str">
        <f>IF('Student Record'!C987="","",'Student Record'!C987)</f>
        <v/>
      </c>
      <c r="F989" s="26" t="str">
        <f>IF('Student Record'!E987="","",'Student Record'!E987)</f>
        <v/>
      </c>
      <c r="G989" s="26" t="str">
        <f>IF('Student Record'!G987="","",'Student Record'!G987)</f>
        <v/>
      </c>
      <c r="H989" s="25" t="str">
        <f>IF('Student Record'!I987="","",'Student Record'!I987)</f>
        <v/>
      </c>
      <c r="I989" s="27" t="str">
        <f>IF('Student Record'!J987="","",'Student Record'!J987)</f>
        <v/>
      </c>
      <c r="J989" s="25" t="str">
        <f>IF('Student Record'!O987="","",'Student Record'!O987)</f>
        <v/>
      </c>
      <c r="K9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89" s="25" t="str">
        <f>IF(Table1[[#This Row],[नाम विद्यार्थी]]="","",IF(AND(Table1[[#This Row],[कक्षा]]&gt;8,Table1[[#This Row],[कक्षा]]&lt;11),50,""))</f>
        <v/>
      </c>
      <c r="M989" s="28" t="str">
        <f>IF(Table1[[#This Row],[नाम विद्यार्थी]]="","",IF(AND(Table1[[#This Row],[कक्षा]]&gt;=11,'School Fees'!$L$3="Yes"),100,""))</f>
        <v/>
      </c>
      <c r="N9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89" s="25" t="str">
        <f>IF(Table1[[#This Row],[नाम विद्यार्थी]]="","",IF(Table1[[#This Row],[कक्षा]]&gt;8,5,""))</f>
        <v/>
      </c>
      <c r="P9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89" s="21"/>
      <c r="R989" s="21"/>
      <c r="S989" s="28" t="str">
        <f>IF(SUM(Table1[[#This Row],[छात्र निधि]:[टी.सी.शुल्क]])=0,"",SUM(Table1[[#This Row],[छात्र निधि]:[टी.सी.शुल्क]]))</f>
        <v/>
      </c>
      <c r="T989" s="33"/>
      <c r="U989" s="33"/>
      <c r="V989" s="22"/>
    </row>
    <row r="990" spans="2:22" ht="15">
      <c r="B990" s="25" t="str">
        <f>IF(C990="","",ROWS($A$4:A990))</f>
        <v/>
      </c>
      <c r="C990" s="25" t="str">
        <f>IF('Student Record'!A988="","",'Student Record'!A988)</f>
        <v/>
      </c>
      <c r="D990" s="25" t="str">
        <f>IF('Student Record'!B988="","",'Student Record'!B988)</f>
        <v/>
      </c>
      <c r="E990" s="25" t="str">
        <f>IF('Student Record'!C988="","",'Student Record'!C988)</f>
        <v/>
      </c>
      <c r="F990" s="26" t="str">
        <f>IF('Student Record'!E988="","",'Student Record'!E988)</f>
        <v/>
      </c>
      <c r="G990" s="26" t="str">
        <f>IF('Student Record'!G988="","",'Student Record'!G988)</f>
        <v/>
      </c>
      <c r="H990" s="25" t="str">
        <f>IF('Student Record'!I988="","",'Student Record'!I988)</f>
        <v/>
      </c>
      <c r="I990" s="27" t="str">
        <f>IF('Student Record'!J988="","",'Student Record'!J988)</f>
        <v/>
      </c>
      <c r="J990" s="25" t="str">
        <f>IF('Student Record'!O988="","",'Student Record'!O988)</f>
        <v/>
      </c>
      <c r="K9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0" s="25" t="str">
        <f>IF(Table1[[#This Row],[नाम विद्यार्थी]]="","",IF(AND(Table1[[#This Row],[कक्षा]]&gt;8,Table1[[#This Row],[कक्षा]]&lt;11),50,""))</f>
        <v/>
      </c>
      <c r="M990" s="28" t="str">
        <f>IF(Table1[[#This Row],[नाम विद्यार्थी]]="","",IF(AND(Table1[[#This Row],[कक्षा]]&gt;=11,'School Fees'!$L$3="Yes"),100,""))</f>
        <v/>
      </c>
      <c r="N9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0" s="25" t="str">
        <f>IF(Table1[[#This Row],[नाम विद्यार्थी]]="","",IF(Table1[[#This Row],[कक्षा]]&gt;8,5,""))</f>
        <v/>
      </c>
      <c r="P9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0" s="21"/>
      <c r="R990" s="21"/>
      <c r="S990" s="28" t="str">
        <f>IF(SUM(Table1[[#This Row],[छात्र निधि]:[टी.सी.शुल्क]])=0,"",SUM(Table1[[#This Row],[छात्र निधि]:[टी.सी.शुल्क]]))</f>
        <v/>
      </c>
      <c r="T990" s="33"/>
      <c r="U990" s="33"/>
      <c r="V990" s="22"/>
    </row>
    <row r="991" spans="2:22" ht="15">
      <c r="B991" s="25" t="str">
        <f>IF(C991="","",ROWS($A$4:A991))</f>
        <v/>
      </c>
      <c r="C991" s="25" t="str">
        <f>IF('Student Record'!A989="","",'Student Record'!A989)</f>
        <v/>
      </c>
      <c r="D991" s="25" t="str">
        <f>IF('Student Record'!B989="","",'Student Record'!B989)</f>
        <v/>
      </c>
      <c r="E991" s="25" t="str">
        <f>IF('Student Record'!C989="","",'Student Record'!C989)</f>
        <v/>
      </c>
      <c r="F991" s="26" t="str">
        <f>IF('Student Record'!E989="","",'Student Record'!E989)</f>
        <v/>
      </c>
      <c r="G991" s="26" t="str">
        <f>IF('Student Record'!G989="","",'Student Record'!G989)</f>
        <v/>
      </c>
      <c r="H991" s="25" t="str">
        <f>IF('Student Record'!I989="","",'Student Record'!I989)</f>
        <v/>
      </c>
      <c r="I991" s="27" t="str">
        <f>IF('Student Record'!J989="","",'Student Record'!J989)</f>
        <v/>
      </c>
      <c r="J991" s="25" t="str">
        <f>IF('Student Record'!O989="","",'Student Record'!O989)</f>
        <v/>
      </c>
      <c r="K9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1" s="25" t="str">
        <f>IF(Table1[[#This Row],[नाम विद्यार्थी]]="","",IF(AND(Table1[[#This Row],[कक्षा]]&gt;8,Table1[[#This Row],[कक्षा]]&lt;11),50,""))</f>
        <v/>
      </c>
      <c r="M991" s="28" t="str">
        <f>IF(Table1[[#This Row],[नाम विद्यार्थी]]="","",IF(AND(Table1[[#This Row],[कक्षा]]&gt;=11,'School Fees'!$L$3="Yes"),100,""))</f>
        <v/>
      </c>
      <c r="N9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1" s="25" t="str">
        <f>IF(Table1[[#This Row],[नाम विद्यार्थी]]="","",IF(Table1[[#This Row],[कक्षा]]&gt;8,5,""))</f>
        <v/>
      </c>
      <c r="P9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1" s="21"/>
      <c r="R991" s="21"/>
      <c r="S991" s="28" t="str">
        <f>IF(SUM(Table1[[#This Row],[छात्र निधि]:[टी.सी.शुल्क]])=0,"",SUM(Table1[[#This Row],[छात्र निधि]:[टी.सी.शुल्क]]))</f>
        <v/>
      </c>
      <c r="T991" s="33"/>
      <c r="U991" s="33"/>
      <c r="V991" s="22"/>
    </row>
    <row r="992" spans="2:22" ht="15">
      <c r="B992" s="25" t="str">
        <f>IF(C992="","",ROWS($A$4:A992))</f>
        <v/>
      </c>
      <c r="C992" s="25" t="str">
        <f>IF('Student Record'!A990="","",'Student Record'!A990)</f>
        <v/>
      </c>
      <c r="D992" s="25" t="str">
        <f>IF('Student Record'!B990="","",'Student Record'!B990)</f>
        <v/>
      </c>
      <c r="E992" s="25" t="str">
        <f>IF('Student Record'!C990="","",'Student Record'!C990)</f>
        <v/>
      </c>
      <c r="F992" s="26" t="str">
        <f>IF('Student Record'!E990="","",'Student Record'!E990)</f>
        <v/>
      </c>
      <c r="G992" s="26" t="str">
        <f>IF('Student Record'!G990="","",'Student Record'!G990)</f>
        <v/>
      </c>
      <c r="H992" s="25" t="str">
        <f>IF('Student Record'!I990="","",'Student Record'!I990)</f>
        <v/>
      </c>
      <c r="I992" s="27" t="str">
        <f>IF('Student Record'!J990="","",'Student Record'!J990)</f>
        <v/>
      </c>
      <c r="J992" s="25" t="str">
        <f>IF('Student Record'!O990="","",'Student Record'!O990)</f>
        <v/>
      </c>
      <c r="K9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2" s="25" t="str">
        <f>IF(Table1[[#This Row],[नाम विद्यार्थी]]="","",IF(AND(Table1[[#This Row],[कक्षा]]&gt;8,Table1[[#This Row],[कक्षा]]&lt;11),50,""))</f>
        <v/>
      </c>
      <c r="M992" s="28" t="str">
        <f>IF(Table1[[#This Row],[नाम विद्यार्थी]]="","",IF(AND(Table1[[#This Row],[कक्षा]]&gt;=11,'School Fees'!$L$3="Yes"),100,""))</f>
        <v/>
      </c>
      <c r="N9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2" s="25" t="str">
        <f>IF(Table1[[#This Row],[नाम विद्यार्थी]]="","",IF(Table1[[#This Row],[कक्षा]]&gt;8,5,""))</f>
        <v/>
      </c>
      <c r="P9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2" s="21"/>
      <c r="R992" s="21"/>
      <c r="S992" s="28" t="str">
        <f>IF(SUM(Table1[[#This Row],[छात्र निधि]:[टी.सी.शुल्क]])=0,"",SUM(Table1[[#This Row],[छात्र निधि]:[टी.सी.शुल्क]]))</f>
        <v/>
      </c>
      <c r="T992" s="33"/>
      <c r="U992" s="33"/>
      <c r="V992" s="22"/>
    </row>
    <row r="993" spans="2:22" ht="15">
      <c r="B993" s="25" t="str">
        <f>IF(C993="","",ROWS($A$4:A993))</f>
        <v/>
      </c>
      <c r="C993" s="25" t="str">
        <f>IF('Student Record'!A991="","",'Student Record'!A991)</f>
        <v/>
      </c>
      <c r="D993" s="25" t="str">
        <f>IF('Student Record'!B991="","",'Student Record'!B991)</f>
        <v/>
      </c>
      <c r="E993" s="25" t="str">
        <f>IF('Student Record'!C991="","",'Student Record'!C991)</f>
        <v/>
      </c>
      <c r="F993" s="26" t="str">
        <f>IF('Student Record'!E991="","",'Student Record'!E991)</f>
        <v/>
      </c>
      <c r="G993" s="26" t="str">
        <f>IF('Student Record'!G991="","",'Student Record'!G991)</f>
        <v/>
      </c>
      <c r="H993" s="25" t="str">
        <f>IF('Student Record'!I991="","",'Student Record'!I991)</f>
        <v/>
      </c>
      <c r="I993" s="27" t="str">
        <f>IF('Student Record'!J991="","",'Student Record'!J991)</f>
        <v/>
      </c>
      <c r="J993" s="25" t="str">
        <f>IF('Student Record'!O991="","",'Student Record'!O991)</f>
        <v/>
      </c>
      <c r="K9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3" s="25" t="str">
        <f>IF(Table1[[#This Row],[नाम विद्यार्थी]]="","",IF(AND(Table1[[#This Row],[कक्षा]]&gt;8,Table1[[#This Row],[कक्षा]]&lt;11),50,""))</f>
        <v/>
      </c>
      <c r="M993" s="28" t="str">
        <f>IF(Table1[[#This Row],[नाम विद्यार्थी]]="","",IF(AND(Table1[[#This Row],[कक्षा]]&gt;=11,'School Fees'!$L$3="Yes"),100,""))</f>
        <v/>
      </c>
      <c r="N9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3" s="25" t="str">
        <f>IF(Table1[[#This Row],[नाम विद्यार्थी]]="","",IF(Table1[[#This Row],[कक्षा]]&gt;8,5,""))</f>
        <v/>
      </c>
      <c r="P9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3" s="21"/>
      <c r="R993" s="21"/>
      <c r="S993" s="28" t="str">
        <f>IF(SUM(Table1[[#This Row],[छात्र निधि]:[टी.सी.शुल्क]])=0,"",SUM(Table1[[#This Row],[छात्र निधि]:[टी.सी.शुल्क]]))</f>
        <v/>
      </c>
      <c r="T993" s="33"/>
      <c r="U993" s="33"/>
      <c r="V993" s="22"/>
    </row>
    <row r="994" spans="2:22" ht="15">
      <c r="B994" s="25" t="str">
        <f>IF(C994="","",ROWS($A$4:A994))</f>
        <v/>
      </c>
      <c r="C994" s="25" t="str">
        <f>IF('Student Record'!A992="","",'Student Record'!A992)</f>
        <v/>
      </c>
      <c r="D994" s="25" t="str">
        <f>IF('Student Record'!B992="","",'Student Record'!B992)</f>
        <v/>
      </c>
      <c r="E994" s="25" t="str">
        <f>IF('Student Record'!C992="","",'Student Record'!C992)</f>
        <v/>
      </c>
      <c r="F994" s="26" t="str">
        <f>IF('Student Record'!E992="","",'Student Record'!E992)</f>
        <v/>
      </c>
      <c r="G994" s="26" t="str">
        <f>IF('Student Record'!G992="","",'Student Record'!G992)</f>
        <v/>
      </c>
      <c r="H994" s="25" t="str">
        <f>IF('Student Record'!I992="","",'Student Record'!I992)</f>
        <v/>
      </c>
      <c r="I994" s="27" t="str">
        <f>IF('Student Record'!J992="","",'Student Record'!J992)</f>
        <v/>
      </c>
      <c r="J994" s="25" t="str">
        <f>IF('Student Record'!O992="","",'Student Record'!O992)</f>
        <v/>
      </c>
      <c r="K9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4" s="25" t="str">
        <f>IF(Table1[[#This Row],[नाम विद्यार्थी]]="","",IF(AND(Table1[[#This Row],[कक्षा]]&gt;8,Table1[[#This Row],[कक्षा]]&lt;11),50,""))</f>
        <v/>
      </c>
      <c r="M994" s="28" t="str">
        <f>IF(Table1[[#This Row],[नाम विद्यार्थी]]="","",IF(AND(Table1[[#This Row],[कक्षा]]&gt;=11,'School Fees'!$L$3="Yes"),100,""))</f>
        <v/>
      </c>
      <c r="N9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4" s="25" t="str">
        <f>IF(Table1[[#This Row],[नाम विद्यार्थी]]="","",IF(Table1[[#This Row],[कक्षा]]&gt;8,5,""))</f>
        <v/>
      </c>
      <c r="P9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4" s="21"/>
      <c r="R994" s="21"/>
      <c r="S994" s="28" t="str">
        <f>IF(SUM(Table1[[#This Row],[छात्र निधि]:[टी.सी.शुल्क]])=0,"",SUM(Table1[[#This Row],[छात्र निधि]:[टी.सी.शुल्क]]))</f>
        <v/>
      </c>
      <c r="T994" s="33"/>
      <c r="U994" s="33"/>
      <c r="V994" s="22"/>
    </row>
    <row r="995" spans="2:22" ht="15">
      <c r="B995" s="25" t="str">
        <f>IF(C995="","",ROWS($A$4:A995))</f>
        <v/>
      </c>
      <c r="C995" s="25" t="str">
        <f>IF('Student Record'!A993="","",'Student Record'!A993)</f>
        <v/>
      </c>
      <c r="D995" s="25" t="str">
        <f>IF('Student Record'!B993="","",'Student Record'!B993)</f>
        <v/>
      </c>
      <c r="E995" s="25" t="str">
        <f>IF('Student Record'!C993="","",'Student Record'!C993)</f>
        <v/>
      </c>
      <c r="F995" s="26" t="str">
        <f>IF('Student Record'!E993="","",'Student Record'!E993)</f>
        <v/>
      </c>
      <c r="G995" s="26" t="str">
        <f>IF('Student Record'!G993="","",'Student Record'!G993)</f>
        <v/>
      </c>
      <c r="H995" s="25" t="str">
        <f>IF('Student Record'!I993="","",'Student Record'!I993)</f>
        <v/>
      </c>
      <c r="I995" s="27" t="str">
        <f>IF('Student Record'!J993="","",'Student Record'!J993)</f>
        <v/>
      </c>
      <c r="J995" s="25" t="str">
        <f>IF('Student Record'!O993="","",'Student Record'!O993)</f>
        <v/>
      </c>
      <c r="K9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5" s="25" t="str">
        <f>IF(Table1[[#This Row],[नाम विद्यार्थी]]="","",IF(AND(Table1[[#This Row],[कक्षा]]&gt;8,Table1[[#This Row],[कक्षा]]&lt;11),50,""))</f>
        <v/>
      </c>
      <c r="M995" s="28" t="str">
        <f>IF(Table1[[#This Row],[नाम विद्यार्थी]]="","",IF(AND(Table1[[#This Row],[कक्षा]]&gt;=11,'School Fees'!$L$3="Yes"),100,""))</f>
        <v/>
      </c>
      <c r="N9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5" s="25" t="str">
        <f>IF(Table1[[#This Row],[नाम विद्यार्थी]]="","",IF(Table1[[#This Row],[कक्षा]]&gt;8,5,""))</f>
        <v/>
      </c>
      <c r="P9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5" s="21"/>
      <c r="R995" s="21"/>
      <c r="S995" s="28" t="str">
        <f>IF(SUM(Table1[[#This Row],[छात्र निधि]:[टी.सी.शुल्क]])=0,"",SUM(Table1[[#This Row],[छात्र निधि]:[टी.सी.शुल्क]]))</f>
        <v/>
      </c>
      <c r="T995" s="33"/>
      <c r="U995" s="33"/>
      <c r="V995" s="22"/>
    </row>
    <row r="996" spans="2:22" ht="15">
      <c r="B996" s="25" t="str">
        <f>IF(C996="","",ROWS($A$4:A996))</f>
        <v/>
      </c>
      <c r="C996" s="25" t="str">
        <f>IF('Student Record'!A994="","",'Student Record'!A994)</f>
        <v/>
      </c>
      <c r="D996" s="25" t="str">
        <f>IF('Student Record'!B994="","",'Student Record'!B994)</f>
        <v/>
      </c>
      <c r="E996" s="25" t="str">
        <f>IF('Student Record'!C994="","",'Student Record'!C994)</f>
        <v/>
      </c>
      <c r="F996" s="26" t="str">
        <f>IF('Student Record'!E994="","",'Student Record'!E994)</f>
        <v/>
      </c>
      <c r="G996" s="26" t="str">
        <f>IF('Student Record'!G994="","",'Student Record'!G994)</f>
        <v/>
      </c>
      <c r="H996" s="25" t="str">
        <f>IF('Student Record'!I994="","",'Student Record'!I994)</f>
        <v/>
      </c>
      <c r="I996" s="27" t="str">
        <f>IF('Student Record'!J994="","",'Student Record'!J994)</f>
        <v/>
      </c>
      <c r="J996" s="25" t="str">
        <f>IF('Student Record'!O994="","",'Student Record'!O994)</f>
        <v/>
      </c>
      <c r="K9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6" s="25" t="str">
        <f>IF(Table1[[#This Row],[नाम विद्यार्थी]]="","",IF(AND(Table1[[#This Row],[कक्षा]]&gt;8,Table1[[#This Row],[कक्षा]]&lt;11),50,""))</f>
        <v/>
      </c>
      <c r="M996" s="28" t="str">
        <f>IF(Table1[[#This Row],[नाम विद्यार्थी]]="","",IF(AND(Table1[[#This Row],[कक्षा]]&gt;=11,'School Fees'!$L$3="Yes"),100,""))</f>
        <v/>
      </c>
      <c r="N9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6" s="25" t="str">
        <f>IF(Table1[[#This Row],[नाम विद्यार्थी]]="","",IF(Table1[[#This Row],[कक्षा]]&gt;8,5,""))</f>
        <v/>
      </c>
      <c r="P9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6" s="21"/>
      <c r="R996" s="21"/>
      <c r="S996" s="28" t="str">
        <f>IF(SUM(Table1[[#This Row],[छात्र निधि]:[टी.सी.शुल्क]])=0,"",SUM(Table1[[#This Row],[छात्र निधि]:[टी.सी.शुल्क]]))</f>
        <v/>
      </c>
      <c r="T996" s="33"/>
      <c r="U996" s="33"/>
      <c r="V996" s="22"/>
    </row>
    <row r="997" spans="2:22" ht="15">
      <c r="B997" s="25" t="str">
        <f>IF(C997="","",ROWS($A$4:A997))</f>
        <v/>
      </c>
      <c r="C997" s="25" t="str">
        <f>IF('Student Record'!A995="","",'Student Record'!A995)</f>
        <v/>
      </c>
      <c r="D997" s="25" t="str">
        <f>IF('Student Record'!B995="","",'Student Record'!B995)</f>
        <v/>
      </c>
      <c r="E997" s="25" t="str">
        <f>IF('Student Record'!C995="","",'Student Record'!C995)</f>
        <v/>
      </c>
      <c r="F997" s="26" t="str">
        <f>IF('Student Record'!E995="","",'Student Record'!E995)</f>
        <v/>
      </c>
      <c r="G997" s="26" t="str">
        <f>IF('Student Record'!G995="","",'Student Record'!G995)</f>
        <v/>
      </c>
      <c r="H997" s="25" t="str">
        <f>IF('Student Record'!I995="","",'Student Record'!I995)</f>
        <v/>
      </c>
      <c r="I997" s="27" t="str">
        <f>IF('Student Record'!J995="","",'Student Record'!J995)</f>
        <v/>
      </c>
      <c r="J997" s="25" t="str">
        <f>IF('Student Record'!O995="","",'Student Record'!O995)</f>
        <v/>
      </c>
      <c r="K9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7" s="25" t="str">
        <f>IF(Table1[[#This Row],[नाम विद्यार्थी]]="","",IF(AND(Table1[[#This Row],[कक्षा]]&gt;8,Table1[[#This Row],[कक्षा]]&lt;11),50,""))</f>
        <v/>
      </c>
      <c r="M997" s="28" t="str">
        <f>IF(Table1[[#This Row],[नाम विद्यार्थी]]="","",IF(AND(Table1[[#This Row],[कक्षा]]&gt;=11,'School Fees'!$L$3="Yes"),100,""))</f>
        <v/>
      </c>
      <c r="N9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7" s="25" t="str">
        <f>IF(Table1[[#This Row],[नाम विद्यार्थी]]="","",IF(Table1[[#This Row],[कक्षा]]&gt;8,5,""))</f>
        <v/>
      </c>
      <c r="P9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7" s="21"/>
      <c r="R997" s="21"/>
      <c r="S997" s="28" t="str">
        <f>IF(SUM(Table1[[#This Row],[छात्र निधि]:[टी.सी.शुल्क]])=0,"",SUM(Table1[[#This Row],[छात्र निधि]:[टी.सी.शुल्क]]))</f>
        <v/>
      </c>
      <c r="T997" s="33"/>
      <c r="U997" s="33"/>
      <c r="V997" s="22"/>
    </row>
    <row r="998" spans="2:22" ht="15">
      <c r="B998" s="25" t="str">
        <f>IF(C998="","",ROWS($A$4:A998))</f>
        <v/>
      </c>
      <c r="C998" s="25" t="str">
        <f>IF('Student Record'!A996="","",'Student Record'!A996)</f>
        <v/>
      </c>
      <c r="D998" s="25" t="str">
        <f>IF('Student Record'!B996="","",'Student Record'!B996)</f>
        <v/>
      </c>
      <c r="E998" s="25" t="str">
        <f>IF('Student Record'!C996="","",'Student Record'!C996)</f>
        <v/>
      </c>
      <c r="F998" s="26" t="str">
        <f>IF('Student Record'!E996="","",'Student Record'!E996)</f>
        <v/>
      </c>
      <c r="G998" s="26" t="str">
        <f>IF('Student Record'!G996="","",'Student Record'!G996)</f>
        <v/>
      </c>
      <c r="H998" s="25" t="str">
        <f>IF('Student Record'!I996="","",'Student Record'!I996)</f>
        <v/>
      </c>
      <c r="I998" s="27" t="str">
        <f>IF('Student Record'!J996="","",'Student Record'!J996)</f>
        <v/>
      </c>
      <c r="J998" s="25" t="str">
        <f>IF('Student Record'!O996="","",'Student Record'!O996)</f>
        <v/>
      </c>
      <c r="K9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8" s="25" t="str">
        <f>IF(Table1[[#This Row],[नाम विद्यार्थी]]="","",IF(AND(Table1[[#This Row],[कक्षा]]&gt;8,Table1[[#This Row],[कक्षा]]&lt;11),50,""))</f>
        <v/>
      </c>
      <c r="M998" s="28" t="str">
        <f>IF(Table1[[#This Row],[नाम विद्यार्थी]]="","",IF(AND(Table1[[#This Row],[कक्षा]]&gt;=11,'School Fees'!$L$3="Yes"),100,""))</f>
        <v/>
      </c>
      <c r="N9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8" s="25" t="str">
        <f>IF(Table1[[#This Row],[नाम विद्यार्थी]]="","",IF(Table1[[#This Row],[कक्षा]]&gt;8,5,""))</f>
        <v/>
      </c>
      <c r="P9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8" s="21"/>
      <c r="R998" s="21"/>
      <c r="S998" s="28" t="str">
        <f>IF(SUM(Table1[[#This Row],[छात्र निधि]:[टी.सी.शुल्क]])=0,"",SUM(Table1[[#This Row],[छात्र निधि]:[टी.सी.शुल्क]]))</f>
        <v/>
      </c>
      <c r="T998" s="33"/>
      <c r="U998" s="33"/>
      <c r="V998" s="22"/>
    </row>
    <row r="999" spans="2:22" ht="15">
      <c r="B999" s="25" t="str">
        <f>IF(C999="","",ROWS($A$4:A999))</f>
        <v/>
      </c>
      <c r="C999" s="25" t="str">
        <f>IF('Student Record'!A997="","",'Student Record'!A997)</f>
        <v/>
      </c>
      <c r="D999" s="25" t="str">
        <f>IF('Student Record'!B997="","",'Student Record'!B997)</f>
        <v/>
      </c>
      <c r="E999" s="25" t="str">
        <f>IF('Student Record'!C997="","",'Student Record'!C997)</f>
        <v/>
      </c>
      <c r="F999" s="26" t="str">
        <f>IF('Student Record'!E997="","",'Student Record'!E997)</f>
        <v/>
      </c>
      <c r="G999" s="26" t="str">
        <f>IF('Student Record'!G997="","",'Student Record'!G997)</f>
        <v/>
      </c>
      <c r="H999" s="25" t="str">
        <f>IF('Student Record'!I997="","",'Student Record'!I997)</f>
        <v/>
      </c>
      <c r="I999" s="27" t="str">
        <f>IF('Student Record'!J997="","",'Student Record'!J997)</f>
        <v/>
      </c>
      <c r="J999" s="25" t="str">
        <f>IF('Student Record'!O997="","",'Student Record'!O997)</f>
        <v/>
      </c>
      <c r="K9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999" s="25" t="str">
        <f>IF(Table1[[#This Row],[नाम विद्यार्थी]]="","",IF(AND(Table1[[#This Row],[कक्षा]]&gt;8,Table1[[#This Row],[कक्षा]]&lt;11),50,""))</f>
        <v/>
      </c>
      <c r="M999" s="28" t="str">
        <f>IF(Table1[[#This Row],[नाम विद्यार्थी]]="","",IF(AND(Table1[[#This Row],[कक्षा]]&gt;=11,'School Fees'!$L$3="Yes"),100,""))</f>
        <v/>
      </c>
      <c r="N9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999" s="25" t="str">
        <f>IF(Table1[[#This Row],[नाम विद्यार्थी]]="","",IF(Table1[[#This Row],[कक्षा]]&gt;8,5,""))</f>
        <v/>
      </c>
      <c r="P9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999" s="21"/>
      <c r="R999" s="21"/>
      <c r="S999" s="28" t="str">
        <f>IF(SUM(Table1[[#This Row],[छात्र निधि]:[टी.सी.शुल्क]])=0,"",SUM(Table1[[#This Row],[छात्र निधि]:[टी.सी.शुल्क]]))</f>
        <v/>
      </c>
      <c r="T999" s="33"/>
      <c r="U999" s="33"/>
      <c r="V999" s="22"/>
    </row>
    <row r="1000" spans="2:22" ht="15">
      <c r="B1000" s="25" t="str">
        <f>IF(C1000="","",ROWS($A$4:A1000))</f>
        <v/>
      </c>
      <c r="C1000" s="25" t="str">
        <f>IF('Student Record'!A998="","",'Student Record'!A998)</f>
        <v/>
      </c>
      <c r="D1000" s="25" t="str">
        <f>IF('Student Record'!B998="","",'Student Record'!B998)</f>
        <v/>
      </c>
      <c r="E1000" s="25" t="str">
        <f>IF('Student Record'!C998="","",'Student Record'!C998)</f>
        <v/>
      </c>
      <c r="F1000" s="26" t="str">
        <f>IF('Student Record'!E998="","",'Student Record'!E998)</f>
        <v/>
      </c>
      <c r="G1000" s="26" t="str">
        <f>IF('Student Record'!G998="","",'Student Record'!G998)</f>
        <v/>
      </c>
      <c r="H1000" s="25" t="str">
        <f>IF('Student Record'!I998="","",'Student Record'!I998)</f>
        <v/>
      </c>
      <c r="I1000" s="27" t="str">
        <f>IF('Student Record'!J998="","",'Student Record'!J998)</f>
        <v/>
      </c>
      <c r="J1000" s="25" t="str">
        <f>IF('Student Record'!O998="","",'Student Record'!O998)</f>
        <v/>
      </c>
      <c r="K10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0" s="25" t="str">
        <f>IF(Table1[[#This Row],[नाम विद्यार्थी]]="","",IF(AND(Table1[[#This Row],[कक्षा]]&gt;8,Table1[[#This Row],[कक्षा]]&lt;11),50,""))</f>
        <v/>
      </c>
      <c r="M1000" s="28" t="str">
        <f>IF(Table1[[#This Row],[नाम विद्यार्थी]]="","",IF(AND(Table1[[#This Row],[कक्षा]]&gt;=11,'School Fees'!$L$3="Yes"),100,""))</f>
        <v/>
      </c>
      <c r="N10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0" s="25" t="str">
        <f>IF(Table1[[#This Row],[नाम विद्यार्थी]]="","",IF(Table1[[#This Row],[कक्षा]]&gt;8,5,""))</f>
        <v/>
      </c>
      <c r="P10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0" s="21"/>
      <c r="R1000" s="21"/>
      <c r="S1000" s="28" t="str">
        <f>IF(SUM(Table1[[#This Row],[छात्र निधि]:[टी.सी.शुल्क]])=0,"",SUM(Table1[[#This Row],[छात्र निधि]:[टी.सी.शुल्क]]))</f>
        <v/>
      </c>
      <c r="T1000" s="33"/>
      <c r="U1000" s="33"/>
      <c r="V1000" s="22"/>
    </row>
    <row r="1001" spans="2:22" ht="15">
      <c r="B1001" s="25" t="str">
        <f>IF(C1001="","",ROWS($A$4:A1001))</f>
        <v/>
      </c>
      <c r="C1001" s="25" t="str">
        <f>IF('Student Record'!A999="","",'Student Record'!A999)</f>
        <v/>
      </c>
      <c r="D1001" s="25" t="str">
        <f>IF('Student Record'!B999="","",'Student Record'!B999)</f>
        <v/>
      </c>
      <c r="E1001" s="25" t="str">
        <f>IF('Student Record'!C999="","",'Student Record'!C999)</f>
        <v/>
      </c>
      <c r="F1001" s="26" t="str">
        <f>IF('Student Record'!E999="","",'Student Record'!E999)</f>
        <v/>
      </c>
      <c r="G1001" s="26" t="str">
        <f>IF('Student Record'!G999="","",'Student Record'!G999)</f>
        <v/>
      </c>
      <c r="H1001" s="25" t="str">
        <f>IF('Student Record'!I999="","",'Student Record'!I999)</f>
        <v/>
      </c>
      <c r="I1001" s="27" t="str">
        <f>IF('Student Record'!J999="","",'Student Record'!J999)</f>
        <v/>
      </c>
      <c r="J1001" s="25" t="str">
        <f>IF('Student Record'!O999="","",'Student Record'!O999)</f>
        <v/>
      </c>
      <c r="K10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1" s="25" t="str">
        <f>IF(Table1[[#This Row],[नाम विद्यार्थी]]="","",IF(AND(Table1[[#This Row],[कक्षा]]&gt;8,Table1[[#This Row],[कक्षा]]&lt;11),50,""))</f>
        <v/>
      </c>
      <c r="M1001" s="28" t="str">
        <f>IF(Table1[[#This Row],[नाम विद्यार्थी]]="","",IF(AND(Table1[[#This Row],[कक्षा]]&gt;=11,'School Fees'!$L$3="Yes"),100,""))</f>
        <v/>
      </c>
      <c r="N10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1" s="25" t="str">
        <f>IF(Table1[[#This Row],[नाम विद्यार्थी]]="","",IF(Table1[[#This Row],[कक्षा]]&gt;8,5,""))</f>
        <v/>
      </c>
      <c r="P10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1" s="21"/>
      <c r="R1001" s="21"/>
      <c r="S1001" s="28" t="str">
        <f>IF(SUM(Table1[[#This Row],[छात्र निधि]:[टी.सी.शुल्क]])=0,"",SUM(Table1[[#This Row],[छात्र निधि]:[टी.सी.शुल्क]]))</f>
        <v/>
      </c>
      <c r="T1001" s="33"/>
      <c r="U1001" s="33"/>
      <c r="V1001" s="22"/>
    </row>
    <row r="1002" spans="2:22" ht="15">
      <c r="B1002" s="25" t="str">
        <f>IF(C1002="","",ROWS($A$4:A1002))</f>
        <v/>
      </c>
      <c r="C1002" s="25" t="str">
        <f>IF('Student Record'!A1000="","",'Student Record'!A1000)</f>
        <v/>
      </c>
      <c r="D1002" s="25" t="str">
        <f>IF('Student Record'!B1000="","",'Student Record'!B1000)</f>
        <v/>
      </c>
      <c r="E1002" s="25" t="str">
        <f>IF('Student Record'!C1000="","",'Student Record'!C1000)</f>
        <v/>
      </c>
      <c r="F1002" s="26" t="str">
        <f>IF('Student Record'!E1000="","",'Student Record'!E1000)</f>
        <v/>
      </c>
      <c r="G1002" s="26" t="str">
        <f>IF('Student Record'!G1000="","",'Student Record'!G1000)</f>
        <v/>
      </c>
      <c r="H1002" s="25" t="str">
        <f>IF('Student Record'!I1000="","",'Student Record'!I1000)</f>
        <v/>
      </c>
      <c r="I1002" s="27" t="str">
        <f>IF('Student Record'!J1000="","",'Student Record'!J1000)</f>
        <v/>
      </c>
      <c r="J1002" s="25" t="str">
        <f>IF('Student Record'!O1000="","",'Student Record'!O1000)</f>
        <v/>
      </c>
      <c r="K10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2" s="25" t="str">
        <f>IF(Table1[[#This Row],[नाम विद्यार्थी]]="","",IF(AND(Table1[[#This Row],[कक्षा]]&gt;8,Table1[[#This Row],[कक्षा]]&lt;11),50,""))</f>
        <v/>
      </c>
      <c r="M1002" s="28" t="str">
        <f>IF(Table1[[#This Row],[नाम विद्यार्थी]]="","",IF(AND(Table1[[#This Row],[कक्षा]]&gt;=11,'School Fees'!$L$3="Yes"),100,""))</f>
        <v/>
      </c>
      <c r="N10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2" s="25" t="str">
        <f>IF(Table1[[#This Row],[नाम विद्यार्थी]]="","",IF(Table1[[#This Row],[कक्षा]]&gt;8,5,""))</f>
        <v/>
      </c>
      <c r="P10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2" s="21"/>
      <c r="R1002" s="21"/>
      <c r="S1002" s="28" t="str">
        <f>IF(SUM(Table1[[#This Row],[छात्र निधि]:[टी.सी.शुल्क]])=0,"",SUM(Table1[[#This Row],[छात्र निधि]:[टी.सी.शुल्क]]))</f>
        <v/>
      </c>
      <c r="T1002" s="33"/>
      <c r="U1002" s="33"/>
      <c r="V1002" s="22"/>
    </row>
    <row r="1003" spans="2:22" ht="15">
      <c r="B1003" s="25" t="str">
        <f>IF(C1003="","",ROWS($A$4:A1003))</f>
        <v/>
      </c>
      <c r="C1003" s="25" t="str">
        <f>IF('Student Record'!A1001="","",'Student Record'!A1001)</f>
        <v/>
      </c>
      <c r="D1003" s="25" t="str">
        <f>IF('Student Record'!B1001="","",'Student Record'!B1001)</f>
        <v/>
      </c>
      <c r="E1003" s="25" t="str">
        <f>IF('Student Record'!C1001="","",'Student Record'!C1001)</f>
        <v/>
      </c>
      <c r="F1003" s="26" t="str">
        <f>IF('Student Record'!E1001="","",'Student Record'!E1001)</f>
        <v/>
      </c>
      <c r="G1003" s="26" t="str">
        <f>IF('Student Record'!G1001="","",'Student Record'!G1001)</f>
        <v/>
      </c>
      <c r="H1003" s="25" t="str">
        <f>IF('Student Record'!I1001="","",'Student Record'!I1001)</f>
        <v/>
      </c>
      <c r="I1003" s="27" t="str">
        <f>IF('Student Record'!J1001="","",'Student Record'!J1001)</f>
        <v/>
      </c>
      <c r="J1003" s="25" t="str">
        <f>IF('Student Record'!O1001="","",'Student Record'!O1001)</f>
        <v/>
      </c>
      <c r="K10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3" s="25" t="str">
        <f>IF(Table1[[#This Row],[नाम विद्यार्थी]]="","",IF(AND(Table1[[#This Row],[कक्षा]]&gt;8,Table1[[#This Row],[कक्षा]]&lt;11),50,""))</f>
        <v/>
      </c>
      <c r="M1003" s="28" t="str">
        <f>IF(Table1[[#This Row],[नाम विद्यार्थी]]="","",IF(AND(Table1[[#This Row],[कक्षा]]&gt;=11,'School Fees'!$L$3="Yes"),100,""))</f>
        <v/>
      </c>
      <c r="N10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3" s="25" t="str">
        <f>IF(Table1[[#This Row],[नाम विद्यार्थी]]="","",IF(Table1[[#This Row],[कक्षा]]&gt;8,5,""))</f>
        <v/>
      </c>
      <c r="P10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3" s="21"/>
      <c r="R1003" s="21"/>
      <c r="S1003" s="28" t="str">
        <f>IF(SUM(Table1[[#This Row],[छात्र निधि]:[टी.सी.शुल्क]])=0,"",SUM(Table1[[#This Row],[छात्र निधि]:[टी.सी.शुल्क]]))</f>
        <v/>
      </c>
      <c r="T1003" s="33"/>
      <c r="U1003" s="33"/>
      <c r="V1003" s="22"/>
    </row>
    <row r="1004" spans="2:22" ht="15">
      <c r="B1004" s="25" t="str">
        <f>IF(C1004="","",ROWS($A$4:A1004))</f>
        <v/>
      </c>
      <c r="C1004" s="25" t="str">
        <f>IF('Student Record'!A1002="","",'Student Record'!A1002)</f>
        <v/>
      </c>
      <c r="D1004" s="25" t="str">
        <f>IF('Student Record'!B1002="","",'Student Record'!B1002)</f>
        <v/>
      </c>
      <c r="E1004" s="25" t="str">
        <f>IF('Student Record'!C1002="","",'Student Record'!C1002)</f>
        <v/>
      </c>
      <c r="F1004" s="26" t="str">
        <f>IF('Student Record'!E1002="","",'Student Record'!E1002)</f>
        <v/>
      </c>
      <c r="G1004" s="26" t="str">
        <f>IF('Student Record'!G1002="","",'Student Record'!G1002)</f>
        <v/>
      </c>
      <c r="H1004" s="25" t="str">
        <f>IF('Student Record'!I1002="","",'Student Record'!I1002)</f>
        <v/>
      </c>
      <c r="I1004" s="27" t="str">
        <f>IF('Student Record'!J1002="","",'Student Record'!J1002)</f>
        <v/>
      </c>
      <c r="J1004" s="25" t="str">
        <f>IF('Student Record'!O1002="","",'Student Record'!O1002)</f>
        <v/>
      </c>
      <c r="K10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4" s="25" t="str">
        <f>IF(Table1[[#This Row],[नाम विद्यार्थी]]="","",IF(AND(Table1[[#This Row],[कक्षा]]&gt;8,Table1[[#This Row],[कक्षा]]&lt;11),50,""))</f>
        <v/>
      </c>
      <c r="M1004" s="28" t="str">
        <f>IF(Table1[[#This Row],[नाम विद्यार्थी]]="","",IF(AND(Table1[[#This Row],[कक्षा]]&gt;=11,'School Fees'!$L$3="Yes"),100,""))</f>
        <v/>
      </c>
      <c r="N10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4" s="25" t="str">
        <f>IF(Table1[[#This Row],[नाम विद्यार्थी]]="","",IF(Table1[[#This Row],[कक्षा]]&gt;8,5,""))</f>
        <v/>
      </c>
      <c r="P10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4" s="21"/>
      <c r="R1004" s="21"/>
      <c r="S1004" s="28" t="str">
        <f>IF(SUM(Table1[[#This Row],[छात्र निधि]:[टी.सी.शुल्क]])=0,"",SUM(Table1[[#This Row],[छात्र निधि]:[टी.सी.शुल्क]]))</f>
        <v/>
      </c>
      <c r="T1004" s="33"/>
      <c r="U1004" s="33"/>
      <c r="V1004" s="22"/>
    </row>
    <row r="1005" spans="2:22" ht="15">
      <c r="B1005" s="25" t="str">
        <f>IF(C1005="","",ROWS($A$4:A1005))</f>
        <v/>
      </c>
      <c r="C1005" s="25" t="str">
        <f>IF('Student Record'!A1003="","",'Student Record'!A1003)</f>
        <v/>
      </c>
      <c r="D1005" s="25" t="str">
        <f>IF('Student Record'!B1003="","",'Student Record'!B1003)</f>
        <v/>
      </c>
      <c r="E1005" s="25" t="str">
        <f>IF('Student Record'!C1003="","",'Student Record'!C1003)</f>
        <v/>
      </c>
      <c r="F1005" s="26" t="str">
        <f>IF('Student Record'!E1003="","",'Student Record'!E1003)</f>
        <v/>
      </c>
      <c r="G1005" s="26" t="str">
        <f>IF('Student Record'!G1003="","",'Student Record'!G1003)</f>
        <v/>
      </c>
      <c r="H1005" s="25" t="str">
        <f>IF('Student Record'!I1003="","",'Student Record'!I1003)</f>
        <v/>
      </c>
      <c r="I1005" s="27" t="str">
        <f>IF('Student Record'!J1003="","",'Student Record'!J1003)</f>
        <v/>
      </c>
      <c r="J1005" s="25" t="str">
        <f>IF('Student Record'!O1003="","",'Student Record'!O1003)</f>
        <v/>
      </c>
      <c r="K10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5" s="25" t="str">
        <f>IF(Table1[[#This Row],[नाम विद्यार्थी]]="","",IF(AND(Table1[[#This Row],[कक्षा]]&gt;8,Table1[[#This Row],[कक्षा]]&lt;11),50,""))</f>
        <v/>
      </c>
      <c r="M1005" s="28" t="str">
        <f>IF(Table1[[#This Row],[नाम विद्यार्थी]]="","",IF(AND(Table1[[#This Row],[कक्षा]]&gt;=11,'School Fees'!$L$3="Yes"),100,""))</f>
        <v/>
      </c>
      <c r="N10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5" s="25" t="str">
        <f>IF(Table1[[#This Row],[नाम विद्यार्थी]]="","",IF(Table1[[#This Row],[कक्षा]]&gt;8,5,""))</f>
        <v/>
      </c>
      <c r="P10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5" s="21"/>
      <c r="R1005" s="21"/>
      <c r="S1005" s="28" t="str">
        <f>IF(SUM(Table1[[#This Row],[छात्र निधि]:[टी.सी.शुल्क]])=0,"",SUM(Table1[[#This Row],[छात्र निधि]:[टी.सी.शुल्क]]))</f>
        <v/>
      </c>
      <c r="T1005" s="33"/>
      <c r="U1005" s="33"/>
      <c r="V1005" s="22"/>
    </row>
    <row r="1006" spans="2:22" ht="15">
      <c r="B1006" s="25" t="str">
        <f>IF(C1006="","",ROWS($A$4:A1006))</f>
        <v/>
      </c>
      <c r="C1006" s="25" t="str">
        <f>IF('Student Record'!A1004="","",'Student Record'!A1004)</f>
        <v/>
      </c>
      <c r="D1006" s="25" t="str">
        <f>IF('Student Record'!B1004="","",'Student Record'!B1004)</f>
        <v/>
      </c>
      <c r="E1006" s="25" t="str">
        <f>IF('Student Record'!C1004="","",'Student Record'!C1004)</f>
        <v/>
      </c>
      <c r="F1006" s="26" t="str">
        <f>IF('Student Record'!E1004="","",'Student Record'!E1004)</f>
        <v/>
      </c>
      <c r="G1006" s="26" t="str">
        <f>IF('Student Record'!G1004="","",'Student Record'!G1004)</f>
        <v/>
      </c>
      <c r="H1006" s="25" t="str">
        <f>IF('Student Record'!I1004="","",'Student Record'!I1004)</f>
        <v/>
      </c>
      <c r="I1006" s="27" t="str">
        <f>IF('Student Record'!J1004="","",'Student Record'!J1004)</f>
        <v/>
      </c>
      <c r="J1006" s="25" t="str">
        <f>IF('Student Record'!O1004="","",'Student Record'!O1004)</f>
        <v/>
      </c>
      <c r="K10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6" s="25" t="str">
        <f>IF(Table1[[#This Row],[नाम विद्यार्थी]]="","",IF(AND(Table1[[#This Row],[कक्षा]]&gt;8,Table1[[#This Row],[कक्षा]]&lt;11),50,""))</f>
        <v/>
      </c>
      <c r="M1006" s="28" t="str">
        <f>IF(Table1[[#This Row],[नाम विद्यार्थी]]="","",IF(AND(Table1[[#This Row],[कक्षा]]&gt;=11,'School Fees'!$L$3="Yes"),100,""))</f>
        <v/>
      </c>
      <c r="N10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6" s="25" t="str">
        <f>IF(Table1[[#This Row],[नाम विद्यार्थी]]="","",IF(Table1[[#This Row],[कक्षा]]&gt;8,5,""))</f>
        <v/>
      </c>
      <c r="P10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6" s="21"/>
      <c r="R1006" s="21"/>
      <c r="S1006" s="28" t="str">
        <f>IF(SUM(Table1[[#This Row],[छात्र निधि]:[टी.सी.शुल्क]])=0,"",SUM(Table1[[#This Row],[छात्र निधि]:[टी.सी.शुल्क]]))</f>
        <v/>
      </c>
      <c r="T1006" s="33"/>
      <c r="U1006" s="33"/>
      <c r="V1006" s="22"/>
    </row>
    <row r="1007" spans="2:22" ht="15">
      <c r="B1007" s="25" t="str">
        <f>IF(C1007="","",ROWS($A$4:A1007))</f>
        <v/>
      </c>
      <c r="C1007" s="25" t="str">
        <f>IF('Student Record'!A1005="","",'Student Record'!A1005)</f>
        <v/>
      </c>
      <c r="D1007" s="25" t="str">
        <f>IF('Student Record'!B1005="","",'Student Record'!B1005)</f>
        <v/>
      </c>
      <c r="E1007" s="25" t="str">
        <f>IF('Student Record'!C1005="","",'Student Record'!C1005)</f>
        <v/>
      </c>
      <c r="F1007" s="26" t="str">
        <f>IF('Student Record'!E1005="","",'Student Record'!E1005)</f>
        <v/>
      </c>
      <c r="G1007" s="26" t="str">
        <f>IF('Student Record'!G1005="","",'Student Record'!G1005)</f>
        <v/>
      </c>
      <c r="H1007" s="25" t="str">
        <f>IF('Student Record'!I1005="","",'Student Record'!I1005)</f>
        <v/>
      </c>
      <c r="I1007" s="27" t="str">
        <f>IF('Student Record'!J1005="","",'Student Record'!J1005)</f>
        <v/>
      </c>
      <c r="J1007" s="25" t="str">
        <f>IF('Student Record'!O1005="","",'Student Record'!O1005)</f>
        <v/>
      </c>
      <c r="K10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7" s="25" t="str">
        <f>IF(Table1[[#This Row],[नाम विद्यार्थी]]="","",IF(AND(Table1[[#This Row],[कक्षा]]&gt;8,Table1[[#This Row],[कक्षा]]&lt;11),50,""))</f>
        <v/>
      </c>
      <c r="M1007" s="28" t="str">
        <f>IF(Table1[[#This Row],[नाम विद्यार्थी]]="","",IF(AND(Table1[[#This Row],[कक्षा]]&gt;=11,'School Fees'!$L$3="Yes"),100,""))</f>
        <v/>
      </c>
      <c r="N10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7" s="25" t="str">
        <f>IF(Table1[[#This Row],[नाम विद्यार्थी]]="","",IF(Table1[[#This Row],[कक्षा]]&gt;8,5,""))</f>
        <v/>
      </c>
      <c r="P10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7" s="21"/>
      <c r="R1007" s="21"/>
      <c r="S1007" s="28" t="str">
        <f>IF(SUM(Table1[[#This Row],[छात्र निधि]:[टी.सी.शुल्क]])=0,"",SUM(Table1[[#This Row],[छात्र निधि]:[टी.सी.शुल्क]]))</f>
        <v/>
      </c>
      <c r="T1007" s="33"/>
      <c r="U1007" s="33"/>
      <c r="V1007" s="22"/>
    </row>
    <row r="1008" spans="2:22" ht="15">
      <c r="B1008" s="25" t="str">
        <f>IF(C1008="","",ROWS($A$4:A1008))</f>
        <v/>
      </c>
      <c r="C1008" s="25" t="str">
        <f>IF('Student Record'!A1006="","",'Student Record'!A1006)</f>
        <v/>
      </c>
      <c r="D1008" s="25" t="str">
        <f>IF('Student Record'!B1006="","",'Student Record'!B1006)</f>
        <v/>
      </c>
      <c r="E1008" s="25" t="str">
        <f>IF('Student Record'!C1006="","",'Student Record'!C1006)</f>
        <v/>
      </c>
      <c r="F1008" s="26" t="str">
        <f>IF('Student Record'!E1006="","",'Student Record'!E1006)</f>
        <v/>
      </c>
      <c r="G1008" s="26" t="str">
        <f>IF('Student Record'!G1006="","",'Student Record'!G1006)</f>
        <v/>
      </c>
      <c r="H1008" s="25" t="str">
        <f>IF('Student Record'!I1006="","",'Student Record'!I1006)</f>
        <v/>
      </c>
      <c r="I1008" s="27" t="str">
        <f>IF('Student Record'!J1006="","",'Student Record'!J1006)</f>
        <v/>
      </c>
      <c r="J1008" s="25" t="str">
        <f>IF('Student Record'!O1006="","",'Student Record'!O1006)</f>
        <v/>
      </c>
      <c r="K10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8" s="25" t="str">
        <f>IF(Table1[[#This Row],[नाम विद्यार्थी]]="","",IF(AND(Table1[[#This Row],[कक्षा]]&gt;8,Table1[[#This Row],[कक्षा]]&lt;11),50,""))</f>
        <v/>
      </c>
      <c r="M1008" s="28" t="str">
        <f>IF(Table1[[#This Row],[नाम विद्यार्थी]]="","",IF(AND(Table1[[#This Row],[कक्षा]]&gt;=11,'School Fees'!$L$3="Yes"),100,""))</f>
        <v/>
      </c>
      <c r="N10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8" s="25" t="str">
        <f>IF(Table1[[#This Row],[नाम विद्यार्थी]]="","",IF(Table1[[#This Row],[कक्षा]]&gt;8,5,""))</f>
        <v/>
      </c>
      <c r="P10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8" s="21"/>
      <c r="R1008" s="21"/>
      <c r="S1008" s="28" t="str">
        <f>IF(SUM(Table1[[#This Row],[छात्र निधि]:[टी.सी.शुल्क]])=0,"",SUM(Table1[[#This Row],[छात्र निधि]:[टी.सी.शुल्क]]))</f>
        <v/>
      </c>
      <c r="T1008" s="33"/>
      <c r="U1008" s="33"/>
      <c r="V1008" s="22"/>
    </row>
    <row r="1009" spans="2:22" ht="15">
      <c r="B1009" s="25" t="str">
        <f>IF(C1009="","",ROWS($A$4:A1009))</f>
        <v/>
      </c>
      <c r="C1009" s="25" t="str">
        <f>IF('Student Record'!A1007="","",'Student Record'!A1007)</f>
        <v/>
      </c>
      <c r="D1009" s="25" t="str">
        <f>IF('Student Record'!B1007="","",'Student Record'!B1007)</f>
        <v/>
      </c>
      <c r="E1009" s="25" t="str">
        <f>IF('Student Record'!C1007="","",'Student Record'!C1007)</f>
        <v/>
      </c>
      <c r="F1009" s="26" t="str">
        <f>IF('Student Record'!E1007="","",'Student Record'!E1007)</f>
        <v/>
      </c>
      <c r="G1009" s="26" t="str">
        <f>IF('Student Record'!G1007="","",'Student Record'!G1007)</f>
        <v/>
      </c>
      <c r="H1009" s="25" t="str">
        <f>IF('Student Record'!I1007="","",'Student Record'!I1007)</f>
        <v/>
      </c>
      <c r="I1009" s="27" t="str">
        <f>IF('Student Record'!J1007="","",'Student Record'!J1007)</f>
        <v/>
      </c>
      <c r="J1009" s="25" t="str">
        <f>IF('Student Record'!O1007="","",'Student Record'!O1007)</f>
        <v/>
      </c>
      <c r="K10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09" s="25" t="str">
        <f>IF(Table1[[#This Row],[नाम विद्यार्थी]]="","",IF(AND(Table1[[#This Row],[कक्षा]]&gt;8,Table1[[#This Row],[कक्षा]]&lt;11),50,""))</f>
        <v/>
      </c>
      <c r="M1009" s="28" t="str">
        <f>IF(Table1[[#This Row],[नाम विद्यार्थी]]="","",IF(AND(Table1[[#This Row],[कक्षा]]&gt;=11,'School Fees'!$L$3="Yes"),100,""))</f>
        <v/>
      </c>
      <c r="N10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09" s="25" t="str">
        <f>IF(Table1[[#This Row],[नाम विद्यार्थी]]="","",IF(Table1[[#This Row],[कक्षा]]&gt;8,5,""))</f>
        <v/>
      </c>
      <c r="P10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09" s="21"/>
      <c r="R1009" s="21"/>
      <c r="S1009" s="28" t="str">
        <f>IF(SUM(Table1[[#This Row],[छात्र निधि]:[टी.सी.शुल्क]])=0,"",SUM(Table1[[#This Row],[छात्र निधि]:[टी.सी.शुल्क]]))</f>
        <v/>
      </c>
      <c r="T1009" s="33"/>
      <c r="U1009" s="33"/>
      <c r="V1009" s="22"/>
    </row>
    <row r="1010" spans="2:22" ht="15">
      <c r="B1010" s="25" t="str">
        <f>IF(C1010="","",ROWS($A$4:A1010))</f>
        <v/>
      </c>
      <c r="C1010" s="25" t="str">
        <f>IF('Student Record'!A1008="","",'Student Record'!A1008)</f>
        <v/>
      </c>
      <c r="D1010" s="25" t="str">
        <f>IF('Student Record'!B1008="","",'Student Record'!B1008)</f>
        <v/>
      </c>
      <c r="E1010" s="25" t="str">
        <f>IF('Student Record'!C1008="","",'Student Record'!C1008)</f>
        <v/>
      </c>
      <c r="F1010" s="26" t="str">
        <f>IF('Student Record'!E1008="","",'Student Record'!E1008)</f>
        <v/>
      </c>
      <c r="G1010" s="26" t="str">
        <f>IF('Student Record'!G1008="","",'Student Record'!G1008)</f>
        <v/>
      </c>
      <c r="H1010" s="25" t="str">
        <f>IF('Student Record'!I1008="","",'Student Record'!I1008)</f>
        <v/>
      </c>
      <c r="I1010" s="27" t="str">
        <f>IF('Student Record'!J1008="","",'Student Record'!J1008)</f>
        <v/>
      </c>
      <c r="J1010" s="25" t="str">
        <f>IF('Student Record'!O1008="","",'Student Record'!O1008)</f>
        <v/>
      </c>
      <c r="K10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0" s="25" t="str">
        <f>IF(Table1[[#This Row],[नाम विद्यार्थी]]="","",IF(AND(Table1[[#This Row],[कक्षा]]&gt;8,Table1[[#This Row],[कक्षा]]&lt;11),50,""))</f>
        <v/>
      </c>
      <c r="M1010" s="28" t="str">
        <f>IF(Table1[[#This Row],[नाम विद्यार्थी]]="","",IF(AND(Table1[[#This Row],[कक्षा]]&gt;=11,'School Fees'!$L$3="Yes"),100,""))</f>
        <v/>
      </c>
      <c r="N10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0" s="25" t="str">
        <f>IF(Table1[[#This Row],[नाम विद्यार्थी]]="","",IF(Table1[[#This Row],[कक्षा]]&gt;8,5,""))</f>
        <v/>
      </c>
      <c r="P10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0" s="21"/>
      <c r="R1010" s="21"/>
      <c r="S1010" s="28" t="str">
        <f>IF(SUM(Table1[[#This Row],[छात्र निधि]:[टी.सी.शुल्क]])=0,"",SUM(Table1[[#This Row],[छात्र निधि]:[टी.सी.शुल्क]]))</f>
        <v/>
      </c>
      <c r="T1010" s="33"/>
      <c r="U1010" s="33"/>
      <c r="V1010" s="22"/>
    </row>
    <row r="1011" spans="2:22" ht="15">
      <c r="B1011" s="25" t="str">
        <f>IF(C1011="","",ROWS($A$4:A1011))</f>
        <v/>
      </c>
      <c r="C1011" s="25" t="str">
        <f>IF('Student Record'!A1009="","",'Student Record'!A1009)</f>
        <v/>
      </c>
      <c r="D1011" s="25" t="str">
        <f>IF('Student Record'!B1009="","",'Student Record'!B1009)</f>
        <v/>
      </c>
      <c r="E1011" s="25" t="str">
        <f>IF('Student Record'!C1009="","",'Student Record'!C1009)</f>
        <v/>
      </c>
      <c r="F1011" s="26" t="str">
        <f>IF('Student Record'!E1009="","",'Student Record'!E1009)</f>
        <v/>
      </c>
      <c r="G1011" s="26" t="str">
        <f>IF('Student Record'!G1009="","",'Student Record'!G1009)</f>
        <v/>
      </c>
      <c r="H1011" s="25" t="str">
        <f>IF('Student Record'!I1009="","",'Student Record'!I1009)</f>
        <v/>
      </c>
      <c r="I1011" s="27" t="str">
        <f>IF('Student Record'!J1009="","",'Student Record'!J1009)</f>
        <v/>
      </c>
      <c r="J1011" s="25" t="str">
        <f>IF('Student Record'!O1009="","",'Student Record'!O1009)</f>
        <v/>
      </c>
      <c r="K10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1" s="25" t="str">
        <f>IF(Table1[[#This Row],[नाम विद्यार्थी]]="","",IF(AND(Table1[[#This Row],[कक्षा]]&gt;8,Table1[[#This Row],[कक्षा]]&lt;11),50,""))</f>
        <v/>
      </c>
      <c r="M1011" s="28" t="str">
        <f>IF(Table1[[#This Row],[नाम विद्यार्थी]]="","",IF(AND(Table1[[#This Row],[कक्षा]]&gt;=11,'School Fees'!$L$3="Yes"),100,""))</f>
        <v/>
      </c>
      <c r="N10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1" s="25" t="str">
        <f>IF(Table1[[#This Row],[नाम विद्यार्थी]]="","",IF(Table1[[#This Row],[कक्षा]]&gt;8,5,""))</f>
        <v/>
      </c>
      <c r="P10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1" s="21"/>
      <c r="R1011" s="21"/>
      <c r="S1011" s="28" t="str">
        <f>IF(SUM(Table1[[#This Row],[छात्र निधि]:[टी.सी.शुल्क]])=0,"",SUM(Table1[[#This Row],[छात्र निधि]:[टी.सी.शुल्क]]))</f>
        <v/>
      </c>
      <c r="T1011" s="33"/>
      <c r="U1011" s="33"/>
      <c r="V1011" s="22"/>
    </row>
    <row r="1012" spans="2:22" ht="15">
      <c r="B1012" s="25" t="str">
        <f>IF(C1012="","",ROWS($A$4:A1012))</f>
        <v/>
      </c>
      <c r="C1012" s="25" t="str">
        <f>IF('Student Record'!A1010="","",'Student Record'!A1010)</f>
        <v/>
      </c>
      <c r="D1012" s="25" t="str">
        <f>IF('Student Record'!B1010="","",'Student Record'!B1010)</f>
        <v/>
      </c>
      <c r="E1012" s="25" t="str">
        <f>IF('Student Record'!C1010="","",'Student Record'!C1010)</f>
        <v/>
      </c>
      <c r="F1012" s="26" t="str">
        <f>IF('Student Record'!E1010="","",'Student Record'!E1010)</f>
        <v/>
      </c>
      <c r="G1012" s="26" t="str">
        <f>IF('Student Record'!G1010="","",'Student Record'!G1010)</f>
        <v/>
      </c>
      <c r="H1012" s="25" t="str">
        <f>IF('Student Record'!I1010="","",'Student Record'!I1010)</f>
        <v/>
      </c>
      <c r="I1012" s="27" t="str">
        <f>IF('Student Record'!J1010="","",'Student Record'!J1010)</f>
        <v/>
      </c>
      <c r="J1012" s="25" t="str">
        <f>IF('Student Record'!O1010="","",'Student Record'!O1010)</f>
        <v/>
      </c>
      <c r="K10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2" s="25" t="str">
        <f>IF(Table1[[#This Row],[नाम विद्यार्थी]]="","",IF(AND(Table1[[#This Row],[कक्षा]]&gt;8,Table1[[#This Row],[कक्षा]]&lt;11),50,""))</f>
        <v/>
      </c>
      <c r="M1012" s="28" t="str">
        <f>IF(Table1[[#This Row],[नाम विद्यार्थी]]="","",IF(AND(Table1[[#This Row],[कक्षा]]&gt;=11,'School Fees'!$L$3="Yes"),100,""))</f>
        <v/>
      </c>
      <c r="N10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2" s="25" t="str">
        <f>IF(Table1[[#This Row],[नाम विद्यार्थी]]="","",IF(Table1[[#This Row],[कक्षा]]&gt;8,5,""))</f>
        <v/>
      </c>
      <c r="P10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2" s="21"/>
      <c r="R1012" s="21"/>
      <c r="S1012" s="28" t="str">
        <f>IF(SUM(Table1[[#This Row],[छात्र निधि]:[टी.सी.शुल्क]])=0,"",SUM(Table1[[#This Row],[छात्र निधि]:[टी.सी.शुल्क]]))</f>
        <v/>
      </c>
      <c r="T1012" s="33"/>
      <c r="U1012" s="33"/>
      <c r="V1012" s="22"/>
    </row>
    <row r="1013" spans="2:22" ht="15">
      <c r="B1013" s="25" t="str">
        <f>IF(C1013="","",ROWS($A$4:A1013))</f>
        <v/>
      </c>
      <c r="C1013" s="25" t="str">
        <f>IF('Student Record'!A1011="","",'Student Record'!A1011)</f>
        <v/>
      </c>
      <c r="D1013" s="25" t="str">
        <f>IF('Student Record'!B1011="","",'Student Record'!B1011)</f>
        <v/>
      </c>
      <c r="E1013" s="25" t="str">
        <f>IF('Student Record'!C1011="","",'Student Record'!C1011)</f>
        <v/>
      </c>
      <c r="F1013" s="26" t="str">
        <f>IF('Student Record'!E1011="","",'Student Record'!E1011)</f>
        <v/>
      </c>
      <c r="G1013" s="26" t="str">
        <f>IF('Student Record'!G1011="","",'Student Record'!G1011)</f>
        <v/>
      </c>
      <c r="H1013" s="25" t="str">
        <f>IF('Student Record'!I1011="","",'Student Record'!I1011)</f>
        <v/>
      </c>
      <c r="I1013" s="27" t="str">
        <f>IF('Student Record'!J1011="","",'Student Record'!J1011)</f>
        <v/>
      </c>
      <c r="J1013" s="25" t="str">
        <f>IF('Student Record'!O1011="","",'Student Record'!O1011)</f>
        <v/>
      </c>
      <c r="K10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3" s="25" t="str">
        <f>IF(Table1[[#This Row],[नाम विद्यार्थी]]="","",IF(AND(Table1[[#This Row],[कक्षा]]&gt;8,Table1[[#This Row],[कक्षा]]&lt;11),50,""))</f>
        <v/>
      </c>
      <c r="M1013" s="28" t="str">
        <f>IF(Table1[[#This Row],[नाम विद्यार्थी]]="","",IF(AND(Table1[[#This Row],[कक्षा]]&gt;=11,'School Fees'!$L$3="Yes"),100,""))</f>
        <v/>
      </c>
      <c r="N10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3" s="25" t="str">
        <f>IF(Table1[[#This Row],[नाम विद्यार्थी]]="","",IF(Table1[[#This Row],[कक्षा]]&gt;8,5,""))</f>
        <v/>
      </c>
      <c r="P10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3" s="21"/>
      <c r="R1013" s="21"/>
      <c r="S1013" s="28" t="str">
        <f>IF(SUM(Table1[[#This Row],[छात्र निधि]:[टी.सी.शुल्क]])=0,"",SUM(Table1[[#This Row],[छात्र निधि]:[टी.सी.शुल्क]]))</f>
        <v/>
      </c>
      <c r="T1013" s="33"/>
      <c r="U1013" s="33"/>
      <c r="V1013" s="22"/>
    </row>
    <row r="1014" spans="2:22" ht="15">
      <c r="B1014" s="25" t="str">
        <f>IF(C1014="","",ROWS($A$4:A1014))</f>
        <v/>
      </c>
      <c r="C1014" s="25" t="str">
        <f>IF('Student Record'!A1012="","",'Student Record'!A1012)</f>
        <v/>
      </c>
      <c r="D1014" s="25" t="str">
        <f>IF('Student Record'!B1012="","",'Student Record'!B1012)</f>
        <v/>
      </c>
      <c r="E1014" s="25" t="str">
        <f>IF('Student Record'!C1012="","",'Student Record'!C1012)</f>
        <v/>
      </c>
      <c r="F1014" s="26" t="str">
        <f>IF('Student Record'!E1012="","",'Student Record'!E1012)</f>
        <v/>
      </c>
      <c r="G1014" s="26" t="str">
        <f>IF('Student Record'!G1012="","",'Student Record'!G1012)</f>
        <v/>
      </c>
      <c r="H1014" s="25" t="str">
        <f>IF('Student Record'!I1012="","",'Student Record'!I1012)</f>
        <v/>
      </c>
      <c r="I1014" s="27" t="str">
        <f>IF('Student Record'!J1012="","",'Student Record'!J1012)</f>
        <v/>
      </c>
      <c r="J1014" s="25" t="str">
        <f>IF('Student Record'!O1012="","",'Student Record'!O1012)</f>
        <v/>
      </c>
      <c r="K10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4" s="25" t="str">
        <f>IF(Table1[[#This Row],[नाम विद्यार्थी]]="","",IF(AND(Table1[[#This Row],[कक्षा]]&gt;8,Table1[[#This Row],[कक्षा]]&lt;11),50,""))</f>
        <v/>
      </c>
      <c r="M1014" s="28" t="str">
        <f>IF(Table1[[#This Row],[नाम विद्यार्थी]]="","",IF(AND(Table1[[#This Row],[कक्षा]]&gt;=11,'School Fees'!$L$3="Yes"),100,""))</f>
        <v/>
      </c>
      <c r="N10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4" s="25" t="str">
        <f>IF(Table1[[#This Row],[नाम विद्यार्थी]]="","",IF(Table1[[#This Row],[कक्षा]]&gt;8,5,""))</f>
        <v/>
      </c>
      <c r="P10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4" s="21"/>
      <c r="R1014" s="21"/>
      <c r="S1014" s="28" t="str">
        <f>IF(SUM(Table1[[#This Row],[छात्र निधि]:[टी.सी.शुल्क]])=0,"",SUM(Table1[[#This Row],[छात्र निधि]:[टी.सी.शुल्क]]))</f>
        <v/>
      </c>
      <c r="T1014" s="33"/>
      <c r="U1014" s="33"/>
      <c r="V1014" s="22"/>
    </row>
    <row r="1015" spans="2:22" ht="15">
      <c r="B1015" s="25" t="str">
        <f>IF(C1015="","",ROWS($A$4:A1015))</f>
        <v/>
      </c>
      <c r="C1015" s="25" t="str">
        <f>IF('Student Record'!A1013="","",'Student Record'!A1013)</f>
        <v/>
      </c>
      <c r="D1015" s="25" t="str">
        <f>IF('Student Record'!B1013="","",'Student Record'!B1013)</f>
        <v/>
      </c>
      <c r="E1015" s="25" t="str">
        <f>IF('Student Record'!C1013="","",'Student Record'!C1013)</f>
        <v/>
      </c>
      <c r="F1015" s="26" t="str">
        <f>IF('Student Record'!E1013="","",'Student Record'!E1013)</f>
        <v/>
      </c>
      <c r="G1015" s="26" t="str">
        <f>IF('Student Record'!G1013="","",'Student Record'!G1013)</f>
        <v/>
      </c>
      <c r="H1015" s="25" t="str">
        <f>IF('Student Record'!I1013="","",'Student Record'!I1013)</f>
        <v/>
      </c>
      <c r="I1015" s="27" t="str">
        <f>IF('Student Record'!J1013="","",'Student Record'!J1013)</f>
        <v/>
      </c>
      <c r="J1015" s="25" t="str">
        <f>IF('Student Record'!O1013="","",'Student Record'!O1013)</f>
        <v/>
      </c>
      <c r="K10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5" s="25" t="str">
        <f>IF(Table1[[#This Row],[नाम विद्यार्थी]]="","",IF(AND(Table1[[#This Row],[कक्षा]]&gt;8,Table1[[#This Row],[कक्षा]]&lt;11),50,""))</f>
        <v/>
      </c>
      <c r="M1015" s="28" t="str">
        <f>IF(Table1[[#This Row],[नाम विद्यार्थी]]="","",IF(AND(Table1[[#This Row],[कक्षा]]&gt;=11,'School Fees'!$L$3="Yes"),100,""))</f>
        <v/>
      </c>
      <c r="N10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5" s="25" t="str">
        <f>IF(Table1[[#This Row],[नाम विद्यार्थी]]="","",IF(Table1[[#This Row],[कक्षा]]&gt;8,5,""))</f>
        <v/>
      </c>
      <c r="P10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5" s="21"/>
      <c r="R1015" s="21"/>
      <c r="S1015" s="28" t="str">
        <f>IF(SUM(Table1[[#This Row],[छात्र निधि]:[टी.सी.शुल्क]])=0,"",SUM(Table1[[#This Row],[छात्र निधि]:[टी.सी.शुल्क]]))</f>
        <v/>
      </c>
      <c r="T1015" s="33"/>
      <c r="U1015" s="33"/>
      <c r="V1015" s="22"/>
    </row>
    <row r="1016" spans="2:22" ht="15">
      <c r="B1016" s="25" t="str">
        <f>IF(C1016="","",ROWS($A$4:A1016))</f>
        <v/>
      </c>
      <c r="C1016" s="25" t="str">
        <f>IF('Student Record'!A1014="","",'Student Record'!A1014)</f>
        <v/>
      </c>
      <c r="D1016" s="25" t="str">
        <f>IF('Student Record'!B1014="","",'Student Record'!B1014)</f>
        <v/>
      </c>
      <c r="E1016" s="25" t="str">
        <f>IF('Student Record'!C1014="","",'Student Record'!C1014)</f>
        <v/>
      </c>
      <c r="F1016" s="26" t="str">
        <f>IF('Student Record'!E1014="","",'Student Record'!E1014)</f>
        <v/>
      </c>
      <c r="G1016" s="26" t="str">
        <f>IF('Student Record'!G1014="","",'Student Record'!G1014)</f>
        <v/>
      </c>
      <c r="H1016" s="25" t="str">
        <f>IF('Student Record'!I1014="","",'Student Record'!I1014)</f>
        <v/>
      </c>
      <c r="I1016" s="27" t="str">
        <f>IF('Student Record'!J1014="","",'Student Record'!J1014)</f>
        <v/>
      </c>
      <c r="J1016" s="25" t="str">
        <f>IF('Student Record'!O1014="","",'Student Record'!O1014)</f>
        <v/>
      </c>
      <c r="K10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6" s="25" t="str">
        <f>IF(Table1[[#This Row],[नाम विद्यार्थी]]="","",IF(AND(Table1[[#This Row],[कक्षा]]&gt;8,Table1[[#This Row],[कक्षा]]&lt;11),50,""))</f>
        <v/>
      </c>
      <c r="M1016" s="28" t="str">
        <f>IF(Table1[[#This Row],[नाम विद्यार्थी]]="","",IF(AND(Table1[[#This Row],[कक्षा]]&gt;=11,'School Fees'!$L$3="Yes"),100,""))</f>
        <v/>
      </c>
      <c r="N10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6" s="25" t="str">
        <f>IF(Table1[[#This Row],[नाम विद्यार्थी]]="","",IF(Table1[[#This Row],[कक्षा]]&gt;8,5,""))</f>
        <v/>
      </c>
      <c r="P10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6" s="21"/>
      <c r="R1016" s="21"/>
      <c r="S1016" s="28" t="str">
        <f>IF(SUM(Table1[[#This Row],[छात्र निधि]:[टी.सी.शुल्क]])=0,"",SUM(Table1[[#This Row],[छात्र निधि]:[टी.सी.शुल्क]]))</f>
        <v/>
      </c>
      <c r="T1016" s="33"/>
      <c r="U1016" s="33"/>
      <c r="V1016" s="22"/>
    </row>
    <row r="1017" spans="2:22" ht="15">
      <c r="B1017" s="25" t="str">
        <f>IF(C1017="","",ROWS($A$4:A1017))</f>
        <v/>
      </c>
      <c r="C1017" s="25" t="str">
        <f>IF('Student Record'!A1015="","",'Student Record'!A1015)</f>
        <v/>
      </c>
      <c r="D1017" s="25" t="str">
        <f>IF('Student Record'!B1015="","",'Student Record'!B1015)</f>
        <v/>
      </c>
      <c r="E1017" s="25" t="str">
        <f>IF('Student Record'!C1015="","",'Student Record'!C1015)</f>
        <v/>
      </c>
      <c r="F1017" s="26" t="str">
        <f>IF('Student Record'!E1015="","",'Student Record'!E1015)</f>
        <v/>
      </c>
      <c r="G1017" s="26" t="str">
        <f>IF('Student Record'!G1015="","",'Student Record'!G1015)</f>
        <v/>
      </c>
      <c r="H1017" s="25" t="str">
        <f>IF('Student Record'!I1015="","",'Student Record'!I1015)</f>
        <v/>
      </c>
      <c r="I1017" s="27" t="str">
        <f>IF('Student Record'!J1015="","",'Student Record'!J1015)</f>
        <v/>
      </c>
      <c r="J1017" s="25" t="str">
        <f>IF('Student Record'!O1015="","",'Student Record'!O1015)</f>
        <v/>
      </c>
      <c r="K10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7" s="25" t="str">
        <f>IF(Table1[[#This Row],[नाम विद्यार्थी]]="","",IF(AND(Table1[[#This Row],[कक्षा]]&gt;8,Table1[[#This Row],[कक्षा]]&lt;11),50,""))</f>
        <v/>
      </c>
      <c r="M1017" s="28" t="str">
        <f>IF(Table1[[#This Row],[नाम विद्यार्थी]]="","",IF(AND(Table1[[#This Row],[कक्षा]]&gt;=11,'School Fees'!$L$3="Yes"),100,""))</f>
        <v/>
      </c>
      <c r="N10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7" s="25" t="str">
        <f>IF(Table1[[#This Row],[नाम विद्यार्थी]]="","",IF(Table1[[#This Row],[कक्षा]]&gt;8,5,""))</f>
        <v/>
      </c>
      <c r="P10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7" s="21"/>
      <c r="R1017" s="21"/>
      <c r="S1017" s="28" t="str">
        <f>IF(SUM(Table1[[#This Row],[छात्र निधि]:[टी.सी.शुल्क]])=0,"",SUM(Table1[[#This Row],[छात्र निधि]:[टी.सी.शुल्क]]))</f>
        <v/>
      </c>
      <c r="T1017" s="33"/>
      <c r="U1017" s="33"/>
      <c r="V1017" s="22"/>
    </row>
    <row r="1018" spans="2:22" ht="15">
      <c r="B1018" s="25" t="str">
        <f>IF(C1018="","",ROWS($A$4:A1018))</f>
        <v/>
      </c>
      <c r="C1018" s="25" t="str">
        <f>IF('Student Record'!A1016="","",'Student Record'!A1016)</f>
        <v/>
      </c>
      <c r="D1018" s="25" t="str">
        <f>IF('Student Record'!B1016="","",'Student Record'!B1016)</f>
        <v/>
      </c>
      <c r="E1018" s="25" t="str">
        <f>IF('Student Record'!C1016="","",'Student Record'!C1016)</f>
        <v/>
      </c>
      <c r="F1018" s="26" t="str">
        <f>IF('Student Record'!E1016="","",'Student Record'!E1016)</f>
        <v/>
      </c>
      <c r="G1018" s="26" t="str">
        <f>IF('Student Record'!G1016="","",'Student Record'!G1016)</f>
        <v/>
      </c>
      <c r="H1018" s="25" t="str">
        <f>IF('Student Record'!I1016="","",'Student Record'!I1016)</f>
        <v/>
      </c>
      <c r="I1018" s="27" t="str">
        <f>IF('Student Record'!J1016="","",'Student Record'!J1016)</f>
        <v/>
      </c>
      <c r="J1018" s="25" t="str">
        <f>IF('Student Record'!O1016="","",'Student Record'!O1016)</f>
        <v/>
      </c>
      <c r="K10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8" s="25" t="str">
        <f>IF(Table1[[#This Row],[नाम विद्यार्थी]]="","",IF(AND(Table1[[#This Row],[कक्षा]]&gt;8,Table1[[#This Row],[कक्षा]]&lt;11),50,""))</f>
        <v/>
      </c>
      <c r="M1018" s="28" t="str">
        <f>IF(Table1[[#This Row],[नाम विद्यार्थी]]="","",IF(AND(Table1[[#This Row],[कक्षा]]&gt;=11,'School Fees'!$L$3="Yes"),100,""))</f>
        <v/>
      </c>
      <c r="N10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8" s="25" t="str">
        <f>IF(Table1[[#This Row],[नाम विद्यार्थी]]="","",IF(Table1[[#This Row],[कक्षा]]&gt;8,5,""))</f>
        <v/>
      </c>
      <c r="P10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8" s="21"/>
      <c r="R1018" s="21"/>
      <c r="S1018" s="28" t="str">
        <f>IF(SUM(Table1[[#This Row],[छात्र निधि]:[टी.सी.शुल्क]])=0,"",SUM(Table1[[#This Row],[छात्र निधि]:[टी.सी.शुल्क]]))</f>
        <v/>
      </c>
      <c r="T1018" s="33"/>
      <c r="U1018" s="33"/>
      <c r="V1018" s="22"/>
    </row>
    <row r="1019" spans="2:22" ht="15">
      <c r="B1019" s="25" t="str">
        <f>IF(C1019="","",ROWS($A$4:A1019))</f>
        <v/>
      </c>
      <c r="C1019" s="25" t="str">
        <f>IF('Student Record'!A1017="","",'Student Record'!A1017)</f>
        <v/>
      </c>
      <c r="D1019" s="25" t="str">
        <f>IF('Student Record'!B1017="","",'Student Record'!B1017)</f>
        <v/>
      </c>
      <c r="E1019" s="25" t="str">
        <f>IF('Student Record'!C1017="","",'Student Record'!C1017)</f>
        <v/>
      </c>
      <c r="F1019" s="26" t="str">
        <f>IF('Student Record'!E1017="","",'Student Record'!E1017)</f>
        <v/>
      </c>
      <c r="G1019" s="26" t="str">
        <f>IF('Student Record'!G1017="","",'Student Record'!G1017)</f>
        <v/>
      </c>
      <c r="H1019" s="25" t="str">
        <f>IF('Student Record'!I1017="","",'Student Record'!I1017)</f>
        <v/>
      </c>
      <c r="I1019" s="27" t="str">
        <f>IF('Student Record'!J1017="","",'Student Record'!J1017)</f>
        <v/>
      </c>
      <c r="J1019" s="25" t="str">
        <f>IF('Student Record'!O1017="","",'Student Record'!O1017)</f>
        <v/>
      </c>
      <c r="K10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19" s="25" t="str">
        <f>IF(Table1[[#This Row],[नाम विद्यार्थी]]="","",IF(AND(Table1[[#This Row],[कक्षा]]&gt;8,Table1[[#This Row],[कक्षा]]&lt;11),50,""))</f>
        <v/>
      </c>
      <c r="M1019" s="28" t="str">
        <f>IF(Table1[[#This Row],[नाम विद्यार्थी]]="","",IF(AND(Table1[[#This Row],[कक्षा]]&gt;=11,'School Fees'!$L$3="Yes"),100,""))</f>
        <v/>
      </c>
      <c r="N10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19" s="25" t="str">
        <f>IF(Table1[[#This Row],[नाम विद्यार्थी]]="","",IF(Table1[[#This Row],[कक्षा]]&gt;8,5,""))</f>
        <v/>
      </c>
      <c r="P10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19" s="21"/>
      <c r="R1019" s="21"/>
      <c r="S1019" s="28" t="str">
        <f>IF(SUM(Table1[[#This Row],[छात्र निधि]:[टी.सी.शुल्क]])=0,"",SUM(Table1[[#This Row],[छात्र निधि]:[टी.सी.शुल्क]]))</f>
        <v/>
      </c>
      <c r="T1019" s="33"/>
      <c r="U1019" s="33"/>
      <c r="V1019" s="22"/>
    </row>
    <row r="1020" spans="2:22" ht="15">
      <c r="B1020" s="25" t="str">
        <f>IF(C1020="","",ROWS($A$4:A1020))</f>
        <v/>
      </c>
      <c r="C1020" s="25" t="str">
        <f>IF('Student Record'!A1018="","",'Student Record'!A1018)</f>
        <v/>
      </c>
      <c r="D1020" s="25" t="str">
        <f>IF('Student Record'!B1018="","",'Student Record'!B1018)</f>
        <v/>
      </c>
      <c r="E1020" s="25" t="str">
        <f>IF('Student Record'!C1018="","",'Student Record'!C1018)</f>
        <v/>
      </c>
      <c r="F1020" s="26" t="str">
        <f>IF('Student Record'!E1018="","",'Student Record'!E1018)</f>
        <v/>
      </c>
      <c r="G1020" s="26" t="str">
        <f>IF('Student Record'!G1018="","",'Student Record'!G1018)</f>
        <v/>
      </c>
      <c r="H1020" s="25" t="str">
        <f>IF('Student Record'!I1018="","",'Student Record'!I1018)</f>
        <v/>
      </c>
      <c r="I1020" s="27" t="str">
        <f>IF('Student Record'!J1018="","",'Student Record'!J1018)</f>
        <v/>
      </c>
      <c r="J1020" s="25" t="str">
        <f>IF('Student Record'!O1018="","",'Student Record'!O1018)</f>
        <v/>
      </c>
      <c r="K10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0" s="25" t="str">
        <f>IF(Table1[[#This Row],[नाम विद्यार्थी]]="","",IF(AND(Table1[[#This Row],[कक्षा]]&gt;8,Table1[[#This Row],[कक्षा]]&lt;11),50,""))</f>
        <v/>
      </c>
      <c r="M1020" s="28" t="str">
        <f>IF(Table1[[#This Row],[नाम विद्यार्थी]]="","",IF(AND(Table1[[#This Row],[कक्षा]]&gt;=11,'School Fees'!$L$3="Yes"),100,""))</f>
        <v/>
      </c>
      <c r="N10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0" s="25" t="str">
        <f>IF(Table1[[#This Row],[नाम विद्यार्थी]]="","",IF(Table1[[#This Row],[कक्षा]]&gt;8,5,""))</f>
        <v/>
      </c>
      <c r="P10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0" s="21"/>
      <c r="R1020" s="21"/>
      <c r="S1020" s="28" t="str">
        <f>IF(SUM(Table1[[#This Row],[छात्र निधि]:[टी.सी.शुल्क]])=0,"",SUM(Table1[[#This Row],[छात्र निधि]:[टी.सी.शुल्क]]))</f>
        <v/>
      </c>
      <c r="T1020" s="33"/>
      <c r="U1020" s="33"/>
      <c r="V1020" s="22"/>
    </row>
    <row r="1021" spans="2:22" ht="15">
      <c r="B1021" s="25" t="str">
        <f>IF(C1021="","",ROWS($A$4:A1021))</f>
        <v/>
      </c>
      <c r="C1021" s="25" t="str">
        <f>IF('Student Record'!A1019="","",'Student Record'!A1019)</f>
        <v/>
      </c>
      <c r="D1021" s="25" t="str">
        <f>IF('Student Record'!B1019="","",'Student Record'!B1019)</f>
        <v/>
      </c>
      <c r="E1021" s="25" t="str">
        <f>IF('Student Record'!C1019="","",'Student Record'!C1019)</f>
        <v/>
      </c>
      <c r="F1021" s="26" t="str">
        <f>IF('Student Record'!E1019="","",'Student Record'!E1019)</f>
        <v/>
      </c>
      <c r="G1021" s="26" t="str">
        <f>IF('Student Record'!G1019="","",'Student Record'!G1019)</f>
        <v/>
      </c>
      <c r="H1021" s="25" t="str">
        <f>IF('Student Record'!I1019="","",'Student Record'!I1019)</f>
        <v/>
      </c>
      <c r="I1021" s="27" t="str">
        <f>IF('Student Record'!J1019="","",'Student Record'!J1019)</f>
        <v/>
      </c>
      <c r="J1021" s="25" t="str">
        <f>IF('Student Record'!O1019="","",'Student Record'!O1019)</f>
        <v/>
      </c>
      <c r="K10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1" s="25" t="str">
        <f>IF(Table1[[#This Row],[नाम विद्यार्थी]]="","",IF(AND(Table1[[#This Row],[कक्षा]]&gt;8,Table1[[#This Row],[कक्षा]]&lt;11),50,""))</f>
        <v/>
      </c>
      <c r="M1021" s="28" t="str">
        <f>IF(Table1[[#This Row],[नाम विद्यार्थी]]="","",IF(AND(Table1[[#This Row],[कक्षा]]&gt;=11,'School Fees'!$L$3="Yes"),100,""))</f>
        <v/>
      </c>
      <c r="N10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1" s="25" t="str">
        <f>IF(Table1[[#This Row],[नाम विद्यार्थी]]="","",IF(Table1[[#This Row],[कक्षा]]&gt;8,5,""))</f>
        <v/>
      </c>
      <c r="P10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1" s="21"/>
      <c r="R1021" s="21"/>
      <c r="S1021" s="28" t="str">
        <f>IF(SUM(Table1[[#This Row],[छात्र निधि]:[टी.सी.शुल्क]])=0,"",SUM(Table1[[#This Row],[छात्र निधि]:[टी.सी.शुल्क]]))</f>
        <v/>
      </c>
      <c r="T1021" s="33"/>
      <c r="U1021" s="33"/>
      <c r="V1021" s="22"/>
    </row>
    <row r="1022" spans="2:22" ht="15">
      <c r="B1022" s="25" t="str">
        <f>IF(C1022="","",ROWS($A$4:A1022))</f>
        <v/>
      </c>
      <c r="C1022" s="25" t="str">
        <f>IF('Student Record'!A1020="","",'Student Record'!A1020)</f>
        <v/>
      </c>
      <c r="D1022" s="25" t="str">
        <f>IF('Student Record'!B1020="","",'Student Record'!B1020)</f>
        <v/>
      </c>
      <c r="E1022" s="25" t="str">
        <f>IF('Student Record'!C1020="","",'Student Record'!C1020)</f>
        <v/>
      </c>
      <c r="F1022" s="26" t="str">
        <f>IF('Student Record'!E1020="","",'Student Record'!E1020)</f>
        <v/>
      </c>
      <c r="G1022" s="26" t="str">
        <f>IF('Student Record'!G1020="","",'Student Record'!G1020)</f>
        <v/>
      </c>
      <c r="H1022" s="25" t="str">
        <f>IF('Student Record'!I1020="","",'Student Record'!I1020)</f>
        <v/>
      </c>
      <c r="I1022" s="27" t="str">
        <f>IF('Student Record'!J1020="","",'Student Record'!J1020)</f>
        <v/>
      </c>
      <c r="J1022" s="25" t="str">
        <f>IF('Student Record'!O1020="","",'Student Record'!O1020)</f>
        <v/>
      </c>
      <c r="K10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2" s="25" t="str">
        <f>IF(Table1[[#This Row],[नाम विद्यार्थी]]="","",IF(AND(Table1[[#This Row],[कक्षा]]&gt;8,Table1[[#This Row],[कक्षा]]&lt;11),50,""))</f>
        <v/>
      </c>
      <c r="M1022" s="28" t="str">
        <f>IF(Table1[[#This Row],[नाम विद्यार्थी]]="","",IF(AND(Table1[[#This Row],[कक्षा]]&gt;=11,'School Fees'!$L$3="Yes"),100,""))</f>
        <v/>
      </c>
      <c r="N10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2" s="25" t="str">
        <f>IF(Table1[[#This Row],[नाम विद्यार्थी]]="","",IF(Table1[[#This Row],[कक्षा]]&gt;8,5,""))</f>
        <v/>
      </c>
      <c r="P10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2" s="21"/>
      <c r="R1022" s="21"/>
      <c r="S1022" s="28" t="str">
        <f>IF(SUM(Table1[[#This Row],[छात्र निधि]:[टी.सी.शुल्क]])=0,"",SUM(Table1[[#This Row],[छात्र निधि]:[टी.सी.शुल्क]]))</f>
        <v/>
      </c>
      <c r="T1022" s="33"/>
      <c r="U1022" s="33"/>
      <c r="V1022" s="22"/>
    </row>
    <row r="1023" spans="2:22" ht="15">
      <c r="B1023" s="25" t="str">
        <f>IF(C1023="","",ROWS($A$4:A1023))</f>
        <v/>
      </c>
      <c r="C1023" s="25" t="str">
        <f>IF('Student Record'!A1021="","",'Student Record'!A1021)</f>
        <v/>
      </c>
      <c r="D1023" s="25" t="str">
        <f>IF('Student Record'!B1021="","",'Student Record'!B1021)</f>
        <v/>
      </c>
      <c r="E1023" s="25" t="str">
        <f>IF('Student Record'!C1021="","",'Student Record'!C1021)</f>
        <v/>
      </c>
      <c r="F1023" s="26" t="str">
        <f>IF('Student Record'!E1021="","",'Student Record'!E1021)</f>
        <v/>
      </c>
      <c r="G1023" s="26" t="str">
        <f>IF('Student Record'!G1021="","",'Student Record'!G1021)</f>
        <v/>
      </c>
      <c r="H1023" s="25" t="str">
        <f>IF('Student Record'!I1021="","",'Student Record'!I1021)</f>
        <v/>
      </c>
      <c r="I1023" s="27" t="str">
        <f>IF('Student Record'!J1021="","",'Student Record'!J1021)</f>
        <v/>
      </c>
      <c r="J1023" s="25" t="str">
        <f>IF('Student Record'!O1021="","",'Student Record'!O1021)</f>
        <v/>
      </c>
      <c r="K10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3" s="25" t="str">
        <f>IF(Table1[[#This Row],[नाम विद्यार्थी]]="","",IF(AND(Table1[[#This Row],[कक्षा]]&gt;8,Table1[[#This Row],[कक्षा]]&lt;11),50,""))</f>
        <v/>
      </c>
      <c r="M1023" s="28" t="str">
        <f>IF(Table1[[#This Row],[नाम विद्यार्थी]]="","",IF(AND(Table1[[#This Row],[कक्षा]]&gt;=11,'School Fees'!$L$3="Yes"),100,""))</f>
        <v/>
      </c>
      <c r="N10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3" s="25" t="str">
        <f>IF(Table1[[#This Row],[नाम विद्यार्थी]]="","",IF(Table1[[#This Row],[कक्षा]]&gt;8,5,""))</f>
        <v/>
      </c>
      <c r="P10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3" s="21"/>
      <c r="R1023" s="21"/>
      <c r="S1023" s="28" t="str">
        <f>IF(SUM(Table1[[#This Row],[छात्र निधि]:[टी.सी.शुल्क]])=0,"",SUM(Table1[[#This Row],[छात्र निधि]:[टी.सी.शुल्क]]))</f>
        <v/>
      </c>
      <c r="T1023" s="33"/>
      <c r="U1023" s="33"/>
      <c r="V1023" s="22"/>
    </row>
    <row r="1024" spans="2:22" ht="15">
      <c r="B1024" s="25" t="str">
        <f>IF(C1024="","",ROWS($A$4:A1024))</f>
        <v/>
      </c>
      <c r="C1024" s="25" t="str">
        <f>IF('Student Record'!A1022="","",'Student Record'!A1022)</f>
        <v/>
      </c>
      <c r="D1024" s="25" t="str">
        <f>IF('Student Record'!B1022="","",'Student Record'!B1022)</f>
        <v/>
      </c>
      <c r="E1024" s="25" t="str">
        <f>IF('Student Record'!C1022="","",'Student Record'!C1022)</f>
        <v/>
      </c>
      <c r="F1024" s="26" t="str">
        <f>IF('Student Record'!E1022="","",'Student Record'!E1022)</f>
        <v/>
      </c>
      <c r="G1024" s="26" t="str">
        <f>IF('Student Record'!G1022="","",'Student Record'!G1022)</f>
        <v/>
      </c>
      <c r="H1024" s="25" t="str">
        <f>IF('Student Record'!I1022="","",'Student Record'!I1022)</f>
        <v/>
      </c>
      <c r="I1024" s="27" t="str">
        <f>IF('Student Record'!J1022="","",'Student Record'!J1022)</f>
        <v/>
      </c>
      <c r="J1024" s="25" t="str">
        <f>IF('Student Record'!O1022="","",'Student Record'!O1022)</f>
        <v/>
      </c>
      <c r="K10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4" s="25" t="str">
        <f>IF(Table1[[#This Row],[नाम विद्यार्थी]]="","",IF(AND(Table1[[#This Row],[कक्षा]]&gt;8,Table1[[#This Row],[कक्षा]]&lt;11),50,""))</f>
        <v/>
      </c>
      <c r="M1024" s="28" t="str">
        <f>IF(Table1[[#This Row],[नाम विद्यार्थी]]="","",IF(AND(Table1[[#This Row],[कक्षा]]&gt;=11,'School Fees'!$L$3="Yes"),100,""))</f>
        <v/>
      </c>
      <c r="N10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4" s="25" t="str">
        <f>IF(Table1[[#This Row],[नाम विद्यार्थी]]="","",IF(Table1[[#This Row],[कक्षा]]&gt;8,5,""))</f>
        <v/>
      </c>
      <c r="P10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4" s="21"/>
      <c r="R1024" s="21"/>
      <c r="S1024" s="28" t="str">
        <f>IF(SUM(Table1[[#This Row],[छात्र निधि]:[टी.सी.शुल्क]])=0,"",SUM(Table1[[#This Row],[छात्र निधि]:[टी.सी.शुल्क]]))</f>
        <v/>
      </c>
      <c r="T1024" s="33"/>
      <c r="U1024" s="33"/>
      <c r="V1024" s="22"/>
    </row>
    <row r="1025" spans="2:22" ht="15">
      <c r="B1025" s="25" t="str">
        <f>IF(C1025="","",ROWS($A$4:A1025))</f>
        <v/>
      </c>
      <c r="C1025" s="25" t="str">
        <f>IF('Student Record'!A1023="","",'Student Record'!A1023)</f>
        <v/>
      </c>
      <c r="D1025" s="25" t="str">
        <f>IF('Student Record'!B1023="","",'Student Record'!B1023)</f>
        <v/>
      </c>
      <c r="E1025" s="25" t="str">
        <f>IF('Student Record'!C1023="","",'Student Record'!C1023)</f>
        <v/>
      </c>
      <c r="F1025" s="26" t="str">
        <f>IF('Student Record'!E1023="","",'Student Record'!E1023)</f>
        <v/>
      </c>
      <c r="G1025" s="26" t="str">
        <f>IF('Student Record'!G1023="","",'Student Record'!G1023)</f>
        <v/>
      </c>
      <c r="H1025" s="25" t="str">
        <f>IF('Student Record'!I1023="","",'Student Record'!I1023)</f>
        <v/>
      </c>
      <c r="I1025" s="27" t="str">
        <f>IF('Student Record'!J1023="","",'Student Record'!J1023)</f>
        <v/>
      </c>
      <c r="J1025" s="25" t="str">
        <f>IF('Student Record'!O1023="","",'Student Record'!O1023)</f>
        <v/>
      </c>
      <c r="K10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5" s="25" t="str">
        <f>IF(Table1[[#This Row],[नाम विद्यार्थी]]="","",IF(AND(Table1[[#This Row],[कक्षा]]&gt;8,Table1[[#This Row],[कक्षा]]&lt;11),50,""))</f>
        <v/>
      </c>
      <c r="M1025" s="28" t="str">
        <f>IF(Table1[[#This Row],[नाम विद्यार्थी]]="","",IF(AND(Table1[[#This Row],[कक्षा]]&gt;=11,'School Fees'!$L$3="Yes"),100,""))</f>
        <v/>
      </c>
      <c r="N10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5" s="25" t="str">
        <f>IF(Table1[[#This Row],[नाम विद्यार्थी]]="","",IF(Table1[[#This Row],[कक्षा]]&gt;8,5,""))</f>
        <v/>
      </c>
      <c r="P10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5" s="21"/>
      <c r="R1025" s="21"/>
      <c r="S1025" s="28" t="str">
        <f>IF(SUM(Table1[[#This Row],[छात्र निधि]:[टी.सी.शुल्क]])=0,"",SUM(Table1[[#This Row],[छात्र निधि]:[टी.सी.शुल्क]]))</f>
        <v/>
      </c>
      <c r="T1025" s="33"/>
      <c r="U1025" s="33"/>
      <c r="V1025" s="22"/>
    </row>
    <row r="1026" spans="2:22" ht="15">
      <c r="B1026" s="25" t="str">
        <f>IF(C1026="","",ROWS($A$4:A1026))</f>
        <v/>
      </c>
      <c r="C1026" s="25" t="str">
        <f>IF('Student Record'!A1024="","",'Student Record'!A1024)</f>
        <v/>
      </c>
      <c r="D1026" s="25" t="str">
        <f>IF('Student Record'!B1024="","",'Student Record'!B1024)</f>
        <v/>
      </c>
      <c r="E1026" s="25" t="str">
        <f>IF('Student Record'!C1024="","",'Student Record'!C1024)</f>
        <v/>
      </c>
      <c r="F1026" s="26" t="str">
        <f>IF('Student Record'!E1024="","",'Student Record'!E1024)</f>
        <v/>
      </c>
      <c r="G1026" s="26" t="str">
        <f>IF('Student Record'!G1024="","",'Student Record'!G1024)</f>
        <v/>
      </c>
      <c r="H1026" s="25" t="str">
        <f>IF('Student Record'!I1024="","",'Student Record'!I1024)</f>
        <v/>
      </c>
      <c r="I1026" s="27" t="str">
        <f>IF('Student Record'!J1024="","",'Student Record'!J1024)</f>
        <v/>
      </c>
      <c r="J1026" s="25" t="str">
        <f>IF('Student Record'!O1024="","",'Student Record'!O1024)</f>
        <v/>
      </c>
      <c r="K10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6" s="25" t="str">
        <f>IF(Table1[[#This Row],[नाम विद्यार्थी]]="","",IF(AND(Table1[[#This Row],[कक्षा]]&gt;8,Table1[[#This Row],[कक्षा]]&lt;11),50,""))</f>
        <v/>
      </c>
      <c r="M1026" s="28" t="str">
        <f>IF(Table1[[#This Row],[नाम विद्यार्थी]]="","",IF(AND(Table1[[#This Row],[कक्षा]]&gt;=11,'School Fees'!$L$3="Yes"),100,""))</f>
        <v/>
      </c>
      <c r="N10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6" s="25" t="str">
        <f>IF(Table1[[#This Row],[नाम विद्यार्थी]]="","",IF(Table1[[#This Row],[कक्षा]]&gt;8,5,""))</f>
        <v/>
      </c>
      <c r="P10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6" s="21"/>
      <c r="R1026" s="21"/>
      <c r="S1026" s="28" t="str">
        <f>IF(SUM(Table1[[#This Row],[छात्र निधि]:[टी.सी.शुल्क]])=0,"",SUM(Table1[[#This Row],[छात्र निधि]:[टी.सी.शुल्क]]))</f>
        <v/>
      </c>
      <c r="T1026" s="33"/>
      <c r="U1026" s="33"/>
      <c r="V1026" s="22"/>
    </row>
    <row r="1027" spans="2:22" ht="15">
      <c r="B1027" s="25" t="str">
        <f>IF(C1027="","",ROWS($A$4:A1027))</f>
        <v/>
      </c>
      <c r="C1027" s="25" t="str">
        <f>IF('Student Record'!A1025="","",'Student Record'!A1025)</f>
        <v/>
      </c>
      <c r="D1027" s="25" t="str">
        <f>IF('Student Record'!B1025="","",'Student Record'!B1025)</f>
        <v/>
      </c>
      <c r="E1027" s="25" t="str">
        <f>IF('Student Record'!C1025="","",'Student Record'!C1025)</f>
        <v/>
      </c>
      <c r="F1027" s="26" t="str">
        <f>IF('Student Record'!E1025="","",'Student Record'!E1025)</f>
        <v/>
      </c>
      <c r="G1027" s="26" t="str">
        <f>IF('Student Record'!G1025="","",'Student Record'!G1025)</f>
        <v/>
      </c>
      <c r="H1027" s="25" t="str">
        <f>IF('Student Record'!I1025="","",'Student Record'!I1025)</f>
        <v/>
      </c>
      <c r="I1027" s="27" t="str">
        <f>IF('Student Record'!J1025="","",'Student Record'!J1025)</f>
        <v/>
      </c>
      <c r="J1027" s="25" t="str">
        <f>IF('Student Record'!O1025="","",'Student Record'!O1025)</f>
        <v/>
      </c>
      <c r="K10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7" s="25" t="str">
        <f>IF(Table1[[#This Row],[नाम विद्यार्थी]]="","",IF(AND(Table1[[#This Row],[कक्षा]]&gt;8,Table1[[#This Row],[कक्षा]]&lt;11),50,""))</f>
        <v/>
      </c>
      <c r="M1027" s="28" t="str">
        <f>IF(Table1[[#This Row],[नाम विद्यार्थी]]="","",IF(AND(Table1[[#This Row],[कक्षा]]&gt;=11,'School Fees'!$L$3="Yes"),100,""))</f>
        <v/>
      </c>
      <c r="N10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7" s="25" t="str">
        <f>IF(Table1[[#This Row],[नाम विद्यार्थी]]="","",IF(Table1[[#This Row],[कक्षा]]&gt;8,5,""))</f>
        <v/>
      </c>
      <c r="P10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7" s="21"/>
      <c r="R1027" s="21"/>
      <c r="S1027" s="28" t="str">
        <f>IF(SUM(Table1[[#This Row],[छात्र निधि]:[टी.सी.शुल्क]])=0,"",SUM(Table1[[#This Row],[छात्र निधि]:[टी.सी.शुल्क]]))</f>
        <v/>
      </c>
      <c r="T1027" s="33"/>
      <c r="U1027" s="33"/>
      <c r="V1027" s="22"/>
    </row>
    <row r="1028" spans="2:22" ht="15">
      <c r="B1028" s="25" t="str">
        <f>IF(C1028="","",ROWS($A$4:A1028))</f>
        <v/>
      </c>
      <c r="C1028" s="25" t="str">
        <f>IF('Student Record'!A1026="","",'Student Record'!A1026)</f>
        <v/>
      </c>
      <c r="D1028" s="25" t="str">
        <f>IF('Student Record'!B1026="","",'Student Record'!B1026)</f>
        <v/>
      </c>
      <c r="E1028" s="25" t="str">
        <f>IF('Student Record'!C1026="","",'Student Record'!C1026)</f>
        <v/>
      </c>
      <c r="F1028" s="26" t="str">
        <f>IF('Student Record'!E1026="","",'Student Record'!E1026)</f>
        <v/>
      </c>
      <c r="G1028" s="26" t="str">
        <f>IF('Student Record'!G1026="","",'Student Record'!G1026)</f>
        <v/>
      </c>
      <c r="H1028" s="25" t="str">
        <f>IF('Student Record'!I1026="","",'Student Record'!I1026)</f>
        <v/>
      </c>
      <c r="I1028" s="27" t="str">
        <f>IF('Student Record'!J1026="","",'Student Record'!J1026)</f>
        <v/>
      </c>
      <c r="J1028" s="25" t="str">
        <f>IF('Student Record'!O1026="","",'Student Record'!O1026)</f>
        <v/>
      </c>
      <c r="K10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8" s="25" t="str">
        <f>IF(Table1[[#This Row],[नाम विद्यार्थी]]="","",IF(AND(Table1[[#This Row],[कक्षा]]&gt;8,Table1[[#This Row],[कक्षा]]&lt;11),50,""))</f>
        <v/>
      </c>
      <c r="M1028" s="28" t="str">
        <f>IF(Table1[[#This Row],[नाम विद्यार्थी]]="","",IF(AND(Table1[[#This Row],[कक्षा]]&gt;=11,'School Fees'!$L$3="Yes"),100,""))</f>
        <v/>
      </c>
      <c r="N10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8" s="25" t="str">
        <f>IF(Table1[[#This Row],[नाम विद्यार्थी]]="","",IF(Table1[[#This Row],[कक्षा]]&gt;8,5,""))</f>
        <v/>
      </c>
      <c r="P10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8" s="21"/>
      <c r="R1028" s="21"/>
      <c r="S1028" s="28" t="str">
        <f>IF(SUM(Table1[[#This Row],[छात्र निधि]:[टी.सी.शुल्क]])=0,"",SUM(Table1[[#This Row],[छात्र निधि]:[टी.सी.शुल्क]]))</f>
        <v/>
      </c>
      <c r="T1028" s="33"/>
      <c r="U1028" s="33"/>
      <c r="V1028" s="22"/>
    </row>
    <row r="1029" spans="2:22" ht="15">
      <c r="B1029" s="25" t="str">
        <f>IF(C1029="","",ROWS($A$4:A1029))</f>
        <v/>
      </c>
      <c r="C1029" s="25" t="str">
        <f>IF('Student Record'!A1027="","",'Student Record'!A1027)</f>
        <v/>
      </c>
      <c r="D1029" s="25" t="str">
        <f>IF('Student Record'!B1027="","",'Student Record'!B1027)</f>
        <v/>
      </c>
      <c r="E1029" s="25" t="str">
        <f>IF('Student Record'!C1027="","",'Student Record'!C1027)</f>
        <v/>
      </c>
      <c r="F1029" s="26" t="str">
        <f>IF('Student Record'!E1027="","",'Student Record'!E1027)</f>
        <v/>
      </c>
      <c r="G1029" s="26" t="str">
        <f>IF('Student Record'!G1027="","",'Student Record'!G1027)</f>
        <v/>
      </c>
      <c r="H1029" s="25" t="str">
        <f>IF('Student Record'!I1027="","",'Student Record'!I1027)</f>
        <v/>
      </c>
      <c r="I1029" s="27" t="str">
        <f>IF('Student Record'!J1027="","",'Student Record'!J1027)</f>
        <v/>
      </c>
      <c r="J1029" s="25" t="str">
        <f>IF('Student Record'!O1027="","",'Student Record'!O1027)</f>
        <v/>
      </c>
      <c r="K10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29" s="25" t="str">
        <f>IF(Table1[[#This Row],[नाम विद्यार्थी]]="","",IF(AND(Table1[[#This Row],[कक्षा]]&gt;8,Table1[[#This Row],[कक्षा]]&lt;11),50,""))</f>
        <v/>
      </c>
      <c r="M1029" s="28" t="str">
        <f>IF(Table1[[#This Row],[नाम विद्यार्थी]]="","",IF(AND(Table1[[#This Row],[कक्षा]]&gt;=11,'School Fees'!$L$3="Yes"),100,""))</f>
        <v/>
      </c>
      <c r="N10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29" s="25" t="str">
        <f>IF(Table1[[#This Row],[नाम विद्यार्थी]]="","",IF(Table1[[#This Row],[कक्षा]]&gt;8,5,""))</f>
        <v/>
      </c>
      <c r="P10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29" s="21"/>
      <c r="R1029" s="21"/>
      <c r="S1029" s="28" t="str">
        <f>IF(SUM(Table1[[#This Row],[छात्र निधि]:[टी.सी.शुल्क]])=0,"",SUM(Table1[[#This Row],[छात्र निधि]:[टी.सी.शुल्क]]))</f>
        <v/>
      </c>
      <c r="T1029" s="33"/>
      <c r="U1029" s="33"/>
      <c r="V1029" s="22"/>
    </row>
    <row r="1030" spans="2:22" ht="15">
      <c r="B1030" s="25" t="str">
        <f>IF(C1030="","",ROWS($A$4:A1030))</f>
        <v/>
      </c>
      <c r="C1030" s="25" t="str">
        <f>IF('Student Record'!A1028="","",'Student Record'!A1028)</f>
        <v/>
      </c>
      <c r="D1030" s="25" t="str">
        <f>IF('Student Record'!B1028="","",'Student Record'!B1028)</f>
        <v/>
      </c>
      <c r="E1030" s="25" t="str">
        <f>IF('Student Record'!C1028="","",'Student Record'!C1028)</f>
        <v/>
      </c>
      <c r="F1030" s="26" t="str">
        <f>IF('Student Record'!E1028="","",'Student Record'!E1028)</f>
        <v/>
      </c>
      <c r="G1030" s="26" t="str">
        <f>IF('Student Record'!G1028="","",'Student Record'!G1028)</f>
        <v/>
      </c>
      <c r="H1030" s="25" t="str">
        <f>IF('Student Record'!I1028="","",'Student Record'!I1028)</f>
        <v/>
      </c>
      <c r="I1030" s="27" t="str">
        <f>IF('Student Record'!J1028="","",'Student Record'!J1028)</f>
        <v/>
      </c>
      <c r="J1030" s="25" t="str">
        <f>IF('Student Record'!O1028="","",'Student Record'!O1028)</f>
        <v/>
      </c>
      <c r="K10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0" s="25" t="str">
        <f>IF(Table1[[#This Row],[नाम विद्यार्थी]]="","",IF(AND(Table1[[#This Row],[कक्षा]]&gt;8,Table1[[#This Row],[कक्षा]]&lt;11),50,""))</f>
        <v/>
      </c>
      <c r="M1030" s="28" t="str">
        <f>IF(Table1[[#This Row],[नाम विद्यार्थी]]="","",IF(AND(Table1[[#This Row],[कक्षा]]&gt;=11,'School Fees'!$L$3="Yes"),100,""))</f>
        <v/>
      </c>
      <c r="N10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0" s="25" t="str">
        <f>IF(Table1[[#This Row],[नाम विद्यार्थी]]="","",IF(Table1[[#This Row],[कक्षा]]&gt;8,5,""))</f>
        <v/>
      </c>
      <c r="P10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0" s="21"/>
      <c r="R1030" s="21"/>
      <c r="S1030" s="28" t="str">
        <f>IF(SUM(Table1[[#This Row],[छात्र निधि]:[टी.सी.शुल्क]])=0,"",SUM(Table1[[#This Row],[छात्र निधि]:[टी.सी.शुल्क]]))</f>
        <v/>
      </c>
      <c r="T1030" s="33"/>
      <c r="U1030" s="33"/>
      <c r="V1030" s="22"/>
    </row>
    <row r="1031" spans="2:22" ht="15">
      <c r="B1031" s="25" t="str">
        <f>IF(C1031="","",ROWS($A$4:A1031))</f>
        <v/>
      </c>
      <c r="C1031" s="25" t="str">
        <f>IF('Student Record'!A1029="","",'Student Record'!A1029)</f>
        <v/>
      </c>
      <c r="D1031" s="25" t="str">
        <f>IF('Student Record'!B1029="","",'Student Record'!B1029)</f>
        <v/>
      </c>
      <c r="E1031" s="25" t="str">
        <f>IF('Student Record'!C1029="","",'Student Record'!C1029)</f>
        <v/>
      </c>
      <c r="F1031" s="26" t="str">
        <f>IF('Student Record'!E1029="","",'Student Record'!E1029)</f>
        <v/>
      </c>
      <c r="G1031" s="26" t="str">
        <f>IF('Student Record'!G1029="","",'Student Record'!G1029)</f>
        <v/>
      </c>
      <c r="H1031" s="25" t="str">
        <f>IF('Student Record'!I1029="","",'Student Record'!I1029)</f>
        <v/>
      </c>
      <c r="I1031" s="27" t="str">
        <f>IF('Student Record'!J1029="","",'Student Record'!J1029)</f>
        <v/>
      </c>
      <c r="J1031" s="25" t="str">
        <f>IF('Student Record'!O1029="","",'Student Record'!O1029)</f>
        <v/>
      </c>
      <c r="K10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1" s="25" t="str">
        <f>IF(Table1[[#This Row],[नाम विद्यार्थी]]="","",IF(AND(Table1[[#This Row],[कक्षा]]&gt;8,Table1[[#This Row],[कक्षा]]&lt;11),50,""))</f>
        <v/>
      </c>
      <c r="M1031" s="28" t="str">
        <f>IF(Table1[[#This Row],[नाम विद्यार्थी]]="","",IF(AND(Table1[[#This Row],[कक्षा]]&gt;=11,'School Fees'!$L$3="Yes"),100,""))</f>
        <v/>
      </c>
      <c r="N10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1" s="25" t="str">
        <f>IF(Table1[[#This Row],[नाम विद्यार्थी]]="","",IF(Table1[[#This Row],[कक्षा]]&gt;8,5,""))</f>
        <v/>
      </c>
      <c r="P10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1" s="21"/>
      <c r="R1031" s="21"/>
      <c r="S1031" s="28" t="str">
        <f>IF(SUM(Table1[[#This Row],[छात्र निधि]:[टी.सी.शुल्क]])=0,"",SUM(Table1[[#This Row],[छात्र निधि]:[टी.सी.शुल्क]]))</f>
        <v/>
      </c>
      <c r="T1031" s="33"/>
      <c r="U1031" s="33"/>
      <c r="V1031" s="22"/>
    </row>
    <row r="1032" spans="2:22" ht="15">
      <c r="B1032" s="25" t="str">
        <f>IF(C1032="","",ROWS($A$4:A1032))</f>
        <v/>
      </c>
      <c r="C1032" s="25" t="str">
        <f>IF('Student Record'!A1030="","",'Student Record'!A1030)</f>
        <v/>
      </c>
      <c r="D1032" s="25" t="str">
        <f>IF('Student Record'!B1030="","",'Student Record'!B1030)</f>
        <v/>
      </c>
      <c r="E1032" s="25" t="str">
        <f>IF('Student Record'!C1030="","",'Student Record'!C1030)</f>
        <v/>
      </c>
      <c r="F1032" s="26" t="str">
        <f>IF('Student Record'!E1030="","",'Student Record'!E1030)</f>
        <v/>
      </c>
      <c r="G1032" s="26" t="str">
        <f>IF('Student Record'!G1030="","",'Student Record'!G1030)</f>
        <v/>
      </c>
      <c r="H1032" s="25" t="str">
        <f>IF('Student Record'!I1030="","",'Student Record'!I1030)</f>
        <v/>
      </c>
      <c r="I1032" s="27" t="str">
        <f>IF('Student Record'!J1030="","",'Student Record'!J1030)</f>
        <v/>
      </c>
      <c r="J1032" s="25" t="str">
        <f>IF('Student Record'!O1030="","",'Student Record'!O1030)</f>
        <v/>
      </c>
      <c r="K10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2" s="25" t="str">
        <f>IF(Table1[[#This Row],[नाम विद्यार्थी]]="","",IF(AND(Table1[[#This Row],[कक्षा]]&gt;8,Table1[[#This Row],[कक्षा]]&lt;11),50,""))</f>
        <v/>
      </c>
      <c r="M1032" s="28" t="str">
        <f>IF(Table1[[#This Row],[नाम विद्यार्थी]]="","",IF(AND(Table1[[#This Row],[कक्षा]]&gt;=11,'School Fees'!$L$3="Yes"),100,""))</f>
        <v/>
      </c>
      <c r="N10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2" s="25" t="str">
        <f>IF(Table1[[#This Row],[नाम विद्यार्थी]]="","",IF(Table1[[#This Row],[कक्षा]]&gt;8,5,""))</f>
        <v/>
      </c>
      <c r="P10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2" s="21"/>
      <c r="R1032" s="21"/>
      <c r="S1032" s="28" t="str">
        <f>IF(SUM(Table1[[#This Row],[छात्र निधि]:[टी.सी.शुल्क]])=0,"",SUM(Table1[[#This Row],[छात्र निधि]:[टी.सी.शुल्क]]))</f>
        <v/>
      </c>
      <c r="T1032" s="33"/>
      <c r="U1032" s="33"/>
      <c r="V1032" s="22"/>
    </row>
    <row r="1033" spans="2:22" ht="15">
      <c r="B1033" s="25" t="str">
        <f>IF(C1033="","",ROWS($A$4:A1033))</f>
        <v/>
      </c>
      <c r="C1033" s="25" t="str">
        <f>IF('Student Record'!A1031="","",'Student Record'!A1031)</f>
        <v/>
      </c>
      <c r="D1033" s="25" t="str">
        <f>IF('Student Record'!B1031="","",'Student Record'!B1031)</f>
        <v/>
      </c>
      <c r="E1033" s="25" t="str">
        <f>IF('Student Record'!C1031="","",'Student Record'!C1031)</f>
        <v/>
      </c>
      <c r="F1033" s="26" t="str">
        <f>IF('Student Record'!E1031="","",'Student Record'!E1031)</f>
        <v/>
      </c>
      <c r="G1033" s="26" t="str">
        <f>IF('Student Record'!G1031="","",'Student Record'!G1031)</f>
        <v/>
      </c>
      <c r="H1033" s="25" t="str">
        <f>IF('Student Record'!I1031="","",'Student Record'!I1031)</f>
        <v/>
      </c>
      <c r="I1033" s="27" t="str">
        <f>IF('Student Record'!J1031="","",'Student Record'!J1031)</f>
        <v/>
      </c>
      <c r="J1033" s="25" t="str">
        <f>IF('Student Record'!O1031="","",'Student Record'!O1031)</f>
        <v/>
      </c>
      <c r="K10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3" s="25" t="str">
        <f>IF(Table1[[#This Row],[नाम विद्यार्थी]]="","",IF(AND(Table1[[#This Row],[कक्षा]]&gt;8,Table1[[#This Row],[कक्षा]]&lt;11),50,""))</f>
        <v/>
      </c>
      <c r="M1033" s="28" t="str">
        <f>IF(Table1[[#This Row],[नाम विद्यार्थी]]="","",IF(AND(Table1[[#This Row],[कक्षा]]&gt;=11,'School Fees'!$L$3="Yes"),100,""))</f>
        <v/>
      </c>
      <c r="N10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3" s="25" t="str">
        <f>IF(Table1[[#This Row],[नाम विद्यार्थी]]="","",IF(Table1[[#This Row],[कक्षा]]&gt;8,5,""))</f>
        <v/>
      </c>
      <c r="P10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3" s="21"/>
      <c r="R1033" s="21"/>
      <c r="S1033" s="28" t="str">
        <f>IF(SUM(Table1[[#This Row],[छात्र निधि]:[टी.सी.शुल्क]])=0,"",SUM(Table1[[#This Row],[छात्र निधि]:[टी.सी.शुल्क]]))</f>
        <v/>
      </c>
      <c r="T1033" s="33"/>
      <c r="U1033" s="33"/>
      <c r="V1033" s="22"/>
    </row>
    <row r="1034" spans="2:22" ht="15">
      <c r="B1034" s="25" t="str">
        <f>IF(C1034="","",ROWS($A$4:A1034))</f>
        <v/>
      </c>
      <c r="C1034" s="25" t="str">
        <f>IF('Student Record'!A1032="","",'Student Record'!A1032)</f>
        <v/>
      </c>
      <c r="D1034" s="25" t="str">
        <f>IF('Student Record'!B1032="","",'Student Record'!B1032)</f>
        <v/>
      </c>
      <c r="E1034" s="25" t="str">
        <f>IF('Student Record'!C1032="","",'Student Record'!C1032)</f>
        <v/>
      </c>
      <c r="F1034" s="26" t="str">
        <f>IF('Student Record'!E1032="","",'Student Record'!E1032)</f>
        <v/>
      </c>
      <c r="G1034" s="26" t="str">
        <f>IF('Student Record'!G1032="","",'Student Record'!G1032)</f>
        <v/>
      </c>
      <c r="H1034" s="25" t="str">
        <f>IF('Student Record'!I1032="","",'Student Record'!I1032)</f>
        <v/>
      </c>
      <c r="I1034" s="27" t="str">
        <f>IF('Student Record'!J1032="","",'Student Record'!J1032)</f>
        <v/>
      </c>
      <c r="J1034" s="25" t="str">
        <f>IF('Student Record'!O1032="","",'Student Record'!O1032)</f>
        <v/>
      </c>
      <c r="K10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4" s="25" t="str">
        <f>IF(Table1[[#This Row],[नाम विद्यार्थी]]="","",IF(AND(Table1[[#This Row],[कक्षा]]&gt;8,Table1[[#This Row],[कक्षा]]&lt;11),50,""))</f>
        <v/>
      </c>
      <c r="M1034" s="28" t="str">
        <f>IF(Table1[[#This Row],[नाम विद्यार्थी]]="","",IF(AND(Table1[[#This Row],[कक्षा]]&gt;=11,'School Fees'!$L$3="Yes"),100,""))</f>
        <v/>
      </c>
      <c r="N10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4" s="25" t="str">
        <f>IF(Table1[[#This Row],[नाम विद्यार्थी]]="","",IF(Table1[[#This Row],[कक्षा]]&gt;8,5,""))</f>
        <v/>
      </c>
      <c r="P10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4" s="21"/>
      <c r="R1034" s="21"/>
      <c r="S1034" s="28" t="str">
        <f>IF(SUM(Table1[[#This Row],[छात्र निधि]:[टी.सी.शुल्क]])=0,"",SUM(Table1[[#This Row],[छात्र निधि]:[टी.सी.शुल्क]]))</f>
        <v/>
      </c>
      <c r="T1034" s="33"/>
      <c r="U1034" s="33"/>
      <c r="V1034" s="22"/>
    </row>
    <row r="1035" spans="2:22" ht="15">
      <c r="B1035" s="25" t="str">
        <f>IF(C1035="","",ROWS($A$4:A1035))</f>
        <v/>
      </c>
      <c r="C1035" s="25" t="str">
        <f>IF('Student Record'!A1033="","",'Student Record'!A1033)</f>
        <v/>
      </c>
      <c r="D1035" s="25" t="str">
        <f>IF('Student Record'!B1033="","",'Student Record'!B1033)</f>
        <v/>
      </c>
      <c r="E1035" s="25" t="str">
        <f>IF('Student Record'!C1033="","",'Student Record'!C1033)</f>
        <v/>
      </c>
      <c r="F1035" s="26" t="str">
        <f>IF('Student Record'!E1033="","",'Student Record'!E1033)</f>
        <v/>
      </c>
      <c r="G1035" s="26" t="str">
        <f>IF('Student Record'!G1033="","",'Student Record'!G1033)</f>
        <v/>
      </c>
      <c r="H1035" s="25" t="str">
        <f>IF('Student Record'!I1033="","",'Student Record'!I1033)</f>
        <v/>
      </c>
      <c r="I1035" s="27" t="str">
        <f>IF('Student Record'!J1033="","",'Student Record'!J1033)</f>
        <v/>
      </c>
      <c r="J1035" s="25" t="str">
        <f>IF('Student Record'!O1033="","",'Student Record'!O1033)</f>
        <v/>
      </c>
      <c r="K10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5" s="25" t="str">
        <f>IF(Table1[[#This Row],[नाम विद्यार्थी]]="","",IF(AND(Table1[[#This Row],[कक्षा]]&gt;8,Table1[[#This Row],[कक्षा]]&lt;11),50,""))</f>
        <v/>
      </c>
      <c r="M1035" s="28" t="str">
        <f>IF(Table1[[#This Row],[नाम विद्यार्थी]]="","",IF(AND(Table1[[#This Row],[कक्षा]]&gt;=11,'School Fees'!$L$3="Yes"),100,""))</f>
        <v/>
      </c>
      <c r="N10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5" s="25" t="str">
        <f>IF(Table1[[#This Row],[नाम विद्यार्थी]]="","",IF(Table1[[#This Row],[कक्षा]]&gt;8,5,""))</f>
        <v/>
      </c>
      <c r="P10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5" s="21"/>
      <c r="R1035" s="21"/>
      <c r="S1035" s="28" t="str">
        <f>IF(SUM(Table1[[#This Row],[छात्र निधि]:[टी.सी.शुल्क]])=0,"",SUM(Table1[[#This Row],[छात्र निधि]:[टी.सी.शुल्क]]))</f>
        <v/>
      </c>
      <c r="T1035" s="33"/>
      <c r="U1035" s="33"/>
      <c r="V1035" s="22"/>
    </row>
    <row r="1036" spans="2:22" ht="15">
      <c r="B1036" s="25" t="str">
        <f>IF(C1036="","",ROWS($A$4:A1036))</f>
        <v/>
      </c>
      <c r="C1036" s="25" t="str">
        <f>IF('Student Record'!A1034="","",'Student Record'!A1034)</f>
        <v/>
      </c>
      <c r="D1036" s="25" t="str">
        <f>IF('Student Record'!B1034="","",'Student Record'!B1034)</f>
        <v/>
      </c>
      <c r="E1036" s="25" t="str">
        <f>IF('Student Record'!C1034="","",'Student Record'!C1034)</f>
        <v/>
      </c>
      <c r="F1036" s="26" t="str">
        <f>IF('Student Record'!E1034="","",'Student Record'!E1034)</f>
        <v/>
      </c>
      <c r="G1036" s="26" t="str">
        <f>IF('Student Record'!G1034="","",'Student Record'!G1034)</f>
        <v/>
      </c>
      <c r="H1036" s="25" t="str">
        <f>IF('Student Record'!I1034="","",'Student Record'!I1034)</f>
        <v/>
      </c>
      <c r="I1036" s="27" t="str">
        <f>IF('Student Record'!J1034="","",'Student Record'!J1034)</f>
        <v/>
      </c>
      <c r="J1036" s="25" t="str">
        <f>IF('Student Record'!O1034="","",'Student Record'!O1034)</f>
        <v/>
      </c>
      <c r="K10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6" s="25" t="str">
        <f>IF(Table1[[#This Row],[नाम विद्यार्थी]]="","",IF(AND(Table1[[#This Row],[कक्षा]]&gt;8,Table1[[#This Row],[कक्षा]]&lt;11),50,""))</f>
        <v/>
      </c>
      <c r="M1036" s="28" t="str">
        <f>IF(Table1[[#This Row],[नाम विद्यार्थी]]="","",IF(AND(Table1[[#This Row],[कक्षा]]&gt;=11,'School Fees'!$L$3="Yes"),100,""))</f>
        <v/>
      </c>
      <c r="N10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6" s="25" t="str">
        <f>IF(Table1[[#This Row],[नाम विद्यार्थी]]="","",IF(Table1[[#This Row],[कक्षा]]&gt;8,5,""))</f>
        <v/>
      </c>
      <c r="P10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6" s="21"/>
      <c r="R1036" s="21"/>
      <c r="S1036" s="28" t="str">
        <f>IF(SUM(Table1[[#This Row],[छात्र निधि]:[टी.सी.शुल्क]])=0,"",SUM(Table1[[#This Row],[छात्र निधि]:[टी.सी.शुल्क]]))</f>
        <v/>
      </c>
      <c r="T1036" s="33"/>
      <c r="U1036" s="33"/>
      <c r="V1036" s="22"/>
    </row>
    <row r="1037" spans="2:22" ht="15">
      <c r="B1037" s="25" t="str">
        <f>IF(C1037="","",ROWS($A$4:A1037))</f>
        <v/>
      </c>
      <c r="C1037" s="25" t="str">
        <f>IF('Student Record'!A1035="","",'Student Record'!A1035)</f>
        <v/>
      </c>
      <c r="D1037" s="25" t="str">
        <f>IF('Student Record'!B1035="","",'Student Record'!B1035)</f>
        <v/>
      </c>
      <c r="E1037" s="25" t="str">
        <f>IF('Student Record'!C1035="","",'Student Record'!C1035)</f>
        <v/>
      </c>
      <c r="F1037" s="26" t="str">
        <f>IF('Student Record'!E1035="","",'Student Record'!E1035)</f>
        <v/>
      </c>
      <c r="G1037" s="26" t="str">
        <f>IF('Student Record'!G1035="","",'Student Record'!G1035)</f>
        <v/>
      </c>
      <c r="H1037" s="25" t="str">
        <f>IF('Student Record'!I1035="","",'Student Record'!I1035)</f>
        <v/>
      </c>
      <c r="I1037" s="27" t="str">
        <f>IF('Student Record'!J1035="","",'Student Record'!J1035)</f>
        <v/>
      </c>
      <c r="J1037" s="25" t="str">
        <f>IF('Student Record'!O1035="","",'Student Record'!O1035)</f>
        <v/>
      </c>
      <c r="K10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7" s="25" t="str">
        <f>IF(Table1[[#This Row],[नाम विद्यार्थी]]="","",IF(AND(Table1[[#This Row],[कक्षा]]&gt;8,Table1[[#This Row],[कक्षा]]&lt;11),50,""))</f>
        <v/>
      </c>
      <c r="M1037" s="28" t="str">
        <f>IF(Table1[[#This Row],[नाम विद्यार्थी]]="","",IF(AND(Table1[[#This Row],[कक्षा]]&gt;=11,'School Fees'!$L$3="Yes"),100,""))</f>
        <v/>
      </c>
      <c r="N10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7" s="25" t="str">
        <f>IF(Table1[[#This Row],[नाम विद्यार्थी]]="","",IF(Table1[[#This Row],[कक्षा]]&gt;8,5,""))</f>
        <v/>
      </c>
      <c r="P10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7" s="21"/>
      <c r="R1037" s="21"/>
      <c r="S1037" s="28" t="str">
        <f>IF(SUM(Table1[[#This Row],[छात्र निधि]:[टी.सी.शुल्क]])=0,"",SUM(Table1[[#This Row],[छात्र निधि]:[टी.सी.शुल्क]]))</f>
        <v/>
      </c>
      <c r="T1037" s="33"/>
      <c r="U1037" s="33"/>
      <c r="V1037" s="22"/>
    </row>
    <row r="1038" spans="2:22" ht="15">
      <c r="B1038" s="25" t="str">
        <f>IF(C1038="","",ROWS($A$4:A1038))</f>
        <v/>
      </c>
      <c r="C1038" s="25" t="str">
        <f>IF('Student Record'!A1036="","",'Student Record'!A1036)</f>
        <v/>
      </c>
      <c r="D1038" s="25" t="str">
        <f>IF('Student Record'!B1036="","",'Student Record'!B1036)</f>
        <v/>
      </c>
      <c r="E1038" s="25" t="str">
        <f>IF('Student Record'!C1036="","",'Student Record'!C1036)</f>
        <v/>
      </c>
      <c r="F1038" s="26" t="str">
        <f>IF('Student Record'!E1036="","",'Student Record'!E1036)</f>
        <v/>
      </c>
      <c r="G1038" s="26" t="str">
        <f>IF('Student Record'!G1036="","",'Student Record'!G1036)</f>
        <v/>
      </c>
      <c r="H1038" s="25" t="str">
        <f>IF('Student Record'!I1036="","",'Student Record'!I1036)</f>
        <v/>
      </c>
      <c r="I1038" s="27" t="str">
        <f>IF('Student Record'!J1036="","",'Student Record'!J1036)</f>
        <v/>
      </c>
      <c r="J1038" s="25" t="str">
        <f>IF('Student Record'!O1036="","",'Student Record'!O1036)</f>
        <v/>
      </c>
      <c r="K10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8" s="25" t="str">
        <f>IF(Table1[[#This Row],[नाम विद्यार्थी]]="","",IF(AND(Table1[[#This Row],[कक्षा]]&gt;8,Table1[[#This Row],[कक्षा]]&lt;11),50,""))</f>
        <v/>
      </c>
      <c r="M1038" s="28" t="str">
        <f>IF(Table1[[#This Row],[नाम विद्यार्थी]]="","",IF(AND(Table1[[#This Row],[कक्षा]]&gt;=11,'School Fees'!$L$3="Yes"),100,""))</f>
        <v/>
      </c>
      <c r="N10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8" s="25" t="str">
        <f>IF(Table1[[#This Row],[नाम विद्यार्थी]]="","",IF(Table1[[#This Row],[कक्षा]]&gt;8,5,""))</f>
        <v/>
      </c>
      <c r="P10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8" s="21"/>
      <c r="R1038" s="21"/>
      <c r="S1038" s="28" t="str">
        <f>IF(SUM(Table1[[#This Row],[छात्र निधि]:[टी.सी.शुल्क]])=0,"",SUM(Table1[[#This Row],[छात्र निधि]:[टी.सी.शुल्क]]))</f>
        <v/>
      </c>
      <c r="T1038" s="33"/>
      <c r="U1038" s="33"/>
      <c r="V1038" s="22"/>
    </row>
    <row r="1039" spans="2:22" ht="15">
      <c r="B1039" s="25" t="str">
        <f>IF(C1039="","",ROWS($A$4:A1039))</f>
        <v/>
      </c>
      <c r="C1039" s="25" t="str">
        <f>IF('Student Record'!A1037="","",'Student Record'!A1037)</f>
        <v/>
      </c>
      <c r="D1039" s="25" t="str">
        <f>IF('Student Record'!B1037="","",'Student Record'!B1037)</f>
        <v/>
      </c>
      <c r="E1039" s="25" t="str">
        <f>IF('Student Record'!C1037="","",'Student Record'!C1037)</f>
        <v/>
      </c>
      <c r="F1039" s="26" t="str">
        <f>IF('Student Record'!E1037="","",'Student Record'!E1037)</f>
        <v/>
      </c>
      <c r="G1039" s="26" t="str">
        <f>IF('Student Record'!G1037="","",'Student Record'!G1037)</f>
        <v/>
      </c>
      <c r="H1039" s="25" t="str">
        <f>IF('Student Record'!I1037="","",'Student Record'!I1037)</f>
        <v/>
      </c>
      <c r="I1039" s="27" t="str">
        <f>IF('Student Record'!J1037="","",'Student Record'!J1037)</f>
        <v/>
      </c>
      <c r="J1039" s="25" t="str">
        <f>IF('Student Record'!O1037="","",'Student Record'!O1037)</f>
        <v/>
      </c>
      <c r="K10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39" s="25" t="str">
        <f>IF(Table1[[#This Row],[नाम विद्यार्थी]]="","",IF(AND(Table1[[#This Row],[कक्षा]]&gt;8,Table1[[#This Row],[कक्षा]]&lt;11),50,""))</f>
        <v/>
      </c>
      <c r="M1039" s="28" t="str">
        <f>IF(Table1[[#This Row],[नाम विद्यार्थी]]="","",IF(AND(Table1[[#This Row],[कक्षा]]&gt;=11,'School Fees'!$L$3="Yes"),100,""))</f>
        <v/>
      </c>
      <c r="N10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39" s="25" t="str">
        <f>IF(Table1[[#This Row],[नाम विद्यार्थी]]="","",IF(Table1[[#This Row],[कक्षा]]&gt;8,5,""))</f>
        <v/>
      </c>
      <c r="P10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39" s="21"/>
      <c r="R1039" s="21"/>
      <c r="S1039" s="28" t="str">
        <f>IF(SUM(Table1[[#This Row],[छात्र निधि]:[टी.सी.शुल्क]])=0,"",SUM(Table1[[#This Row],[छात्र निधि]:[टी.सी.शुल्क]]))</f>
        <v/>
      </c>
      <c r="T1039" s="33"/>
      <c r="U1039" s="33"/>
      <c r="V1039" s="22"/>
    </row>
    <row r="1040" spans="2:22" ht="15">
      <c r="B1040" s="25" t="str">
        <f>IF(C1040="","",ROWS($A$4:A1040))</f>
        <v/>
      </c>
      <c r="C1040" s="25" t="str">
        <f>IF('Student Record'!A1038="","",'Student Record'!A1038)</f>
        <v/>
      </c>
      <c r="D1040" s="25" t="str">
        <f>IF('Student Record'!B1038="","",'Student Record'!B1038)</f>
        <v/>
      </c>
      <c r="E1040" s="25" t="str">
        <f>IF('Student Record'!C1038="","",'Student Record'!C1038)</f>
        <v/>
      </c>
      <c r="F1040" s="26" t="str">
        <f>IF('Student Record'!E1038="","",'Student Record'!E1038)</f>
        <v/>
      </c>
      <c r="G1040" s="26" t="str">
        <f>IF('Student Record'!G1038="","",'Student Record'!G1038)</f>
        <v/>
      </c>
      <c r="H1040" s="25" t="str">
        <f>IF('Student Record'!I1038="","",'Student Record'!I1038)</f>
        <v/>
      </c>
      <c r="I1040" s="27" t="str">
        <f>IF('Student Record'!J1038="","",'Student Record'!J1038)</f>
        <v/>
      </c>
      <c r="J1040" s="25" t="str">
        <f>IF('Student Record'!O1038="","",'Student Record'!O1038)</f>
        <v/>
      </c>
      <c r="K10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0" s="25" t="str">
        <f>IF(Table1[[#This Row],[नाम विद्यार्थी]]="","",IF(AND(Table1[[#This Row],[कक्षा]]&gt;8,Table1[[#This Row],[कक्षा]]&lt;11),50,""))</f>
        <v/>
      </c>
      <c r="M1040" s="28" t="str">
        <f>IF(Table1[[#This Row],[नाम विद्यार्थी]]="","",IF(AND(Table1[[#This Row],[कक्षा]]&gt;=11,'School Fees'!$L$3="Yes"),100,""))</f>
        <v/>
      </c>
      <c r="N10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0" s="25" t="str">
        <f>IF(Table1[[#This Row],[नाम विद्यार्थी]]="","",IF(Table1[[#This Row],[कक्षा]]&gt;8,5,""))</f>
        <v/>
      </c>
      <c r="P10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0" s="21"/>
      <c r="R1040" s="21"/>
      <c r="S1040" s="28" t="str">
        <f>IF(SUM(Table1[[#This Row],[छात्र निधि]:[टी.सी.शुल्क]])=0,"",SUM(Table1[[#This Row],[छात्र निधि]:[टी.सी.शुल्क]]))</f>
        <v/>
      </c>
      <c r="T1040" s="33"/>
      <c r="U1040" s="33"/>
      <c r="V1040" s="22"/>
    </row>
    <row r="1041" spans="2:22" ht="15">
      <c r="B1041" s="25" t="str">
        <f>IF(C1041="","",ROWS($A$4:A1041))</f>
        <v/>
      </c>
      <c r="C1041" s="25" t="str">
        <f>IF('Student Record'!A1039="","",'Student Record'!A1039)</f>
        <v/>
      </c>
      <c r="D1041" s="25" t="str">
        <f>IF('Student Record'!B1039="","",'Student Record'!B1039)</f>
        <v/>
      </c>
      <c r="E1041" s="25" t="str">
        <f>IF('Student Record'!C1039="","",'Student Record'!C1039)</f>
        <v/>
      </c>
      <c r="F1041" s="26" t="str">
        <f>IF('Student Record'!E1039="","",'Student Record'!E1039)</f>
        <v/>
      </c>
      <c r="G1041" s="26" t="str">
        <f>IF('Student Record'!G1039="","",'Student Record'!G1039)</f>
        <v/>
      </c>
      <c r="H1041" s="25" t="str">
        <f>IF('Student Record'!I1039="","",'Student Record'!I1039)</f>
        <v/>
      </c>
      <c r="I1041" s="27" t="str">
        <f>IF('Student Record'!J1039="","",'Student Record'!J1039)</f>
        <v/>
      </c>
      <c r="J1041" s="25" t="str">
        <f>IF('Student Record'!O1039="","",'Student Record'!O1039)</f>
        <v/>
      </c>
      <c r="K10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1" s="25" t="str">
        <f>IF(Table1[[#This Row],[नाम विद्यार्थी]]="","",IF(AND(Table1[[#This Row],[कक्षा]]&gt;8,Table1[[#This Row],[कक्षा]]&lt;11),50,""))</f>
        <v/>
      </c>
      <c r="M1041" s="28" t="str">
        <f>IF(Table1[[#This Row],[नाम विद्यार्थी]]="","",IF(AND(Table1[[#This Row],[कक्षा]]&gt;=11,'School Fees'!$L$3="Yes"),100,""))</f>
        <v/>
      </c>
      <c r="N10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1" s="25" t="str">
        <f>IF(Table1[[#This Row],[नाम विद्यार्थी]]="","",IF(Table1[[#This Row],[कक्षा]]&gt;8,5,""))</f>
        <v/>
      </c>
      <c r="P10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1" s="21"/>
      <c r="R1041" s="21"/>
      <c r="S1041" s="28" t="str">
        <f>IF(SUM(Table1[[#This Row],[छात्र निधि]:[टी.सी.शुल्क]])=0,"",SUM(Table1[[#This Row],[छात्र निधि]:[टी.सी.शुल्क]]))</f>
        <v/>
      </c>
      <c r="T1041" s="33"/>
      <c r="U1041" s="33"/>
      <c r="V1041" s="22"/>
    </row>
    <row r="1042" spans="2:22" ht="15">
      <c r="B1042" s="25" t="str">
        <f>IF(C1042="","",ROWS($A$4:A1042))</f>
        <v/>
      </c>
      <c r="C1042" s="25" t="str">
        <f>IF('Student Record'!A1040="","",'Student Record'!A1040)</f>
        <v/>
      </c>
      <c r="D1042" s="25" t="str">
        <f>IF('Student Record'!B1040="","",'Student Record'!B1040)</f>
        <v/>
      </c>
      <c r="E1042" s="25" t="str">
        <f>IF('Student Record'!C1040="","",'Student Record'!C1040)</f>
        <v/>
      </c>
      <c r="F1042" s="26" t="str">
        <f>IF('Student Record'!E1040="","",'Student Record'!E1040)</f>
        <v/>
      </c>
      <c r="G1042" s="26" t="str">
        <f>IF('Student Record'!G1040="","",'Student Record'!G1040)</f>
        <v/>
      </c>
      <c r="H1042" s="25" t="str">
        <f>IF('Student Record'!I1040="","",'Student Record'!I1040)</f>
        <v/>
      </c>
      <c r="I1042" s="27" t="str">
        <f>IF('Student Record'!J1040="","",'Student Record'!J1040)</f>
        <v/>
      </c>
      <c r="J1042" s="25" t="str">
        <f>IF('Student Record'!O1040="","",'Student Record'!O1040)</f>
        <v/>
      </c>
      <c r="K10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2" s="25" t="str">
        <f>IF(Table1[[#This Row],[नाम विद्यार्थी]]="","",IF(AND(Table1[[#This Row],[कक्षा]]&gt;8,Table1[[#This Row],[कक्षा]]&lt;11),50,""))</f>
        <v/>
      </c>
      <c r="M1042" s="28" t="str">
        <f>IF(Table1[[#This Row],[नाम विद्यार्थी]]="","",IF(AND(Table1[[#This Row],[कक्षा]]&gt;=11,'School Fees'!$L$3="Yes"),100,""))</f>
        <v/>
      </c>
      <c r="N10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2" s="25" t="str">
        <f>IF(Table1[[#This Row],[नाम विद्यार्थी]]="","",IF(Table1[[#This Row],[कक्षा]]&gt;8,5,""))</f>
        <v/>
      </c>
      <c r="P10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2" s="21"/>
      <c r="R1042" s="21"/>
      <c r="S1042" s="28" t="str">
        <f>IF(SUM(Table1[[#This Row],[छात्र निधि]:[टी.सी.शुल्क]])=0,"",SUM(Table1[[#This Row],[छात्र निधि]:[टी.सी.शुल्क]]))</f>
        <v/>
      </c>
      <c r="T1042" s="33"/>
      <c r="U1042" s="33"/>
      <c r="V1042" s="22"/>
    </row>
    <row r="1043" spans="2:22" ht="15">
      <c r="B1043" s="25" t="str">
        <f>IF(C1043="","",ROWS($A$4:A1043))</f>
        <v/>
      </c>
      <c r="C1043" s="25" t="str">
        <f>IF('Student Record'!A1041="","",'Student Record'!A1041)</f>
        <v/>
      </c>
      <c r="D1043" s="25" t="str">
        <f>IF('Student Record'!B1041="","",'Student Record'!B1041)</f>
        <v/>
      </c>
      <c r="E1043" s="25" t="str">
        <f>IF('Student Record'!C1041="","",'Student Record'!C1041)</f>
        <v/>
      </c>
      <c r="F1043" s="26" t="str">
        <f>IF('Student Record'!E1041="","",'Student Record'!E1041)</f>
        <v/>
      </c>
      <c r="G1043" s="26" t="str">
        <f>IF('Student Record'!G1041="","",'Student Record'!G1041)</f>
        <v/>
      </c>
      <c r="H1043" s="25" t="str">
        <f>IF('Student Record'!I1041="","",'Student Record'!I1041)</f>
        <v/>
      </c>
      <c r="I1043" s="27" t="str">
        <f>IF('Student Record'!J1041="","",'Student Record'!J1041)</f>
        <v/>
      </c>
      <c r="J1043" s="25" t="str">
        <f>IF('Student Record'!O1041="","",'Student Record'!O1041)</f>
        <v/>
      </c>
      <c r="K10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3" s="25" t="str">
        <f>IF(Table1[[#This Row],[नाम विद्यार्थी]]="","",IF(AND(Table1[[#This Row],[कक्षा]]&gt;8,Table1[[#This Row],[कक्षा]]&lt;11),50,""))</f>
        <v/>
      </c>
      <c r="M1043" s="28" t="str">
        <f>IF(Table1[[#This Row],[नाम विद्यार्थी]]="","",IF(AND(Table1[[#This Row],[कक्षा]]&gt;=11,'School Fees'!$L$3="Yes"),100,""))</f>
        <v/>
      </c>
      <c r="N10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3" s="25" t="str">
        <f>IF(Table1[[#This Row],[नाम विद्यार्थी]]="","",IF(Table1[[#This Row],[कक्षा]]&gt;8,5,""))</f>
        <v/>
      </c>
      <c r="P10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3" s="21"/>
      <c r="R1043" s="21"/>
      <c r="S1043" s="28" t="str">
        <f>IF(SUM(Table1[[#This Row],[छात्र निधि]:[टी.सी.शुल्क]])=0,"",SUM(Table1[[#This Row],[छात्र निधि]:[टी.सी.शुल्क]]))</f>
        <v/>
      </c>
      <c r="T1043" s="33"/>
      <c r="U1043" s="33"/>
      <c r="V1043" s="22"/>
    </row>
    <row r="1044" spans="2:22" ht="15">
      <c r="B1044" s="25" t="str">
        <f>IF(C1044="","",ROWS($A$4:A1044))</f>
        <v/>
      </c>
      <c r="C1044" s="25" t="str">
        <f>IF('Student Record'!A1042="","",'Student Record'!A1042)</f>
        <v/>
      </c>
      <c r="D1044" s="25" t="str">
        <f>IF('Student Record'!B1042="","",'Student Record'!B1042)</f>
        <v/>
      </c>
      <c r="E1044" s="25" t="str">
        <f>IF('Student Record'!C1042="","",'Student Record'!C1042)</f>
        <v/>
      </c>
      <c r="F1044" s="26" t="str">
        <f>IF('Student Record'!E1042="","",'Student Record'!E1042)</f>
        <v/>
      </c>
      <c r="G1044" s="26" t="str">
        <f>IF('Student Record'!G1042="","",'Student Record'!G1042)</f>
        <v/>
      </c>
      <c r="H1044" s="25" t="str">
        <f>IF('Student Record'!I1042="","",'Student Record'!I1042)</f>
        <v/>
      </c>
      <c r="I1044" s="27" t="str">
        <f>IF('Student Record'!J1042="","",'Student Record'!J1042)</f>
        <v/>
      </c>
      <c r="J1044" s="25" t="str">
        <f>IF('Student Record'!O1042="","",'Student Record'!O1042)</f>
        <v/>
      </c>
      <c r="K10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4" s="25" t="str">
        <f>IF(Table1[[#This Row],[नाम विद्यार्थी]]="","",IF(AND(Table1[[#This Row],[कक्षा]]&gt;8,Table1[[#This Row],[कक्षा]]&lt;11),50,""))</f>
        <v/>
      </c>
      <c r="M1044" s="28" t="str">
        <f>IF(Table1[[#This Row],[नाम विद्यार्थी]]="","",IF(AND(Table1[[#This Row],[कक्षा]]&gt;=11,'School Fees'!$L$3="Yes"),100,""))</f>
        <v/>
      </c>
      <c r="N10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4" s="25" t="str">
        <f>IF(Table1[[#This Row],[नाम विद्यार्थी]]="","",IF(Table1[[#This Row],[कक्षा]]&gt;8,5,""))</f>
        <v/>
      </c>
      <c r="P10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4" s="21"/>
      <c r="R1044" s="21"/>
      <c r="S1044" s="28" t="str">
        <f>IF(SUM(Table1[[#This Row],[छात्र निधि]:[टी.सी.शुल्क]])=0,"",SUM(Table1[[#This Row],[छात्र निधि]:[टी.सी.शुल्क]]))</f>
        <v/>
      </c>
      <c r="T1044" s="33"/>
      <c r="U1044" s="33"/>
      <c r="V1044" s="22"/>
    </row>
    <row r="1045" spans="2:22" ht="15">
      <c r="B1045" s="25" t="str">
        <f>IF(C1045="","",ROWS($A$4:A1045))</f>
        <v/>
      </c>
      <c r="C1045" s="25" t="str">
        <f>IF('Student Record'!A1043="","",'Student Record'!A1043)</f>
        <v/>
      </c>
      <c r="D1045" s="25" t="str">
        <f>IF('Student Record'!B1043="","",'Student Record'!B1043)</f>
        <v/>
      </c>
      <c r="E1045" s="25" t="str">
        <f>IF('Student Record'!C1043="","",'Student Record'!C1043)</f>
        <v/>
      </c>
      <c r="F1045" s="26" t="str">
        <f>IF('Student Record'!E1043="","",'Student Record'!E1043)</f>
        <v/>
      </c>
      <c r="G1045" s="26" t="str">
        <f>IF('Student Record'!G1043="","",'Student Record'!G1043)</f>
        <v/>
      </c>
      <c r="H1045" s="25" t="str">
        <f>IF('Student Record'!I1043="","",'Student Record'!I1043)</f>
        <v/>
      </c>
      <c r="I1045" s="27" t="str">
        <f>IF('Student Record'!J1043="","",'Student Record'!J1043)</f>
        <v/>
      </c>
      <c r="J1045" s="25" t="str">
        <f>IF('Student Record'!O1043="","",'Student Record'!O1043)</f>
        <v/>
      </c>
      <c r="K10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5" s="25" t="str">
        <f>IF(Table1[[#This Row],[नाम विद्यार्थी]]="","",IF(AND(Table1[[#This Row],[कक्षा]]&gt;8,Table1[[#This Row],[कक्षा]]&lt;11),50,""))</f>
        <v/>
      </c>
      <c r="M1045" s="28" t="str">
        <f>IF(Table1[[#This Row],[नाम विद्यार्थी]]="","",IF(AND(Table1[[#This Row],[कक्षा]]&gt;=11,'School Fees'!$L$3="Yes"),100,""))</f>
        <v/>
      </c>
      <c r="N10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5" s="25" t="str">
        <f>IF(Table1[[#This Row],[नाम विद्यार्थी]]="","",IF(Table1[[#This Row],[कक्षा]]&gt;8,5,""))</f>
        <v/>
      </c>
      <c r="P10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5" s="21"/>
      <c r="R1045" s="21"/>
      <c r="S1045" s="28" t="str">
        <f>IF(SUM(Table1[[#This Row],[छात्र निधि]:[टी.सी.शुल्क]])=0,"",SUM(Table1[[#This Row],[छात्र निधि]:[टी.सी.शुल्क]]))</f>
        <v/>
      </c>
      <c r="T1045" s="33"/>
      <c r="U1045" s="33"/>
      <c r="V1045" s="22"/>
    </row>
    <row r="1046" spans="2:22" ht="15">
      <c r="B1046" s="25" t="str">
        <f>IF(C1046="","",ROWS($A$4:A1046))</f>
        <v/>
      </c>
      <c r="C1046" s="25" t="str">
        <f>IF('Student Record'!A1044="","",'Student Record'!A1044)</f>
        <v/>
      </c>
      <c r="D1046" s="25" t="str">
        <f>IF('Student Record'!B1044="","",'Student Record'!B1044)</f>
        <v/>
      </c>
      <c r="E1046" s="25" t="str">
        <f>IF('Student Record'!C1044="","",'Student Record'!C1044)</f>
        <v/>
      </c>
      <c r="F1046" s="26" t="str">
        <f>IF('Student Record'!E1044="","",'Student Record'!E1044)</f>
        <v/>
      </c>
      <c r="G1046" s="26" t="str">
        <f>IF('Student Record'!G1044="","",'Student Record'!G1044)</f>
        <v/>
      </c>
      <c r="H1046" s="25" t="str">
        <f>IF('Student Record'!I1044="","",'Student Record'!I1044)</f>
        <v/>
      </c>
      <c r="I1046" s="27" t="str">
        <f>IF('Student Record'!J1044="","",'Student Record'!J1044)</f>
        <v/>
      </c>
      <c r="J1046" s="25" t="str">
        <f>IF('Student Record'!O1044="","",'Student Record'!O1044)</f>
        <v/>
      </c>
      <c r="K10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6" s="25" t="str">
        <f>IF(Table1[[#This Row],[नाम विद्यार्थी]]="","",IF(AND(Table1[[#This Row],[कक्षा]]&gt;8,Table1[[#This Row],[कक्षा]]&lt;11),50,""))</f>
        <v/>
      </c>
      <c r="M1046" s="28" t="str">
        <f>IF(Table1[[#This Row],[नाम विद्यार्थी]]="","",IF(AND(Table1[[#This Row],[कक्षा]]&gt;=11,'School Fees'!$L$3="Yes"),100,""))</f>
        <v/>
      </c>
      <c r="N10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6" s="25" t="str">
        <f>IF(Table1[[#This Row],[नाम विद्यार्थी]]="","",IF(Table1[[#This Row],[कक्षा]]&gt;8,5,""))</f>
        <v/>
      </c>
      <c r="P10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6" s="21"/>
      <c r="R1046" s="21"/>
      <c r="S1046" s="28" t="str">
        <f>IF(SUM(Table1[[#This Row],[छात्र निधि]:[टी.सी.शुल्क]])=0,"",SUM(Table1[[#This Row],[छात्र निधि]:[टी.सी.शुल्क]]))</f>
        <v/>
      </c>
      <c r="T1046" s="33"/>
      <c r="U1046" s="33"/>
      <c r="V1046" s="22"/>
    </row>
    <row r="1047" spans="2:22" ht="15">
      <c r="B1047" s="25" t="str">
        <f>IF(C1047="","",ROWS($A$4:A1047))</f>
        <v/>
      </c>
      <c r="C1047" s="25" t="str">
        <f>IF('Student Record'!A1045="","",'Student Record'!A1045)</f>
        <v/>
      </c>
      <c r="D1047" s="25" t="str">
        <f>IF('Student Record'!B1045="","",'Student Record'!B1045)</f>
        <v/>
      </c>
      <c r="E1047" s="25" t="str">
        <f>IF('Student Record'!C1045="","",'Student Record'!C1045)</f>
        <v/>
      </c>
      <c r="F1047" s="26" t="str">
        <f>IF('Student Record'!E1045="","",'Student Record'!E1045)</f>
        <v/>
      </c>
      <c r="G1047" s="26" t="str">
        <f>IF('Student Record'!G1045="","",'Student Record'!G1045)</f>
        <v/>
      </c>
      <c r="H1047" s="25" t="str">
        <f>IF('Student Record'!I1045="","",'Student Record'!I1045)</f>
        <v/>
      </c>
      <c r="I1047" s="27" t="str">
        <f>IF('Student Record'!J1045="","",'Student Record'!J1045)</f>
        <v/>
      </c>
      <c r="J1047" s="25" t="str">
        <f>IF('Student Record'!O1045="","",'Student Record'!O1045)</f>
        <v/>
      </c>
      <c r="K10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7" s="25" t="str">
        <f>IF(Table1[[#This Row],[नाम विद्यार्थी]]="","",IF(AND(Table1[[#This Row],[कक्षा]]&gt;8,Table1[[#This Row],[कक्षा]]&lt;11),50,""))</f>
        <v/>
      </c>
      <c r="M1047" s="28" t="str">
        <f>IF(Table1[[#This Row],[नाम विद्यार्थी]]="","",IF(AND(Table1[[#This Row],[कक्षा]]&gt;=11,'School Fees'!$L$3="Yes"),100,""))</f>
        <v/>
      </c>
      <c r="N10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7" s="25" t="str">
        <f>IF(Table1[[#This Row],[नाम विद्यार्थी]]="","",IF(Table1[[#This Row],[कक्षा]]&gt;8,5,""))</f>
        <v/>
      </c>
      <c r="P10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7" s="21"/>
      <c r="R1047" s="21"/>
      <c r="S1047" s="28" t="str">
        <f>IF(SUM(Table1[[#This Row],[छात्र निधि]:[टी.सी.शुल्क]])=0,"",SUM(Table1[[#This Row],[छात्र निधि]:[टी.सी.शुल्क]]))</f>
        <v/>
      </c>
      <c r="T1047" s="33"/>
      <c r="U1047" s="33"/>
      <c r="V1047" s="22"/>
    </row>
    <row r="1048" spans="2:22" ht="15">
      <c r="B1048" s="25" t="str">
        <f>IF(C1048="","",ROWS($A$4:A1048))</f>
        <v/>
      </c>
      <c r="C1048" s="25" t="str">
        <f>IF('Student Record'!A1046="","",'Student Record'!A1046)</f>
        <v/>
      </c>
      <c r="D1048" s="25" t="str">
        <f>IF('Student Record'!B1046="","",'Student Record'!B1046)</f>
        <v/>
      </c>
      <c r="E1048" s="25" t="str">
        <f>IF('Student Record'!C1046="","",'Student Record'!C1046)</f>
        <v/>
      </c>
      <c r="F1048" s="26" t="str">
        <f>IF('Student Record'!E1046="","",'Student Record'!E1046)</f>
        <v/>
      </c>
      <c r="G1048" s="26" t="str">
        <f>IF('Student Record'!G1046="","",'Student Record'!G1046)</f>
        <v/>
      </c>
      <c r="H1048" s="25" t="str">
        <f>IF('Student Record'!I1046="","",'Student Record'!I1046)</f>
        <v/>
      </c>
      <c r="I1048" s="27" t="str">
        <f>IF('Student Record'!J1046="","",'Student Record'!J1046)</f>
        <v/>
      </c>
      <c r="J1048" s="25" t="str">
        <f>IF('Student Record'!O1046="","",'Student Record'!O1046)</f>
        <v/>
      </c>
      <c r="K10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8" s="25" t="str">
        <f>IF(Table1[[#This Row],[नाम विद्यार्थी]]="","",IF(AND(Table1[[#This Row],[कक्षा]]&gt;8,Table1[[#This Row],[कक्षा]]&lt;11),50,""))</f>
        <v/>
      </c>
      <c r="M1048" s="28" t="str">
        <f>IF(Table1[[#This Row],[नाम विद्यार्थी]]="","",IF(AND(Table1[[#This Row],[कक्षा]]&gt;=11,'School Fees'!$L$3="Yes"),100,""))</f>
        <v/>
      </c>
      <c r="N10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8" s="25" t="str">
        <f>IF(Table1[[#This Row],[नाम विद्यार्थी]]="","",IF(Table1[[#This Row],[कक्षा]]&gt;8,5,""))</f>
        <v/>
      </c>
      <c r="P10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8" s="21"/>
      <c r="R1048" s="21"/>
      <c r="S1048" s="28" t="str">
        <f>IF(SUM(Table1[[#This Row],[छात्र निधि]:[टी.सी.शुल्क]])=0,"",SUM(Table1[[#This Row],[छात्र निधि]:[टी.सी.शुल्क]]))</f>
        <v/>
      </c>
      <c r="T1048" s="33"/>
      <c r="U1048" s="33"/>
      <c r="V1048" s="22"/>
    </row>
    <row r="1049" spans="2:22" ht="15">
      <c r="B1049" s="25" t="str">
        <f>IF(C1049="","",ROWS($A$4:A1049))</f>
        <v/>
      </c>
      <c r="C1049" s="25" t="str">
        <f>IF('Student Record'!A1047="","",'Student Record'!A1047)</f>
        <v/>
      </c>
      <c r="D1049" s="25" t="str">
        <f>IF('Student Record'!B1047="","",'Student Record'!B1047)</f>
        <v/>
      </c>
      <c r="E1049" s="25" t="str">
        <f>IF('Student Record'!C1047="","",'Student Record'!C1047)</f>
        <v/>
      </c>
      <c r="F1049" s="26" t="str">
        <f>IF('Student Record'!E1047="","",'Student Record'!E1047)</f>
        <v/>
      </c>
      <c r="G1049" s="26" t="str">
        <f>IF('Student Record'!G1047="","",'Student Record'!G1047)</f>
        <v/>
      </c>
      <c r="H1049" s="25" t="str">
        <f>IF('Student Record'!I1047="","",'Student Record'!I1047)</f>
        <v/>
      </c>
      <c r="I1049" s="27" t="str">
        <f>IF('Student Record'!J1047="","",'Student Record'!J1047)</f>
        <v/>
      </c>
      <c r="J1049" s="25" t="str">
        <f>IF('Student Record'!O1047="","",'Student Record'!O1047)</f>
        <v/>
      </c>
      <c r="K10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49" s="25" t="str">
        <f>IF(Table1[[#This Row],[नाम विद्यार्थी]]="","",IF(AND(Table1[[#This Row],[कक्षा]]&gt;8,Table1[[#This Row],[कक्षा]]&lt;11),50,""))</f>
        <v/>
      </c>
      <c r="M1049" s="28" t="str">
        <f>IF(Table1[[#This Row],[नाम विद्यार्थी]]="","",IF(AND(Table1[[#This Row],[कक्षा]]&gt;=11,'School Fees'!$L$3="Yes"),100,""))</f>
        <v/>
      </c>
      <c r="N10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49" s="25" t="str">
        <f>IF(Table1[[#This Row],[नाम विद्यार्थी]]="","",IF(Table1[[#This Row],[कक्षा]]&gt;8,5,""))</f>
        <v/>
      </c>
      <c r="P10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49" s="21"/>
      <c r="R1049" s="21"/>
      <c r="S1049" s="28" t="str">
        <f>IF(SUM(Table1[[#This Row],[छात्र निधि]:[टी.सी.शुल्क]])=0,"",SUM(Table1[[#This Row],[छात्र निधि]:[टी.सी.शुल्क]]))</f>
        <v/>
      </c>
      <c r="T1049" s="33"/>
      <c r="U1049" s="33"/>
      <c r="V1049" s="22"/>
    </row>
    <row r="1050" spans="2:22" ht="15">
      <c r="B1050" s="25" t="str">
        <f>IF(C1050="","",ROWS($A$4:A1050))</f>
        <v/>
      </c>
      <c r="C1050" s="25" t="str">
        <f>IF('Student Record'!A1048="","",'Student Record'!A1048)</f>
        <v/>
      </c>
      <c r="D1050" s="25" t="str">
        <f>IF('Student Record'!B1048="","",'Student Record'!B1048)</f>
        <v/>
      </c>
      <c r="E1050" s="25" t="str">
        <f>IF('Student Record'!C1048="","",'Student Record'!C1048)</f>
        <v/>
      </c>
      <c r="F1050" s="26" t="str">
        <f>IF('Student Record'!E1048="","",'Student Record'!E1048)</f>
        <v/>
      </c>
      <c r="G1050" s="26" t="str">
        <f>IF('Student Record'!G1048="","",'Student Record'!G1048)</f>
        <v/>
      </c>
      <c r="H1050" s="25" t="str">
        <f>IF('Student Record'!I1048="","",'Student Record'!I1048)</f>
        <v/>
      </c>
      <c r="I1050" s="27" t="str">
        <f>IF('Student Record'!J1048="","",'Student Record'!J1048)</f>
        <v/>
      </c>
      <c r="J1050" s="25" t="str">
        <f>IF('Student Record'!O1048="","",'Student Record'!O1048)</f>
        <v/>
      </c>
      <c r="K10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0" s="25" t="str">
        <f>IF(Table1[[#This Row],[नाम विद्यार्थी]]="","",IF(AND(Table1[[#This Row],[कक्षा]]&gt;8,Table1[[#This Row],[कक्षा]]&lt;11),50,""))</f>
        <v/>
      </c>
      <c r="M1050" s="28" t="str">
        <f>IF(Table1[[#This Row],[नाम विद्यार्थी]]="","",IF(AND(Table1[[#This Row],[कक्षा]]&gt;=11,'School Fees'!$L$3="Yes"),100,""))</f>
        <v/>
      </c>
      <c r="N10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0" s="25" t="str">
        <f>IF(Table1[[#This Row],[नाम विद्यार्थी]]="","",IF(Table1[[#This Row],[कक्षा]]&gt;8,5,""))</f>
        <v/>
      </c>
      <c r="P10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0" s="21"/>
      <c r="R1050" s="21"/>
      <c r="S1050" s="28" t="str">
        <f>IF(SUM(Table1[[#This Row],[छात्र निधि]:[टी.सी.शुल्क]])=0,"",SUM(Table1[[#This Row],[छात्र निधि]:[टी.सी.शुल्क]]))</f>
        <v/>
      </c>
      <c r="T1050" s="33"/>
      <c r="U1050" s="33"/>
      <c r="V1050" s="22"/>
    </row>
    <row r="1051" spans="2:22" ht="15">
      <c r="B1051" s="25" t="str">
        <f>IF(C1051="","",ROWS($A$4:A1051))</f>
        <v/>
      </c>
      <c r="C1051" s="25" t="str">
        <f>IF('Student Record'!A1049="","",'Student Record'!A1049)</f>
        <v/>
      </c>
      <c r="D1051" s="25" t="str">
        <f>IF('Student Record'!B1049="","",'Student Record'!B1049)</f>
        <v/>
      </c>
      <c r="E1051" s="25" t="str">
        <f>IF('Student Record'!C1049="","",'Student Record'!C1049)</f>
        <v/>
      </c>
      <c r="F1051" s="26" t="str">
        <f>IF('Student Record'!E1049="","",'Student Record'!E1049)</f>
        <v/>
      </c>
      <c r="G1051" s="26" t="str">
        <f>IF('Student Record'!G1049="","",'Student Record'!G1049)</f>
        <v/>
      </c>
      <c r="H1051" s="25" t="str">
        <f>IF('Student Record'!I1049="","",'Student Record'!I1049)</f>
        <v/>
      </c>
      <c r="I1051" s="27" t="str">
        <f>IF('Student Record'!J1049="","",'Student Record'!J1049)</f>
        <v/>
      </c>
      <c r="J1051" s="25" t="str">
        <f>IF('Student Record'!O1049="","",'Student Record'!O1049)</f>
        <v/>
      </c>
      <c r="K10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1" s="25" t="str">
        <f>IF(Table1[[#This Row],[नाम विद्यार्थी]]="","",IF(AND(Table1[[#This Row],[कक्षा]]&gt;8,Table1[[#This Row],[कक्षा]]&lt;11),50,""))</f>
        <v/>
      </c>
      <c r="M1051" s="28" t="str">
        <f>IF(Table1[[#This Row],[नाम विद्यार्थी]]="","",IF(AND(Table1[[#This Row],[कक्षा]]&gt;=11,'School Fees'!$L$3="Yes"),100,""))</f>
        <v/>
      </c>
      <c r="N10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1" s="25" t="str">
        <f>IF(Table1[[#This Row],[नाम विद्यार्थी]]="","",IF(Table1[[#This Row],[कक्षा]]&gt;8,5,""))</f>
        <v/>
      </c>
      <c r="P10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1" s="21"/>
      <c r="R1051" s="21"/>
      <c r="S1051" s="28" t="str">
        <f>IF(SUM(Table1[[#This Row],[छात्र निधि]:[टी.सी.शुल्क]])=0,"",SUM(Table1[[#This Row],[छात्र निधि]:[टी.सी.शुल्क]]))</f>
        <v/>
      </c>
      <c r="T1051" s="33"/>
      <c r="U1051" s="33"/>
      <c r="V1051" s="22"/>
    </row>
    <row r="1052" spans="2:22" ht="15">
      <c r="B1052" s="25" t="str">
        <f>IF(C1052="","",ROWS($A$4:A1052))</f>
        <v/>
      </c>
      <c r="C1052" s="25" t="str">
        <f>IF('Student Record'!A1050="","",'Student Record'!A1050)</f>
        <v/>
      </c>
      <c r="D1052" s="25" t="str">
        <f>IF('Student Record'!B1050="","",'Student Record'!B1050)</f>
        <v/>
      </c>
      <c r="E1052" s="25" t="str">
        <f>IF('Student Record'!C1050="","",'Student Record'!C1050)</f>
        <v/>
      </c>
      <c r="F1052" s="26" t="str">
        <f>IF('Student Record'!E1050="","",'Student Record'!E1050)</f>
        <v/>
      </c>
      <c r="G1052" s="26" t="str">
        <f>IF('Student Record'!G1050="","",'Student Record'!G1050)</f>
        <v/>
      </c>
      <c r="H1052" s="25" t="str">
        <f>IF('Student Record'!I1050="","",'Student Record'!I1050)</f>
        <v/>
      </c>
      <c r="I1052" s="27" t="str">
        <f>IF('Student Record'!J1050="","",'Student Record'!J1050)</f>
        <v/>
      </c>
      <c r="J1052" s="25" t="str">
        <f>IF('Student Record'!O1050="","",'Student Record'!O1050)</f>
        <v/>
      </c>
      <c r="K10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2" s="25" t="str">
        <f>IF(Table1[[#This Row],[नाम विद्यार्थी]]="","",IF(AND(Table1[[#This Row],[कक्षा]]&gt;8,Table1[[#This Row],[कक्षा]]&lt;11),50,""))</f>
        <v/>
      </c>
      <c r="M1052" s="28" t="str">
        <f>IF(Table1[[#This Row],[नाम विद्यार्थी]]="","",IF(AND(Table1[[#This Row],[कक्षा]]&gt;=11,'School Fees'!$L$3="Yes"),100,""))</f>
        <v/>
      </c>
      <c r="N10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2" s="25" t="str">
        <f>IF(Table1[[#This Row],[नाम विद्यार्थी]]="","",IF(Table1[[#This Row],[कक्षा]]&gt;8,5,""))</f>
        <v/>
      </c>
      <c r="P10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2" s="21"/>
      <c r="R1052" s="21"/>
      <c r="S1052" s="28" t="str">
        <f>IF(SUM(Table1[[#This Row],[छात्र निधि]:[टी.सी.शुल्क]])=0,"",SUM(Table1[[#This Row],[छात्र निधि]:[टी.सी.शुल्क]]))</f>
        <v/>
      </c>
      <c r="T1052" s="33"/>
      <c r="U1052" s="33"/>
      <c r="V1052" s="22"/>
    </row>
    <row r="1053" spans="2:22" ht="15">
      <c r="B1053" s="25" t="str">
        <f>IF(C1053="","",ROWS($A$4:A1053))</f>
        <v/>
      </c>
      <c r="C1053" s="25" t="str">
        <f>IF('Student Record'!A1051="","",'Student Record'!A1051)</f>
        <v/>
      </c>
      <c r="D1053" s="25" t="str">
        <f>IF('Student Record'!B1051="","",'Student Record'!B1051)</f>
        <v/>
      </c>
      <c r="E1053" s="25" t="str">
        <f>IF('Student Record'!C1051="","",'Student Record'!C1051)</f>
        <v/>
      </c>
      <c r="F1053" s="26" t="str">
        <f>IF('Student Record'!E1051="","",'Student Record'!E1051)</f>
        <v/>
      </c>
      <c r="G1053" s="26" t="str">
        <f>IF('Student Record'!G1051="","",'Student Record'!G1051)</f>
        <v/>
      </c>
      <c r="H1053" s="25" t="str">
        <f>IF('Student Record'!I1051="","",'Student Record'!I1051)</f>
        <v/>
      </c>
      <c r="I1053" s="27" t="str">
        <f>IF('Student Record'!J1051="","",'Student Record'!J1051)</f>
        <v/>
      </c>
      <c r="J1053" s="25" t="str">
        <f>IF('Student Record'!O1051="","",'Student Record'!O1051)</f>
        <v/>
      </c>
      <c r="K10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3" s="25" t="str">
        <f>IF(Table1[[#This Row],[नाम विद्यार्थी]]="","",IF(AND(Table1[[#This Row],[कक्षा]]&gt;8,Table1[[#This Row],[कक्षा]]&lt;11),50,""))</f>
        <v/>
      </c>
      <c r="M1053" s="28" t="str">
        <f>IF(Table1[[#This Row],[नाम विद्यार्थी]]="","",IF(AND(Table1[[#This Row],[कक्षा]]&gt;=11,'School Fees'!$L$3="Yes"),100,""))</f>
        <v/>
      </c>
      <c r="N10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3" s="25" t="str">
        <f>IF(Table1[[#This Row],[नाम विद्यार्थी]]="","",IF(Table1[[#This Row],[कक्षा]]&gt;8,5,""))</f>
        <v/>
      </c>
      <c r="P10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3" s="21"/>
      <c r="R1053" s="21"/>
      <c r="S1053" s="28" t="str">
        <f>IF(SUM(Table1[[#This Row],[छात्र निधि]:[टी.सी.शुल्क]])=0,"",SUM(Table1[[#This Row],[छात्र निधि]:[टी.सी.शुल्क]]))</f>
        <v/>
      </c>
      <c r="T1053" s="33"/>
      <c r="U1053" s="33"/>
      <c r="V1053" s="22"/>
    </row>
    <row r="1054" spans="2:22" ht="15">
      <c r="B1054" s="25" t="str">
        <f>IF(C1054="","",ROWS($A$4:A1054))</f>
        <v/>
      </c>
      <c r="C1054" s="25" t="str">
        <f>IF('Student Record'!A1052="","",'Student Record'!A1052)</f>
        <v/>
      </c>
      <c r="D1054" s="25" t="str">
        <f>IF('Student Record'!B1052="","",'Student Record'!B1052)</f>
        <v/>
      </c>
      <c r="E1054" s="25" t="str">
        <f>IF('Student Record'!C1052="","",'Student Record'!C1052)</f>
        <v/>
      </c>
      <c r="F1054" s="26" t="str">
        <f>IF('Student Record'!E1052="","",'Student Record'!E1052)</f>
        <v/>
      </c>
      <c r="G1054" s="26" t="str">
        <f>IF('Student Record'!G1052="","",'Student Record'!G1052)</f>
        <v/>
      </c>
      <c r="H1054" s="25" t="str">
        <f>IF('Student Record'!I1052="","",'Student Record'!I1052)</f>
        <v/>
      </c>
      <c r="I1054" s="27" t="str">
        <f>IF('Student Record'!J1052="","",'Student Record'!J1052)</f>
        <v/>
      </c>
      <c r="J1054" s="25" t="str">
        <f>IF('Student Record'!O1052="","",'Student Record'!O1052)</f>
        <v/>
      </c>
      <c r="K10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4" s="25" t="str">
        <f>IF(Table1[[#This Row],[नाम विद्यार्थी]]="","",IF(AND(Table1[[#This Row],[कक्षा]]&gt;8,Table1[[#This Row],[कक्षा]]&lt;11),50,""))</f>
        <v/>
      </c>
      <c r="M1054" s="28" t="str">
        <f>IF(Table1[[#This Row],[नाम विद्यार्थी]]="","",IF(AND(Table1[[#This Row],[कक्षा]]&gt;=11,'School Fees'!$L$3="Yes"),100,""))</f>
        <v/>
      </c>
      <c r="N10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4" s="25" t="str">
        <f>IF(Table1[[#This Row],[नाम विद्यार्थी]]="","",IF(Table1[[#This Row],[कक्षा]]&gt;8,5,""))</f>
        <v/>
      </c>
      <c r="P10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4" s="21"/>
      <c r="R1054" s="21"/>
      <c r="S1054" s="28" t="str">
        <f>IF(SUM(Table1[[#This Row],[छात्र निधि]:[टी.सी.शुल्क]])=0,"",SUM(Table1[[#This Row],[छात्र निधि]:[टी.सी.शुल्क]]))</f>
        <v/>
      </c>
      <c r="T1054" s="33"/>
      <c r="U1054" s="33"/>
      <c r="V1054" s="22"/>
    </row>
    <row r="1055" spans="2:22" ht="15">
      <c r="B1055" s="25" t="str">
        <f>IF(C1055="","",ROWS($A$4:A1055))</f>
        <v/>
      </c>
      <c r="C1055" s="25" t="str">
        <f>IF('Student Record'!A1053="","",'Student Record'!A1053)</f>
        <v/>
      </c>
      <c r="D1055" s="25" t="str">
        <f>IF('Student Record'!B1053="","",'Student Record'!B1053)</f>
        <v/>
      </c>
      <c r="E1055" s="25" t="str">
        <f>IF('Student Record'!C1053="","",'Student Record'!C1053)</f>
        <v/>
      </c>
      <c r="F1055" s="26" t="str">
        <f>IF('Student Record'!E1053="","",'Student Record'!E1053)</f>
        <v/>
      </c>
      <c r="G1055" s="26" t="str">
        <f>IF('Student Record'!G1053="","",'Student Record'!G1053)</f>
        <v/>
      </c>
      <c r="H1055" s="25" t="str">
        <f>IF('Student Record'!I1053="","",'Student Record'!I1053)</f>
        <v/>
      </c>
      <c r="I1055" s="27" t="str">
        <f>IF('Student Record'!J1053="","",'Student Record'!J1053)</f>
        <v/>
      </c>
      <c r="J1055" s="25" t="str">
        <f>IF('Student Record'!O1053="","",'Student Record'!O1053)</f>
        <v/>
      </c>
      <c r="K10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5" s="25" t="str">
        <f>IF(Table1[[#This Row],[नाम विद्यार्थी]]="","",IF(AND(Table1[[#This Row],[कक्षा]]&gt;8,Table1[[#This Row],[कक्षा]]&lt;11),50,""))</f>
        <v/>
      </c>
      <c r="M1055" s="28" t="str">
        <f>IF(Table1[[#This Row],[नाम विद्यार्थी]]="","",IF(AND(Table1[[#This Row],[कक्षा]]&gt;=11,'School Fees'!$L$3="Yes"),100,""))</f>
        <v/>
      </c>
      <c r="N10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5" s="25" t="str">
        <f>IF(Table1[[#This Row],[नाम विद्यार्थी]]="","",IF(Table1[[#This Row],[कक्षा]]&gt;8,5,""))</f>
        <v/>
      </c>
      <c r="P10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5" s="21"/>
      <c r="R1055" s="21"/>
      <c r="S1055" s="28" t="str">
        <f>IF(SUM(Table1[[#This Row],[छात्र निधि]:[टी.सी.शुल्क]])=0,"",SUM(Table1[[#This Row],[छात्र निधि]:[टी.सी.शुल्क]]))</f>
        <v/>
      </c>
      <c r="T1055" s="33"/>
      <c r="U1055" s="33"/>
      <c r="V1055" s="22"/>
    </row>
    <row r="1056" spans="2:22" ht="15">
      <c r="B1056" s="25" t="str">
        <f>IF(C1056="","",ROWS($A$4:A1056))</f>
        <v/>
      </c>
      <c r="C1056" s="25" t="str">
        <f>IF('Student Record'!A1054="","",'Student Record'!A1054)</f>
        <v/>
      </c>
      <c r="D1056" s="25" t="str">
        <f>IF('Student Record'!B1054="","",'Student Record'!B1054)</f>
        <v/>
      </c>
      <c r="E1056" s="25" t="str">
        <f>IF('Student Record'!C1054="","",'Student Record'!C1054)</f>
        <v/>
      </c>
      <c r="F1056" s="26" t="str">
        <f>IF('Student Record'!E1054="","",'Student Record'!E1054)</f>
        <v/>
      </c>
      <c r="G1056" s="26" t="str">
        <f>IF('Student Record'!G1054="","",'Student Record'!G1054)</f>
        <v/>
      </c>
      <c r="H1056" s="25" t="str">
        <f>IF('Student Record'!I1054="","",'Student Record'!I1054)</f>
        <v/>
      </c>
      <c r="I1056" s="27" t="str">
        <f>IF('Student Record'!J1054="","",'Student Record'!J1054)</f>
        <v/>
      </c>
      <c r="J1056" s="25" t="str">
        <f>IF('Student Record'!O1054="","",'Student Record'!O1054)</f>
        <v/>
      </c>
      <c r="K10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6" s="25" t="str">
        <f>IF(Table1[[#This Row],[नाम विद्यार्थी]]="","",IF(AND(Table1[[#This Row],[कक्षा]]&gt;8,Table1[[#This Row],[कक्षा]]&lt;11),50,""))</f>
        <v/>
      </c>
      <c r="M1056" s="28" t="str">
        <f>IF(Table1[[#This Row],[नाम विद्यार्थी]]="","",IF(AND(Table1[[#This Row],[कक्षा]]&gt;=11,'School Fees'!$L$3="Yes"),100,""))</f>
        <v/>
      </c>
      <c r="N10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6" s="25" t="str">
        <f>IF(Table1[[#This Row],[नाम विद्यार्थी]]="","",IF(Table1[[#This Row],[कक्षा]]&gt;8,5,""))</f>
        <v/>
      </c>
      <c r="P10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6" s="21"/>
      <c r="R1056" s="21"/>
      <c r="S1056" s="28" t="str">
        <f>IF(SUM(Table1[[#This Row],[छात्र निधि]:[टी.सी.शुल्क]])=0,"",SUM(Table1[[#This Row],[छात्र निधि]:[टी.सी.शुल्क]]))</f>
        <v/>
      </c>
      <c r="T1056" s="33"/>
      <c r="U1056" s="33"/>
      <c r="V1056" s="22"/>
    </row>
    <row r="1057" spans="2:22" ht="15">
      <c r="B1057" s="25" t="str">
        <f>IF(C1057="","",ROWS($A$4:A1057))</f>
        <v/>
      </c>
      <c r="C1057" s="25" t="str">
        <f>IF('Student Record'!A1055="","",'Student Record'!A1055)</f>
        <v/>
      </c>
      <c r="D1057" s="25" t="str">
        <f>IF('Student Record'!B1055="","",'Student Record'!B1055)</f>
        <v/>
      </c>
      <c r="E1057" s="25" t="str">
        <f>IF('Student Record'!C1055="","",'Student Record'!C1055)</f>
        <v/>
      </c>
      <c r="F1057" s="26" t="str">
        <f>IF('Student Record'!E1055="","",'Student Record'!E1055)</f>
        <v/>
      </c>
      <c r="G1057" s="26" t="str">
        <f>IF('Student Record'!G1055="","",'Student Record'!G1055)</f>
        <v/>
      </c>
      <c r="H1057" s="25" t="str">
        <f>IF('Student Record'!I1055="","",'Student Record'!I1055)</f>
        <v/>
      </c>
      <c r="I1057" s="27" t="str">
        <f>IF('Student Record'!J1055="","",'Student Record'!J1055)</f>
        <v/>
      </c>
      <c r="J1057" s="25" t="str">
        <f>IF('Student Record'!O1055="","",'Student Record'!O1055)</f>
        <v/>
      </c>
      <c r="K10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7" s="25" t="str">
        <f>IF(Table1[[#This Row],[नाम विद्यार्थी]]="","",IF(AND(Table1[[#This Row],[कक्षा]]&gt;8,Table1[[#This Row],[कक्षा]]&lt;11),50,""))</f>
        <v/>
      </c>
      <c r="M1057" s="28" t="str">
        <f>IF(Table1[[#This Row],[नाम विद्यार्थी]]="","",IF(AND(Table1[[#This Row],[कक्षा]]&gt;=11,'School Fees'!$L$3="Yes"),100,""))</f>
        <v/>
      </c>
      <c r="N10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7" s="25" t="str">
        <f>IF(Table1[[#This Row],[नाम विद्यार्थी]]="","",IF(Table1[[#This Row],[कक्षा]]&gt;8,5,""))</f>
        <v/>
      </c>
      <c r="P10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7" s="21"/>
      <c r="R1057" s="21"/>
      <c r="S1057" s="28" t="str">
        <f>IF(SUM(Table1[[#This Row],[छात्र निधि]:[टी.सी.शुल्क]])=0,"",SUM(Table1[[#This Row],[छात्र निधि]:[टी.सी.शुल्क]]))</f>
        <v/>
      </c>
      <c r="T1057" s="33"/>
      <c r="U1057" s="33"/>
      <c r="V1057" s="22"/>
    </row>
    <row r="1058" spans="2:22" ht="15">
      <c r="B1058" s="25" t="str">
        <f>IF(C1058="","",ROWS($A$4:A1058))</f>
        <v/>
      </c>
      <c r="C1058" s="25" t="str">
        <f>IF('Student Record'!A1056="","",'Student Record'!A1056)</f>
        <v/>
      </c>
      <c r="D1058" s="25" t="str">
        <f>IF('Student Record'!B1056="","",'Student Record'!B1056)</f>
        <v/>
      </c>
      <c r="E1058" s="25" t="str">
        <f>IF('Student Record'!C1056="","",'Student Record'!C1056)</f>
        <v/>
      </c>
      <c r="F1058" s="26" t="str">
        <f>IF('Student Record'!E1056="","",'Student Record'!E1056)</f>
        <v/>
      </c>
      <c r="G1058" s="26" t="str">
        <f>IF('Student Record'!G1056="","",'Student Record'!G1056)</f>
        <v/>
      </c>
      <c r="H1058" s="25" t="str">
        <f>IF('Student Record'!I1056="","",'Student Record'!I1056)</f>
        <v/>
      </c>
      <c r="I1058" s="27" t="str">
        <f>IF('Student Record'!J1056="","",'Student Record'!J1056)</f>
        <v/>
      </c>
      <c r="J1058" s="25" t="str">
        <f>IF('Student Record'!O1056="","",'Student Record'!O1056)</f>
        <v/>
      </c>
      <c r="K10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8" s="25" t="str">
        <f>IF(Table1[[#This Row],[नाम विद्यार्थी]]="","",IF(AND(Table1[[#This Row],[कक्षा]]&gt;8,Table1[[#This Row],[कक्षा]]&lt;11),50,""))</f>
        <v/>
      </c>
      <c r="M1058" s="28" t="str">
        <f>IF(Table1[[#This Row],[नाम विद्यार्थी]]="","",IF(AND(Table1[[#This Row],[कक्षा]]&gt;=11,'School Fees'!$L$3="Yes"),100,""))</f>
        <v/>
      </c>
      <c r="N10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8" s="25" t="str">
        <f>IF(Table1[[#This Row],[नाम विद्यार्थी]]="","",IF(Table1[[#This Row],[कक्षा]]&gt;8,5,""))</f>
        <v/>
      </c>
      <c r="P10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8" s="21"/>
      <c r="R1058" s="21"/>
      <c r="S1058" s="28" t="str">
        <f>IF(SUM(Table1[[#This Row],[छात्र निधि]:[टी.सी.शुल्क]])=0,"",SUM(Table1[[#This Row],[छात्र निधि]:[टी.सी.शुल्क]]))</f>
        <v/>
      </c>
      <c r="T1058" s="33"/>
      <c r="U1058" s="33"/>
      <c r="V1058" s="22"/>
    </row>
    <row r="1059" spans="2:22" ht="15">
      <c r="B1059" s="25" t="str">
        <f>IF(C1059="","",ROWS($A$4:A1059))</f>
        <v/>
      </c>
      <c r="C1059" s="25" t="str">
        <f>IF('Student Record'!A1057="","",'Student Record'!A1057)</f>
        <v/>
      </c>
      <c r="D1059" s="25" t="str">
        <f>IF('Student Record'!B1057="","",'Student Record'!B1057)</f>
        <v/>
      </c>
      <c r="E1059" s="25" t="str">
        <f>IF('Student Record'!C1057="","",'Student Record'!C1057)</f>
        <v/>
      </c>
      <c r="F1059" s="26" t="str">
        <f>IF('Student Record'!E1057="","",'Student Record'!E1057)</f>
        <v/>
      </c>
      <c r="G1059" s="26" t="str">
        <f>IF('Student Record'!G1057="","",'Student Record'!G1057)</f>
        <v/>
      </c>
      <c r="H1059" s="25" t="str">
        <f>IF('Student Record'!I1057="","",'Student Record'!I1057)</f>
        <v/>
      </c>
      <c r="I1059" s="27" t="str">
        <f>IF('Student Record'!J1057="","",'Student Record'!J1057)</f>
        <v/>
      </c>
      <c r="J1059" s="25" t="str">
        <f>IF('Student Record'!O1057="","",'Student Record'!O1057)</f>
        <v/>
      </c>
      <c r="K10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59" s="25" t="str">
        <f>IF(Table1[[#This Row],[नाम विद्यार्थी]]="","",IF(AND(Table1[[#This Row],[कक्षा]]&gt;8,Table1[[#This Row],[कक्षा]]&lt;11),50,""))</f>
        <v/>
      </c>
      <c r="M1059" s="28" t="str">
        <f>IF(Table1[[#This Row],[नाम विद्यार्थी]]="","",IF(AND(Table1[[#This Row],[कक्षा]]&gt;=11,'School Fees'!$L$3="Yes"),100,""))</f>
        <v/>
      </c>
      <c r="N10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59" s="25" t="str">
        <f>IF(Table1[[#This Row],[नाम विद्यार्थी]]="","",IF(Table1[[#This Row],[कक्षा]]&gt;8,5,""))</f>
        <v/>
      </c>
      <c r="P10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59" s="21"/>
      <c r="R1059" s="21"/>
      <c r="S1059" s="28" t="str">
        <f>IF(SUM(Table1[[#This Row],[छात्र निधि]:[टी.सी.शुल्क]])=0,"",SUM(Table1[[#This Row],[छात्र निधि]:[टी.सी.शुल्क]]))</f>
        <v/>
      </c>
      <c r="T1059" s="33"/>
      <c r="U1059" s="33"/>
      <c r="V1059" s="22"/>
    </row>
    <row r="1060" spans="2:22" ht="15">
      <c r="B1060" s="25" t="str">
        <f>IF(C1060="","",ROWS($A$4:A1060))</f>
        <v/>
      </c>
      <c r="C1060" s="25" t="str">
        <f>IF('Student Record'!A1058="","",'Student Record'!A1058)</f>
        <v/>
      </c>
      <c r="D1060" s="25" t="str">
        <f>IF('Student Record'!B1058="","",'Student Record'!B1058)</f>
        <v/>
      </c>
      <c r="E1060" s="25" t="str">
        <f>IF('Student Record'!C1058="","",'Student Record'!C1058)</f>
        <v/>
      </c>
      <c r="F1060" s="26" t="str">
        <f>IF('Student Record'!E1058="","",'Student Record'!E1058)</f>
        <v/>
      </c>
      <c r="G1060" s="26" t="str">
        <f>IF('Student Record'!G1058="","",'Student Record'!G1058)</f>
        <v/>
      </c>
      <c r="H1060" s="25" t="str">
        <f>IF('Student Record'!I1058="","",'Student Record'!I1058)</f>
        <v/>
      </c>
      <c r="I1060" s="27" t="str">
        <f>IF('Student Record'!J1058="","",'Student Record'!J1058)</f>
        <v/>
      </c>
      <c r="J1060" s="25" t="str">
        <f>IF('Student Record'!O1058="","",'Student Record'!O1058)</f>
        <v/>
      </c>
      <c r="K10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0" s="25" t="str">
        <f>IF(Table1[[#This Row],[नाम विद्यार्थी]]="","",IF(AND(Table1[[#This Row],[कक्षा]]&gt;8,Table1[[#This Row],[कक्षा]]&lt;11),50,""))</f>
        <v/>
      </c>
      <c r="M1060" s="28" t="str">
        <f>IF(Table1[[#This Row],[नाम विद्यार्थी]]="","",IF(AND(Table1[[#This Row],[कक्षा]]&gt;=11,'School Fees'!$L$3="Yes"),100,""))</f>
        <v/>
      </c>
      <c r="N10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0" s="25" t="str">
        <f>IF(Table1[[#This Row],[नाम विद्यार्थी]]="","",IF(Table1[[#This Row],[कक्षा]]&gt;8,5,""))</f>
        <v/>
      </c>
      <c r="P10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0" s="21"/>
      <c r="R1060" s="21"/>
      <c r="S1060" s="28" t="str">
        <f>IF(SUM(Table1[[#This Row],[छात्र निधि]:[टी.सी.शुल्क]])=0,"",SUM(Table1[[#This Row],[छात्र निधि]:[टी.सी.शुल्क]]))</f>
        <v/>
      </c>
      <c r="T1060" s="33"/>
      <c r="U1060" s="33"/>
      <c r="V1060" s="22"/>
    </row>
    <row r="1061" spans="2:22" ht="15">
      <c r="B1061" s="25" t="str">
        <f>IF(C1061="","",ROWS($A$4:A1061))</f>
        <v/>
      </c>
      <c r="C1061" s="25" t="str">
        <f>IF('Student Record'!A1059="","",'Student Record'!A1059)</f>
        <v/>
      </c>
      <c r="D1061" s="25" t="str">
        <f>IF('Student Record'!B1059="","",'Student Record'!B1059)</f>
        <v/>
      </c>
      <c r="E1061" s="25" t="str">
        <f>IF('Student Record'!C1059="","",'Student Record'!C1059)</f>
        <v/>
      </c>
      <c r="F1061" s="26" t="str">
        <f>IF('Student Record'!E1059="","",'Student Record'!E1059)</f>
        <v/>
      </c>
      <c r="G1061" s="26" t="str">
        <f>IF('Student Record'!G1059="","",'Student Record'!G1059)</f>
        <v/>
      </c>
      <c r="H1061" s="25" t="str">
        <f>IF('Student Record'!I1059="","",'Student Record'!I1059)</f>
        <v/>
      </c>
      <c r="I1061" s="27" t="str">
        <f>IF('Student Record'!J1059="","",'Student Record'!J1059)</f>
        <v/>
      </c>
      <c r="J1061" s="25" t="str">
        <f>IF('Student Record'!O1059="","",'Student Record'!O1059)</f>
        <v/>
      </c>
      <c r="K10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1" s="25" t="str">
        <f>IF(Table1[[#This Row],[नाम विद्यार्थी]]="","",IF(AND(Table1[[#This Row],[कक्षा]]&gt;8,Table1[[#This Row],[कक्षा]]&lt;11),50,""))</f>
        <v/>
      </c>
      <c r="M1061" s="28" t="str">
        <f>IF(Table1[[#This Row],[नाम विद्यार्थी]]="","",IF(AND(Table1[[#This Row],[कक्षा]]&gt;=11,'School Fees'!$L$3="Yes"),100,""))</f>
        <v/>
      </c>
      <c r="N10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1" s="25" t="str">
        <f>IF(Table1[[#This Row],[नाम विद्यार्थी]]="","",IF(Table1[[#This Row],[कक्षा]]&gt;8,5,""))</f>
        <v/>
      </c>
      <c r="P10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1" s="21"/>
      <c r="R1061" s="21"/>
      <c r="S1061" s="28" t="str">
        <f>IF(SUM(Table1[[#This Row],[छात्र निधि]:[टी.सी.शुल्क]])=0,"",SUM(Table1[[#This Row],[छात्र निधि]:[टी.सी.शुल्क]]))</f>
        <v/>
      </c>
      <c r="T1061" s="33"/>
      <c r="U1061" s="33"/>
      <c r="V1061" s="22"/>
    </row>
    <row r="1062" spans="2:22" ht="15">
      <c r="B1062" s="25" t="str">
        <f>IF(C1062="","",ROWS($A$4:A1062))</f>
        <v/>
      </c>
      <c r="C1062" s="25" t="str">
        <f>IF('Student Record'!A1060="","",'Student Record'!A1060)</f>
        <v/>
      </c>
      <c r="D1062" s="25" t="str">
        <f>IF('Student Record'!B1060="","",'Student Record'!B1060)</f>
        <v/>
      </c>
      <c r="E1062" s="25" t="str">
        <f>IF('Student Record'!C1060="","",'Student Record'!C1060)</f>
        <v/>
      </c>
      <c r="F1062" s="26" t="str">
        <f>IF('Student Record'!E1060="","",'Student Record'!E1060)</f>
        <v/>
      </c>
      <c r="G1062" s="26" t="str">
        <f>IF('Student Record'!G1060="","",'Student Record'!G1060)</f>
        <v/>
      </c>
      <c r="H1062" s="25" t="str">
        <f>IF('Student Record'!I1060="","",'Student Record'!I1060)</f>
        <v/>
      </c>
      <c r="I1062" s="27" t="str">
        <f>IF('Student Record'!J1060="","",'Student Record'!J1060)</f>
        <v/>
      </c>
      <c r="J1062" s="25" t="str">
        <f>IF('Student Record'!O1060="","",'Student Record'!O1060)</f>
        <v/>
      </c>
      <c r="K10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2" s="25" t="str">
        <f>IF(Table1[[#This Row],[नाम विद्यार्थी]]="","",IF(AND(Table1[[#This Row],[कक्षा]]&gt;8,Table1[[#This Row],[कक्षा]]&lt;11),50,""))</f>
        <v/>
      </c>
      <c r="M1062" s="28" t="str">
        <f>IF(Table1[[#This Row],[नाम विद्यार्थी]]="","",IF(AND(Table1[[#This Row],[कक्षा]]&gt;=11,'School Fees'!$L$3="Yes"),100,""))</f>
        <v/>
      </c>
      <c r="N10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2" s="25" t="str">
        <f>IF(Table1[[#This Row],[नाम विद्यार्थी]]="","",IF(Table1[[#This Row],[कक्षा]]&gt;8,5,""))</f>
        <v/>
      </c>
      <c r="P10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2" s="21"/>
      <c r="R1062" s="21"/>
      <c r="S1062" s="28" t="str">
        <f>IF(SUM(Table1[[#This Row],[छात्र निधि]:[टी.सी.शुल्क]])=0,"",SUM(Table1[[#This Row],[छात्र निधि]:[टी.सी.शुल्क]]))</f>
        <v/>
      </c>
      <c r="T1062" s="33"/>
      <c r="U1062" s="33"/>
      <c r="V1062" s="22"/>
    </row>
    <row r="1063" spans="2:22" ht="15">
      <c r="B1063" s="25" t="str">
        <f>IF(C1063="","",ROWS($A$4:A1063))</f>
        <v/>
      </c>
      <c r="C1063" s="25" t="str">
        <f>IF('Student Record'!A1061="","",'Student Record'!A1061)</f>
        <v/>
      </c>
      <c r="D1063" s="25" t="str">
        <f>IF('Student Record'!B1061="","",'Student Record'!B1061)</f>
        <v/>
      </c>
      <c r="E1063" s="25" t="str">
        <f>IF('Student Record'!C1061="","",'Student Record'!C1061)</f>
        <v/>
      </c>
      <c r="F1063" s="26" t="str">
        <f>IF('Student Record'!E1061="","",'Student Record'!E1061)</f>
        <v/>
      </c>
      <c r="G1063" s="26" t="str">
        <f>IF('Student Record'!G1061="","",'Student Record'!G1061)</f>
        <v/>
      </c>
      <c r="H1063" s="25" t="str">
        <f>IF('Student Record'!I1061="","",'Student Record'!I1061)</f>
        <v/>
      </c>
      <c r="I1063" s="27" t="str">
        <f>IF('Student Record'!J1061="","",'Student Record'!J1061)</f>
        <v/>
      </c>
      <c r="J1063" s="25" t="str">
        <f>IF('Student Record'!O1061="","",'Student Record'!O1061)</f>
        <v/>
      </c>
      <c r="K10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3" s="25" t="str">
        <f>IF(Table1[[#This Row],[नाम विद्यार्थी]]="","",IF(AND(Table1[[#This Row],[कक्षा]]&gt;8,Table1[[#This Row],[कक्षा]]&lt;11),50,""))</f>
        <v/>
      </c>
      <c r="M1063" s="28" t="str">
        <f>IF(Table1[[#This Row],[नाम विद्यार्थी]]="","",IF(AND(Table1[[#This Row],[कक्षा]]&gt;=11,'School Fees'!$L$3="Yes"),100,""))</f>
        <v/>
      </c>
      <c r="N10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3" s="25" t="str">
        <f>IF(Table1[[#This Row],[नाम विद्यार्थी]]="","",IF(Table1[[#This Row],[कक्षा]]&gt;8,5,""))</f>
        <v/>
      </c>
      <c r="P10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3" s="21"/>
      <c r="R1063" s="21"/>
      <c r="S1063" s="28" t="str">
        <f>IF(SUM(Table1[[#This Row],[छात्र निधि]:[टी.सी.शुल्क]])=0,"",SUM(Table1[[#This Row],[छात्र निधि]:[टी.सी.शुल्क]]))</f>
        <v/>
      </c>
      <c r="T1063" s="33"/>
      <c r="U1063" s="33"/>
      <c r="V1063" s="22"/>
    </row>
    <row r="1064" spans="2:22" ht="15">
      <c r="B1064" s="25" t="str">
        <f>IF(C1064="","",ROWS($A$4:A1064))</f>
        <v/>
      </c>
      <c r="C1064" s="25" t="str">
        <f>IF('Student Record'!A1062="","",'Student Record'!A1062)</f>
        <v/>
      </c>
      <c r="D1064" s="25" t="str">
        <f>IF('Student Record'!B1062="","",'Student Record'!B1062)</f>
        <v/>
      </c>
      <c r="E1064" s="25" t="str">
        <f>IF('Student Record'!C1062="","",'Student Record'!C1062)</f>
        <v/>
      </c>
      <c r="F1064" s="26" t="str">
        <f>IF('Student Record'!E1062="","",'Student Record'!E1062)</f>
        <v/>
      </c>
      <c r="G1064" s="26" t="str">
        <f>IF('Student Record'!G1062="","",'Student Record'!G1062)</f>
        <v/>
      </c>
      <c r="H1064" s="25" t="str">
        <f>IF('Student Record'!I1062="","",'Student Record'!I1062)</f>
        <v/>
      </c>
      <c r="I1064" s="27" t="str">
        <f>IF('Student Record'!J1062="","",'Student Record'!J1062)</f>
        <v/>
      </c>
      <c r="J1064" s="25" t="str">
        <f>IF('Student Record'!O1062="","",'Student Record'!O1062)</f>
        <v/>
      </c>
      <c r="K10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4" s="25" t="str">
        <f>IF(Table1[[#This Row],[नाम विद्यार्थी]]="","",IF(AND(Table1[[#This Row],[कक्षा]]&gt;8,Table1[[#This Row],[कक्षा]]&lt;11),50,""))</f>
        <v/>
      </c>
      <c r="M1064" s="28" t="str">
        <f>IF(Table1[[#This Row],[नाम विद्यार्थी]]="","",IF(AND(Table1[[#This Row],[कक्षा]]&gt;=11,'School Fees'!$L$3="Yes"),100,""))</f>
        <v/>
      </c>
      <c r="N10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4" s="25" t="str">
        <f>IF(Table1[[#This Row],[नाम विद्यार्थी]]="","",IF(Table1[[#This Row],[कक्षा]]&gt;8,5,""))</f>
        <v/>
      </c>
      <c r="P10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4" s="21"/>
      <c r="R1064" s="21"/>
      <c r="S1064" s="28" t="str">
        <f>IF(SUM(Table1[[#This Row],[छात्र निधि]:[टी.सी.शुल्क]])=0,"",SUM(Table1[[#This Row],[छात्र निधि]:[टी.सी.शुल्क]]))</f>
        <v/>
      </c>
      <c r="T1064" s="33"/>
      <c r="U1064" s="33"/>
      <c r="V1064" s="22"/>
    </row>
    <row r="1065" spans="2:22" ht="15">
      <c r="B1065" s="25" t="str">
        <f>IF(C1065="","",ROWS($A$4:A1065))</f>
        <v/>
      </c>
      <c r="C1065" s="25" t="str">
        <f>IF('Student Record'!A1063="","",'Student Record'!A1063)</f>
        <v/>
      </c>
      <c r="D1065" s="25" t="str">
        <f>IF('Student Record'!B1063="","",'Student Record'!B1063)</f>
        <v/>
      </c>
      <c r="E1065" s="25" t="str">
        <f>IF('Student Record'!C1063="","",'Student Record'!C1063)</f>
        <v/>
      </c>
      <c r="F1065" s="26" t="str">
        <f>IF('Student Record'!E1063="","",'Student Record'!E1063)</f>
        <v/>
      </c>
      <c r="G1065" s="26" t="str">
        <f>IF('Student Record'!G1063="","",'Student Record'!G1063)</f>
        <v/>
      </c>
      <c r="H1065" s="25" t="str">
        <f>IF('Student Record'!I1063="","",'Student Record'!I1063)</f>
        <v/>
      </c>
      <c r="I1065" s="27" t="str">
        <f>IF('Student Record'!J1063="","",'Student Record'!J1063)</f>
        <v/>
      </c>
      <c r="J1065" s="25" t="str">
        <f>IF('Student Record'!O1063="","",'Student Record'!O1063)</f>
        <v/>
      </c>
      <c r="K10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5" s="25" t="str">
        <f>IF(Table1[[#This Row],[नाम विद्यार्थी]]="","",IF(AND(Table1[[#This Row],[कक्षा]]&gt;8,Table1[[#This Row],[कक्षा]]&lt;11),50,""))</f>
        <v/>
      </c>
      <c r="M1065" s="28" t="str">
        <f>IF(Table1[[#This Row],[नाम विद्यार्थी]]="","",IF(AND(Table1[[#This Row],[कक्षा]]&gt;=11,'School Fees'!$L$3="Yes"),100,""))</f>
        <v/>
      </c>
      <c r="N10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5" s="25" t="str">
        <f>IF(Table1[[#This Row],[नाम विद्यार्थी]]="","",IF(Table1[[#This Row],[कक्षा]]&gt;8,5,""))</f>
        <v/>
      </c>
      <c r="P10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5" s="21"/>
      <c r="R1065" s="21"/>
      <c r="S1065" s="28" t="str">
        <f>IF(SUM(Table1[[#This Row],[छात्र निधि]:[टी.सी.शुल्क]])=0,"",SUM(Table1[[#This Row],[छात्र निधि]:[टी.सी.शुल्क]]))</f>
        <v/>
      </c>
      <c r="T1065" s="33"/>
      <c r="U1065" s="33"/>
      <c r="V1065" s="22"/>
    </row>
    <row r="1066" spans="2:22" ht="15">
      <c r="B1066" s="25" t="str">
        <f>IF(C1066="","",ROWS($A$4:A1066))</f>
        <v/>
      </c>
      <c r="C1066" s="25" t="str">
        <f>IF('Student Record'!A1064="","",'Student Record'!A1064)</f>
        <v/>
      </c>
      <c r="D1066" s="25" t="str">
        <f>IF('Student Record'!B1064="","",'Student Record'!B1064)</f>
        <v/>
      </c>
      <c r="E1066" s="25" t="str">
        <f>IF('Student Record'!C1064="","",'Student Record'!C1064)</f>
        <v/>
      </c>
      <c r="F1066" s="26" t="str">
        <f>IF('Student Record'!E1064="","",'Student Record'!E1064)</f>
        <v/>
      </c>
      <c r="G1066" s="26" t="str">
        <f>IF('Student Record'!G1064="","",'Student Record'!G1064)</f>
        <v/>
      </c>
      <c r="H1066" s="25" t="str">
        <f>IF('Student Record'!I1064="","",'Student Record'!I1064)</f>
        <v/>
      </c>
      <c r="I1066" s="27" t="str">
        <f>IF('Student Record'!J1064="","",'Student Record'!J1064)</f>
        <v/>
      </c>
      <c r="J1066" s="25" t="str">
        <f>IF('Student Record'!O1064="","",'Student Record'!O1064)</f>
        <v/>
      </c>
      <c r="K10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6" s="25" t="str">
        <f>IF(Table1[[#This Row],[नाम विद्यार्थी]]="","",IF(AND(Table1[[#This Row],[कक्षा]]&gt;8,Table1[[#This Row],[कक्षा]]&lt;11),50,""))</f>
        <v/>
      </c>
      <c r="M1066" s="28" t="str">
        <f>IF(Table1[[#This Row],[नाम विद्यार्थी]]="","",IF(AND(Table1[[#This Row],[कक्षा]]&gt;=11,'School Fees'!$L$3="Yes"),100,""))</f>
        <v/>
      </c>
      <c r="N10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6" s="25" t="str">
        <f>IF(Table1[[#This Row],[नाम विद्यार्थी]]="","",IF(Table1[[#This Row],[कक्षा]]&gt;8,5,""))</f>
        <v/>
      </c>
      <c r="P10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6" s="21"/>
      <c r="R1066" s="21"/>
      <c r="S1066" s="28" t="str">
        <f>IF(SUM(Table1[[#This Row],[छात्र निधि]:[टी.सी.शुल्क]])=0,"",SUM(Table1[[#This Row],[छात्र निधि]:[टी.सी.शुल्क]]))</f>
        <v/>
      </c>
      <c r="T1066" s="33"/>
      <c r="U1066" s="33"/>
      <c r="V1066" s="22"/>
    </row>
    <row r="1067" spans="2:22" ht="15">
      <c r="B1067" s="25" t="str">
        <f>IF(C1067="","",ROWS($A$4:A1067))</f>
        <v/>
      </c>
      <c r="C1067" s="25" t="str">
        <f>IF('Student Record'!A1065="","",'Student Record'!A1065)</f>
        <v/>
      </c>
      <c r="D1067" s="25" t="str">
        <f>IF('Student Record'!B1065="","",'Student Record'!B1065)</f>
        <v/>
      </c>
      <c r="E1067" s="25" t="str">
        <f>IF('Student Record'!C1065="","",'Student Record'!C1065)</f>
        <v/>
      </c>
      <c r="F1067" s="26" t="str">
        <f>IF('Student Record'!E1065="","",'Student Record'!E1065)</f>
        <v/>
      </c>
      <c r="G1067" s="26" t="str">
        <f>IF('Student Record'!G1065="","",'Student Record'!G1065)</f>
        <v/>
      </c>
      <c r="H1067" s="25" t="str">
        <f>IF('Student Record'!I1065="","",'Student Record'!I1065)</f>
        <v/>
      </c>
      <c r="I1067" s="27" t="str">
        <f>IF('Student Record'!J1065="","",'Student Record'!J1065)</f>
        <v/>
      </c>
      <c r="J1067" s="25" t="str">
        <f>IF('Student Record'!O1065="","",'Student Record'!O1065)</f>
        <v/>
      </c>
      <c r="K10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7" s="25" t="str">
        <f>IF(Table1[[#This Row],[नाम विद्यार्थी]]="","",IF(AND(Table1[[#This Row],[कक्षा]]&gt;8,Table1[[#This Row],[कक्षा]]&lt;11),50,""))</f>
        <v/>
      </c>
      <c r="M1067" s="28" t="str">
        <f>IF(Table1[[#This Row],[नाम विद्यार्थी]]="","",IF(AND(Table1[[#This Row],[कक्षा]]&gt;=11,'School Fees'!$L$3="Yes"),100,""))</f>
        <v/>
      </c>
      <c r="N10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7" s="25" t="str">
        <f>IF(Table1[[#This Row],[नाम विद्यार्थी]]="","",IF(Table1[[#This Row],[कक्षा]]&gt;8,5,""))</f>
        <v/>
      </c>
      <c r="P10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7" s="21"/>
      <c r="R1067" s="21"/>
      <c r="S1067" s="28" t="str">
        <f>IF(SUM(Table1[[#This Row],[छात्र निधि]:[टी.सी.शुल्क]])=0,"",SUM(Table1[[#This Row],[छात्र निधि]:[टी.सी.शुल्क]]))</f>
        <v/>
      </c>
      <c r="T1067" s="33"/>
      <c r="U1067" s="33"/>
      <c r="V1067" s="22"/>
    </row>
    <row r="1068" spans="2:22" ht="15">
      <c r="B1068" s="25" t="str">
        <f>IF(C1068="","",ROWS($A$4:A1068))</f>
        <v/>
      </c>
      <c r="C1068" s="25" t="str">
        <f>IF('Student Record'!A1066="","",'Student Record'!A1066)</f>
        <v/>
      </c>
      <c r="D1068" s="25" t="str">
        <f>IF('Student Record'!B1066="","",'Student Record'!B1066)</f>
        <v/>
      </c>
      <c r="E1068" s="25" t="str">
        <f>IF('Student Record'!C1066="","",'Student Record'!C1066)</f>
        <v/>
      </c>
      <c r="F1068" s="26" t="str">
        <f>IF('Student Record'!E1066="","",'Student Record'!E1066)</f>
        <v/>
      </c>
      <c r="G1068" s="26" t="str">
        <f>IF('Student Record'!G1066="","",'Student Record'!G1066)</f>
        <v/>
      </c>
      <c r="H1068" s="25" t="str">
        <f>IF('Student Record'!I1066="","",'Student Record'!I1066)</f>
        <v/>
      </c>
      <c r="I1068" s="27" t="str">
        <f>IF('Student Record'!J1066="","",'Student Record'!J1066)</f>
        <v/>
      </c>
      <c r="J1068" s="25" t="str">
        <f>IF('Student Record'!O1066="","",'Student Record'!O1066)</f>
        <v/>
      </c>
      <c r="K10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8" s="25" t="str">
        <f>IF(Table1[[#This Row],[नाम विद्यार्थी]]="","",IF(AND(Table1[[#This Row],[कक्षा]]&gt;8,Table1[[#This Row],[कक्षा]]&lt;11),50,""))</f>
        <v/>
      </c>
      <c r="M1068" s="28" t="str">
        <f>IF(Table1[[#This Row],[नाम विद्यार्थी]]="","",IF(AND(Table1[[#This Row],[कक्षा]]&gt;=11,'School Fees'!$L$3="Yes"),100,""))</f>
        <v/>
      </c>
      <c r="N10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8" s="25" t="str">
        <f>IF(Table1[[#This Row],[नाम विद्यार्थी]]="","",IF(Table1[[#This Row],[कक्षा]]&gt;8,5,""))</f>
        <v/>
      </c>
      <c r="P10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8" s="21"/>
      <c r="R1068" s="21"/>
      <c r="S1068" s="28" t="str">
        <f>IF(SUM(Table1[[#This Row],[छात्र निधि]:[टी.सी.शुल्क]])=0,"",SUM(Table1[[#This Row],[छात्र निधि]:[टी.सी.शुल्क]]))</f>
        <v/>
      </c>
      <c r="T1068" s="33"/>
      <c r="U1068" s="33"/>
      <c r="V1068" s="22"/>
    </row>
    <row r="1069" spans="2:22" ht="15">
      <c r="B1069" s="25" t="str">
        <f>IF(C1069="","",ROWS($A$4:A1069))</f>
        <v/>
      </c>
      <c r="C1069" s="25" t="str">
        <f>IF('Student Record'!A1067="","",'Student Record'!A1067)</f>
        <v/>
      </c>
      <c r="D1069" s="25" t="str">
        <f>IF('Student Record'!B1067="","",'Student Record'!B1067)</f>
        <v/>
      </c>
      <c r="E1069" s="25" t="str">
        <f>IF('Student Record'!C1067="","",'Student Record'!C1067)</f>
        <v/>
      </c>
      <c r="F1069" s="26" t="str">
        <f>IF('Student Record'!E1067="","",'Student Record'!E1067)</f>
        <v/>
      </c>
      <c r="G1069" s="26" t="str">
        <f>IF('Student Record'!G1067="","",'Student Record'!G1067)</f>
        <v/>
      </c>
      <c r="H1069" s="25" t="str">
        <f>IF('Student Record'!I1067="","",'Student Record'!I1067)</f>
        <v/>
      </c>
      <c r="I1069" s="27" t="str">
        <f>IF('Student Record'!J1067="","",'Student Record'!J1067)</f>
        <v/>
      </c>
      <c r="J1069" s="25" t="str">
        <f>IF('Student Record'!O1067="","",'Student Record'!O1067)</f>
        <v/>
      </c>
      <c r="K10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69" s="25" t="str">
        <f>IF(Table1[[#This Row],[नाम विद्यार्थी]]="","",IF(AND(Table1[[#This Row],[कक्षा]]&gt;8,Table1[[#This Row],[कक्षा]]&lt;11),50,""))</f>
        <v/>
      </c>
      <c r="M1069" s="28" t="str">
        <f>IF(Table1[[#This Row],[नाम विद्यार्थी]]="","",IF(AND(Table1[[#This Row],[कक्षा]]&gt;=11,'School Fees'!$L$3="Yes"),100,""))</f>
        <v/>
      </c>
      <c r="N10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69" s="25" t="str">
        <f>IF(Table1[[#This Row],[नाम विद्यार्थी]]="","",IF(Table1[[#This Row],[कक्षा]]&gt;8,5,""))</f>
        <v/>
      </c>
      <c r="P10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69" s="21"/>
      <c r="R1069" s="21"/>
      <c r="S1069" s="28" t="str">
        <f>IF(SUM(Table1[[#This Row],[छात्र निधि]:[टी.सी.शुल्क]])=0,"",SUM(Table1[[#This Row],[छात्र निधि]:[टी.सी.शुल्क]]))</f>
        <v/>
      </c>
      <c r="T1069" s="33"/>
      <c r="U1069" s="33"/>
      <c r="V1069" s="22"/>
    </row>
    <row r="1070" spans="2:22" ht="15">
      <c r="B1070" s="25" t="str">
        <f>IF(C1070="","",ROWS($A$4:A1070))</f>
        <v/>
      </c>
      <c r="C1070" s="25" t="str">
        <f>IF('Student Record'!A1068="","",'Student Record'!A1068)</f>
        <v/>
      </c>
      <c r="D1070" s="25" t="str">
        <f>IF('Student Record'!B1068="","",'Student Record'!B1068)</f>
        <v/>
      </c>
      <c r="E1070" s="25" t="str">
        <f>IF('Student Record'!C1068="","",'Student Record'!C1068)</f>
        <v/>
      </c>
      <c r="F1070" s="26" t="str">
        <f>IF('Student Record'!E1068="","",'Student Record'!E1068)</f>
        <v/>
      </c>
      <c r="G1070" s="26" t="str">
        <f>IF('Student Record'!G1068="","",'Student Record'!G1068)</f>
        <v/>
      </c>
      <c r="H1070" s="25" t="str">
        <f>IF('Student Record'!I1068="","",'Student Record'!I1068)</f>
        <v/>
      </c>
      <c r="I1070" s="27" t="str">
        <f>IF('Student Record'!J1068="","",'Student Record'!J1068)</f>
        <v/>
      </c>
      <c r="J1070" s="25" t="str">
        <f>IF('Student Record'!O1068="","",'Student Record'!O1068)</f>
        <v/>
      </c>
      <c r="K10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0" s="25" t="str">
        <f>IF(Table1[[#This Row],[नाम विद्यार्थी]]="","",IF(AND(Table1[[#This Row],[कक्षा]]&gt;8,Table1[[#This Row],[कक्षा]]&lt;11),50,""))</f>
        <v/>
      </c>
      <c r="M1070" s="28" t="str">
        <f>IF(Table1[[#This Row],[नाम विद्यार्थी]]="","",IF(AND(Table1[[#This Row],[कक्षा]]&gt;=11,'School Fees'!$L$3="Yes"),100,""))</f>
        <v/>
      </c>
      <c r="N10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0" s="25" t="str">
        <f>IF(Table1[[#This Row],[नाम विद्यार्थी]]="","",IF(Table1[[#This Row],[कक्षा]]&gt;8,5,""))</f>
        <v/>
      </c>
      <c r="P10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0" s="21"/>
      <c r="R1070" s="21"/>
      <c r="S1070" s="28" t="str">
        <f>IF(SUM(Table1[[#This Row],[छात्र निधि]:[टी.सी.शुल्क]])=0,"",SUM(Table1[[#This Row],[छात्र निधि]:[टी.सी.शुल्क]]))</f>
        <v/>
      </c>
      <c r="T1070" s="33"/>
      <c r="U1070" s="33"/>
      <c r="V1070" s="22"/>
    </row>
    <row r="1071" spans="2:22" ht="15">
      <c r="B1071" s="25" t="str">
        <f>IF(C1071="","",ROWS($A$4:A1071))</f>
        <v/>
      </c>
      <c r="C1071" s="25" t="str">
        <f>IF('Student Record'!A1069="","",'Student Record'!A1069)</f>
        <v/>
      </c>
      <c r="D1071" s="25" t="str">
        <f>IF('Student Record'!B1069="","",'Student Record'!B1069)</f>
        <v/>
      </c>
      <c r="E1071" s="25" t="str">
        <f>IF('Student Record'!C1069="","",'Student Record'!C1069)</f>
        <v/>
      </c>
      <c r="F1071" s="26" t="str">
        <f>IF('Student Record'!E1069="","",'Student Record'!E1069)</f>
        <v/>
      </c>
      <c r="G1071" s="26" t="str">
        <f>IF('Student Record'!G1069="","",'Student Record'!G1069)</f>
        <v/>
      </c>
      <c r="H1071" s="25" t="str">
        <f>IF('Student Record'!I1069="","",'Student Record'!I1069)</f>
        <v/>
      </c>
      <c r="I1071" s="27" t="str">
        <f>IF('Student Record'!J1069="","",'Student Record'!J1069)</f>
        <v/>
      </c>
      <c r="J1071" s="25" t="str">
        <f>IF('Student Record'!O1069="","",'Student Record'!O1069)</f>
        <v/>
      </c>
      <c r="K10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1" s="25" t="str">
        <f>IF(Table1[[#This Row],[नाम विद्यार्थी]]="","",IF(AND(Table1[[#This Row],[कक्षा]]&gt;8,Table1[[#This Row],[कक्षा]]&lt;11),50,""))</f>
        <v/>
      </c>
      <c r="M1071" s="28" t="str">
        <f>IF(Table1[[#This Row],[नाम विद्यार्थी]]="","",IF(AND(Table1[[#This Row],[कक्षा]]&gt;=11,'School Fees'!$L$3="Yes"),100,""))</f>
        <v/>
      </c>
      <c r="N10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1" s="25" t="str">
        <f>IF(Table1[[#This Row],[नाम विद्यार्थी]]="","",IF(Table1[[#This Row],[कक्षा]]&gt;8,5,""))</f>
        <v/>
      </c>
      <c r="P10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1" s="21"/>
      <c r="R1071" s="21"/>
      <c r="S1071" s="28" t="str">
        <f>IF(SUM(Table1[[#This Row],[छात्र निधि]:[टी.सी.शुल्क]])=0,"",SUM(Table1[[#This Row],[छात्र निधि]:[टी.सी.शुल्क]]))</f>
        <v/>
      </c>
      <c r="T1071" s="33"/>
      <c r="U1071" s="33"/>
      <c r="V1071" s="22"/>
    </row>
    <row r="1072" spans="2:22" ht="15">
      <c r="B1072" s="25" t="str">
        <f>IF(C1072="","",ROWS($A$4:A1072))</f>
        <v/>
      </c>
      <c r="C1072" s="25" t="str">
        <f>IF('Student Record'!A1070="","",'Student Record'!A1070)</f>
        <v/>
      </c>
      <c r="D1072" s="25" t="str">
        <f>IF('Student Record'!B1070="","",'Student Record'!B1070)</f>
        <v/>
      </c>
      <c r="E1072" s="25" t="str">
        <f>IF('Student Record'!C1070="","",'Student Record'!C1070)</f>
        <v/>
      </c>
      <c r="F1072" s="26" t="str">
        <f>IF('Student Record'!E1070="","",'Student Record'!E1070)</f>
        <v/>
      </c>
      <c r="G1072" s="26" t="str">
        <f>IF('Student Record'!G1070="","",'Student Record'!G1070)</f>
        <v/>
      </c>
      <c r="H1072" s="25" t="str">
        <f>IF('Student Record'!I1070="","",'Student Record'!I1070)</f>
        <v/>
      </c>
      <c r="I1072" s="27" t="str">
        <f>IF('Student Record'!J1070="","",'Student Record'!J1070)</f>
        <v/>
      </c>
      <c r="J1072" s="25" t="str">
        <f>IF('Student Record'!O1070="","",'Student Record'!O1070)</f>
        <v/>
      </c>
      <c r="K10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2" s="25" t="str">
        <f>IF(Table1[[#This Row],[नाम विद्यार्थी]]="","",IF(AND(Table1[[#This Row],[कक्षा]]&gt;8,Table1[[#This Row],[कक्षा]]&lt;11),50,""))</f>
        <v/>
      </c>
      <c r="M1072" s="28" t="str">
        <f>IF(Table1[[#This Row],[नाम विद्यार्थी]]="","",IF(AND(Table1[[#This Row],[कक्षा]]&gt;=11,'School Fees'!$L$3="Yes"),100,""))</f>
        <v/>
      </c>
      <c r="N10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2" s="25" t="str">
        <f>IF(Table1[[#This Row],[नाम विद्यार्थी]]="","",IF(Table1[[#This Row],[कक्षा]]&gt;8,5,""))</f>
        <v/>
      </c>
      <c r="P10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2" s="21"/>
      <c r="R1072" s="21"/>
      <c r="S1072" s="28" t="str">
        <f>IF(SUM(Table1[[#This Row],[छात्र निधि]:[टी.सी.शुल्क]])=0,"",SUM(Table1[[#This Row],[छात्र निधि]:[टी.सी.शुल्क]]))</f>
        <v/>
      </c>
      <c r="T1072" s="33"/>
      <c r="U1072" s="33"/>
      <c r="V1072" s="22"/>
    </row>
    <row r="1073" spans="2:22" ht="15">
      <c r="B1073" s="25" t="str">
        <f>IF(C1073="","",ROWS($A$4:A1073))</f>
        <v/>
      </c>
      <c r="C1073" s="25" t="str">
        <f>IF('Student Record'!A1071="","",'Student Record'!A1071)</f>
        <v/>
      </c>
      <c r="D1073" s="25" t="str">
        <f>IF('Student Record'!B1071="","",'Student Record'!B1071)</f>
        <v/>
      </c>
      <c r="E1073" s="25" t="str">
        <f>IF('Student Record'!C1071="","",'Student Record'!C1071)</f>
        <v/>
      </c>
      <c r="F1073" s="26" t="str">
        <f>IF('Student Record'!E1071="","",'Student Record'!E1071)</f>
        <v/>
      </c>
      <c r="G1073" s="26" t="str">
        <f>IF('Student Record'!G1071="","",'Student Record'!G1071)</f>
        <v/>
      </c>
      <c r="H1073" s="25" t="str">
        <f>IF('Student Record'!I1071="","",'Student Record'!I1071)</f>
        <v/>
      </c>
      <c r="I1073" s="27" t="str">
        <f>IF('Student Record'!J1071="","",'Student Record'!J1071)</f>
        <v/>
      </c>
      <c r="J1073" s="25" t="str">
        <f>IF('Student Record'!O1071="","",'Student Record'!O1071)</f>
        <v/>
      </c>
      <c r="K10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3" s="25" t="str">
        <f>IF(Table1[[#This Row],[नाम विद्यार्थी]]="","",IF(AND(Table1[[#This Row],[कक्षा]]&gt;8,Table1[[#This Row],[कक्षा]]&lt;11),50,""))</f>
        <v/>
      </c>
      <c r="M1073" s="28" t="str">
        <f>IF(Table1[[#This Row],[नाम विद्यार्थी]]="","",IF(AND(Table1[[#This Row],[कक्षा]]&gt;=11,'School Fees'!$L$3="Yes"),100,""))</f>
        <v/>
      </c>
      <c r="N10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3" s="25" t="str">
        <f>IF(Table1[[#This Row],[नाम विद्यार्थी]]="","",IF(Table1[[#This Row],[कक्षा]]&gt;8,5,""))</f>
        <v/>
      </c>
      <c r="P10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3" s="21"/>
      <c r="R1073" s="21"/>
      <c r="S1073" s="28" t="str">
        <f>IF(SUM(Table1[[#This Row],[छात्र निधि]:[टी.सी.शुल्क]])=0,"",SUM(Table1[[#This Row],[छात्र निधि]:[टी.सी.शुल्क]]))</f>
        <v/>
      </c>
      <c r="T1073" s="33"/>
      <c r="U1073" s="33"/>
      <c r="V1073" s="22"/>
    </row>
    <row r="1074" spans="2:22" ht="15">
      <c r="B1074" s="25" t="str">
        <f>IF(C1074="","",ROWS($A$4:A1074))</f>
        <v/>
      </c>
      <c r="C1074" s="25" t="str">
        <f>IF('Student Record'!A1072="","",'Student Record'!A1072)</f>
        <v/>
      </c>
      <c r="D1074" s="25" t="str">
        <f>IF('Student Record'!B1072="","",'Student Record'!B1072)</f>
        <v/>
      </c>
      <c r="E1074" s="25" t="str">
        <f>IF('Student Record'!C1072="","",'Student Record'!C1072)</f>
        <v/>
      </c>
      <c r="F1074" s="26" t="str">
        <f>IF('Student Record'!E1072="","",'Student Record'!E1072)</f>
        <v/>
      </c>
      <c r="G1074" s="26" t="str">
        <f>IF('Student Record'!G1072="","",'Student Record'!G1072)</f>
        <v/>
      </c>
      <c r="H1074" s="25" t="str">
        <f>IF('Student Record'!I1072="","",'Student Record'!I1072)</f>
        <v/>
      </c>
      <c r="I1074" s="27" t="str">
        <f>IF('Student Record'!J1072="","",'Student Record'!J1072)</f>
        <v/>
      </c>
      <c r="J1074" s="25" t="str">
        <f>IF('Student Record'!O1072="","",'Student Record'!O1072)</f>
        <v/>
      </c>
      <c r="K10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4" s="25" t="str">
        <f>IF(Table1[[#This Row],[नाम विद्यार्थी]]="","",IF(AND(Table1[[#This Row],[कक्षा]]&gt;8,Table1[[#This Row],[कक्षा]]&lt;11),50,""))</f>
        <v/>
      </c>
      <c r="M1074" s="28" t="str">
        <f>IF(Table1[[#This Row],[नाम विद्यार्थी]]="","",IF(AND(Table1[[#This Row],[कक्षा]]&gt;=11,'School Fees'!$L$3="Yes"),100,""))</f>
        <v/>
      </c>
      <c r="N10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4" s="25" t="str">
        <f>IF(Table1[[#This Row],[नाम विद्यार्थी]]="","",IF(Table1[[#This Row],[कक्षा]]&gt;8,5,""))</f>
        <v/>
      </c>
      <c r="P10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4" s="21"/>
      <c r="R1074" s="21"/>
      <c r="S1074" s="28" t="str">
        <f>IF(SUM(Table1[[#This Row],[छात्र निधि]:[टी.सी.शुल्क]])=0,"",SUM(Table1[[#This Row],[छात्र निधि]:[टी.सी.शुल्क]]))</f>
        <v/>
      </c>
      <c r="T1074" s="33"/>
      <c r="U1074" s="33"/>
      <c r="V1074" s="22"/>
    </row>
    <row r="1075" spans="2:22" ht="15">
      <c r="B1075" s="25" t="str">
        <f>IF(C1075="","",ROWS($A$4:A1075))</f>
        <v/>
      </c>
      <c r="C1075" s="25" t="str">
        <f>IF('Student Record'!A1073="","",'Student Record'!A1073)</f>
        <v/>
      </c>
      <c r="D1075" s="25" t="str">
        <f>IF('Student Record'!B1073="","",'Student Record'!B1073)</f>
        <v/>
      </c>
      <c r="E1075" s="25" t="str">
        <f>IF('Student Record'!C1073="","",'Student Record'!C1073)</f>
        <v/>
      </c>
      <c r="F1075" s="26" t="str">
        <f>IF('Student Record'!E1073="","",'Student Record'!E1073)</f>
        <v/>
      </c>
      <c r="G1075" s="26" t="str">
        <f>IF('Student Record'!G1073="","",'Student Record'!G1073)</f>
        <v/>
      </c>
      <c r="H1075" s="25" t="str">
        <f>IF('Student Record'!I1073="","",'Student Record'!I1073)</f>
        <v/>
      </c>
      <c r="I1075" s="27" t="str">
        <f>IF('Student Record'!J1073="","",'Student Record'!J1073)</f>
        <v/>
      </c>
      <c r="J1075" s="25" t="str">
        <f>IF('Student Record'!O1073="","",'Student Record'!O1073)</f>
        <v/>
      </c>
      <c r="K10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5" s="25" t="str">
        <f>IF(Table1[[#This Row],[नाम विद्यार्थी]]="","",IF(AND(Table1[[#This Row],[कक्षा]]&gt;8,Table1[[#This Row],[कक्षा]]&lt;11),50,""))</f>
        <v/>
      </c>
      <c r="M1075" s="28" t="str">
        <f>IF(Table1[[#This Row],[नाम विद्यार्थी]]="","",IF(AND(Table1[[#This Row],[कक्षा]]&gt;=11,'School Fees'!$L$3="Yes"),100,""))</f>
        <v/>
      </c>
      <c r="N10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5" s="25" t="str">
        <f>IF(Table1[[#This Row],[नाम विद्यार्थी]]="","",IF(Table1[[#This Row],[कक्षा]]&gt;8,5,""))</f>
        <v/>
      </c>
      <c r="P10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5" s="21"/>
      <c r="R1075" s="21"/>
      <c r="S1075" s="28" t="str">
        <f>IF(SUM(Table1[[#This Row],[छात्र निधि]:[टी.सी.शुल्क]])=0,"",SUM(Table1[[#This Row],[छात्र निधि]:[टी.सी.शुल्क]]))</f>
        <v/>
      </c>
      <c r="T1075" s="33"/>
      <c r="U1075" s="33"/>
      <c r="V1075" s="22"/>
    </row>
    <row r="1076" spans="2:22" ht="15">
      <c r="B1076" s="25" t="str">
        <f>IF(C1076="","",ROWS($A$4:A1076))</f>
        <v/>
      </c>
      <c r="C1076" s="25" t="str">
        <f>IF('Student Record'!A1074="","",'Student Record'!A1074)</f>
        <v/>
      </c>
      <c r="D1076" s="25" t="str">
        <f>IF('Student Record'!B1074="","",'Student Record'!B1074)</f>
        <v/>
      </c>
      <c r="E1076" s="25" t="str">
        <f>IF('Student Record'!C1074="","",'Student Record'!C1074)</f>
        <v/>
      </c>
      <c r="F1076" s="26" t="str">
        <f>IF('Student Record'!E1074="","",'Student Record'!E1074)</f>
        <v/>
      </c>
      <c r="G1076" s="26" t="str">
        <f>IF('Student Record'!G1074="","",'Student Record'!G1074)</f>
        <v/>
      </c>
      <c r="H1076" s="25" t="str">
        <f>IF('Student Record'!I1074="","",'Student Record'!I1074)</f>
        <v/>
      </c>
      <c r="I1076" s="27" t="str">
        <f>IF('Student Record'!J1074="","",'Student Record'!J1074)</f>
        <v/>
      </c>
      <c r="J1076" s="25" t="str">
        <f>IF('Student Record'!O1074="","",'Student Record'!O1074)</f>
        <v/>
      </c>
      <c r="K10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6" s="25" t="str">
        <f>IF(Table1[[#This Row],[नाम विद्यार्थी]]="","",IF(AND(Table1[[#This Row],[कक्षा]]&gt;8,Table1[[#This Row],[कक्षा]]&lt;11),50,""))</f>
        <v/>
      </c>
      <c r="M1076" s="28" t="str">
        <f>IF(Table1[[#This Row],[नाम विद्यार्थी]]="","",IF(AND(Table1[[#This Row],[कक्षा]]&gt;=11,'School Fees'!$L$3="Yes"),100,""))</f>
        <v/>
      </c>
      <c r="N10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6" s="25" t="str">
        <f>IF(Table1[[#This Row],[नाम विद्यार्थी]]="","",IF(Table1[[#This Row],[कक्षा]]&gt;8,5,""))</f>
        <v/>
      </c>
      <c r="P10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6" s="21"/>
      <c r="R1076" s="21"/>
      <c r="S1076" s="28" t="str">
        <f>IF(SUM(Table1[[#This Row],[छात्र निधि]:[टी.सी.शुल्क]])=0,"",SUM(Table1[[#This Row],[छात्र निधि]:[टी.सी.शुल्क]]))</f>
        <v/>
      </c>
      <c r="T1076" s="33"/>
      <c r="U1076" s="33"/>
      <c r="V1076" s="22"/>
    </row>
    <row r="1077" spans="2:22" ht="15">
      <c r="B1077" s="25" t="str">
        <f>IF(C1077="","",ROWS($A$4:A1077))</f>
        <v/>
      </c>
      <c r="C1077" s="25" t="str">
        <f>IF('Student Record'!A1075="","",'Student Record'!A1075)</f>
        <v/>
      </c>
      <c r="D1077" s="25" t="str">
        <f>IF('Student Record'!B1075="","",'Student Record'!B1075)</f>
        <v/>
      </c>
      <c r="E1077" s="25" t="str">
        <f>IF('Student Record'!C1075="","",'Student Record'!C1075)</f>
        <v/>
      </c>
      <c r="F1077" s="26" t="str">
        <f>IF('Student Record'!E1075="","",'Student Record'!E1075)</f>
        <v/>
      </c>
      <c r="G1077" s="26" t="str">
        <f>IF('Student Record'!G1075="","",'Student Record'!G1075)</f>
        <v/>
      </c>
      <c r="H1077" s="25" t="str">
        <f>IF('Student Record'!I1075="","",'Student Record'!I1075)</f>
        <v/>
      </c>
      <c r="I1077" s="27" t="str">
        <f>IF('Student Record'!J1075="","",'Student Record'!J1075)</f>
        <v/>
      </c>
      <c r="J1077" s="25" t="str">
        <f>IF('Student Record'!O1075="","",'Student Record'!O1075)</f>
        <v/>
      </c>
      <c r="K10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7" s="25" t="str">
        <f>IF(Table1[[#This Row],[नाम विद्यार्थी]]="","",IF(AND(Table1[[#This Row],[कक्षा]]&gt;8,Table1[[#This Row],[कक्षा]]&lt;11),50,""))</f>
        <v/>
      </c>
      <c r="M1077" s="28" t="str">
        <f>IF(Table1[[#This Row],[नाम विद्यार्थी]]="","",IF(AND(Table1[[#This Row],[कक्षा]]&gt;=11,'School Fees'!$L$3="Yes"),100,""))</f>
        <v/>
      </c>
      <c r="N10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7" s="25" t="str">
        <f>IF(Table1[[#This Row],[नाम विद्यार्थी]]="","",IF(Table1[[#This Row],[कक्षा]]&gt;8,5,""))</f>
        <v/>
      </c>
      <c r="P10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7" s="21"/>
      <c r="R1077" s="21"/>
      <c r="S1077" s="28" t="str">
        <f>IF(SUM(Table1[[#This Row],[छात्र निधि]:[टी.सी.शुल्क]])=0,"",SUM(Table1[[#This Row],[छात्र निधि]:[टी.सी.शुल्क]]))</f>
        <v/>
      </c>
      <c r="T1077" s="33"/>
      <c r="U1077" s="33"/>
      <c r="V1077" s="22"/>
    </row>
    <row r="1078" spans="2:22" ht="15">
      <c r="B1078" s="25" t="str">
        <f>IF(C1078="","",ROWS($A$4:A1078))</f>
        <v/>
      </c>
      <c r="C1078" s="25" t="str">
        <f>IF('Student Record'!A1076="","",'Student Record'!A1076)</f>
        <v/>
      </c>
      <c r="D1078" s="25" t="str">
        <f>IF('Student Record'!B1076="","",'Student Record'!B1076)</f>
        <v/>
      </c>
      <c r="E1078" s="25" t="str">
        <f>IF('Student Record'!C1076="","",'Student Record'!C1076)</f>
        <v/>
      </c>
      <c r="F1078" s="26" t="str">
        <f>IF('Student Record'!E1076="","",'Student Record'!E1076)</f>
        <v/>
      </c>
      <c r="G1078" s="26" t="str">
        <f>IF('Student Record'!G1076="","",'Student Record'!G1076)</f>
        <v/>
      </c>
      <c r="H1078" s="25" t="str">
        <f>IF('Student Record'!I1076="","",'Student Record'!I1076)</f>
        <v/>
      </c>
      <c r="I1078" s="27" t="str">
        <f>IF('Student Record'!J1076="","",'Student Record'!J1076)</f>
        <v/>
      </c>
      <c r="J1078" s="25" t="str">
        <f>IF('Student Record'!O1076="","",'Student Record'!O1076)</f>
        <v/>
      </c>
      <c r="K10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8" s="25" t="str">
        <f>IF(Table1[[#This Row],[नाम विद्यार्थी]]="","",IF(AND(Table1[[#This Row],[कक्षा]]&gt;8,Table1[[#This Row],[कक्षा]]&lt;11),50,""))</f>
        <v/>
      </c>
      <c r="M1078" s="28" t="str">
        <f>IF(Table1[[#This Row],[नाम विद्यार्थी]]="","",IF(AND(Table1[[#This Row],[कक्षा]]&gt;=11,'School Fees'!$L$3="Yes"),100,""))</f>
        <v/>
      </c>
      <c r="N10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8" s="25" t="str">
        <f>IF(Table1[[#This Row],[नाम विद्यार्थी]]="","",IF(Table1[[#This Row],[कक्षा]]&gt;8,5,""))</f>
        <v/>
      </c>
      <c r="P10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8" s="21"/>
      <c r="R1078" s="21"/>
      <c r="S1078" s="28" t="str">
        <f>IF(SUM(Table1[[#This Row],[छात्र निधि]:[टी.सी.शुल्क]])=0,"",SUM(Table1[[#This Row],[छात्र निधि]:[टी.सी.शुल्क]]))</f>
        <v/>
      </c>
      <c r="T1078" s="33"/>
      <c r="U1078" s="33"/>
      <c r="V1078" s="22"/>
    </row>
    <row r="1079" spans="2:22" ht="15">
      <c r="B1079" s="25" t="str">
        <f>IF(C1079="","",ROWS($A$4:A1079))</f>
        <v/>
      </c>
      <c r="C1079" s="25" t="str">
        <f>IF('Student Record'!A1077="","",'Student Record'!A1077)</f>
        <v/>
      </c>
      <c r="D1079" s="25" t="str">
        <f>IF('Student Record'!B1077="","",'Student Record'!B1077)</f>
        <v/>
      </c>
      <c r="E1079" s="25" t="str">
        <f>IF('Student Record'!C1077="","",'Student Record'!C1077)</f>
        <v/>
      </c>
      <c r="F1079" s="26" t="str">
        <f>IF('Student Record'!E1077="","",'Student Record'!E1077)</f>
        <v/>
      </c>
      <c r="G1079" s="26" t="str">
        <f>IF('Student Record'!G1077="","",'Student Record'!G1077)</f>
        <v/>
      </c>
      <c r="H1079" s="25" t="str">
        <f>IF('Student Record'!I1077="","",'Student Record'!I1077)</f>
        <v/>
      </c>
      <c r="I1079" s="27" t="str">
        <f>IF('Student Record'!J1077="","",'Student Record'!J1077)</f>
        <v/>
      </c>
      <c r="J1079" s="25" t="str">
        <f>IF('Student Record'!O1077="","",'Student Record'!O1077)</f>
        <v/>
      </c>
      <c r="K10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79" s="25" t="str">
        <f>IF(Table1[[#This Row],[नाम विद्यार्थी]]="","",IF(AND(Table1[[#This Row],[कक्षा]]&gt;8,Table1[[#This Row],[कक्षा]]&lt;11),50,""))</f>
        <v/>
      </c>
      <c r="M1079" s="28" t="str">
        <f>IF(Table1[[#This Row],[नाम विद्यार्थी]]="","",IF(AND(Table1[[#This Row],[कक्षा]]&gt;=11,'School Fees'!$L$3="Yes"),100,""))</f>
        <v/>
      </c>
      <c r="N10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79" s="25" t="str">
        <f>IF(Table1[[#This Row],[नाम विद्यार्थी]]="","",IF(Table1[[#This Row],[कक्षा]]&gt;8,5,""))</f>
        <v/>
      </c>
      <c r="P10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79" s="21"/>
      <c r="R1079" s="21"/>
      <c r="S1079" s="28" t="str">
        <f>IF(SUM(Table1[[#This Row],[छात्र निधि]:[टी.सी.शुल्क]])=0,"",SUM(Table1[[#This Row],[छात्र निधि]:[टी.सी.शुल्क]]))</f>
        <v/>
      </c>
      <c r="T1079" s="33"/>
      <c r="U1079" s="33"/>
      <c r="V1079" s="22"/>
    </row>
    <row r="1080" spans="2:22" ht="15">
      <c r="B1080" s="25" t="str">
        <f>IF(C1080="","",ROWS($A$4:A1080))</f>
        <v/>
      </c>
      <c r="C1080" s="25" t="str">
        <f>IF('Student Record'!A1078="","",'Student Record'!A1078)</f>
        <v/>
      </c>
      <c r="D1080" s="25" t="str">
        <f>IF('Student Record'!B1078="","",'Student Record'!B1078)</f>
        <v/>
      </c>
      <c r="E1080" s="25" t="str">
        <f>IF('Student Record'!C1078="","",'Student Record'!C1078)</f>
        <v/>
      </c>
      <c r="F1080" s="26" t="str">
        <f>IF('Student Record'!E1078="","",'Student Record'!E1078)</f>
        <v/>
      </c>
      <c r="G1080" s="26" t="str">
        <f>IF('Student Record'!G1078="","",'Student Record'!G1078)</f>
        <v/>
      </c>
      <c r="H1080" s="25" t="str">
        <f>IF('Student Record'!I1078="","",'Student Record'!I1078)</f>
        <v/>
      </c>
      <c r="I1080" s="27" t="str">
        <f>IF('Student Record'!J1078="","",'Student Record'!J1078)</f>
        <v/>
      </c>
      <c r="J1080" s="25" t="str">
        <f>IF('Student Record'!O1078="","",'Student Record'!O1078)</f>
        <v/>
      </c>
      <c r="K10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0" s="25" t="str">
        <f>IF(Table1[[#This Row],[नाम विद्यार्थी]]="","",IF(AND(Table1[[#This Row],[कक्षा]]&gt;8,Table1[[#This Row],[कक्षा]]&lt;11),50,""))</f>
        <v/>
      </c>
      <c r="M1080" s="28" t="str">
        <f>IF(Table1[[#This Row],[नाम विद्यार्थी]]="","",IF(AND(Table1[[#This Row],[कक्षा]]&gt;=11,'School Fees'!$L$3="Yes"),100,""))</f>
        <v/>
      </c>
      <c r="N10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0" s="25" t="str">
        <f>IF(Table1[[#This Row],[नाम विद्यार्थी]]="","",IF(Table1[[#This Row],[कक्षा]]&gt;8,5,""))</f>
        <v/>
      </c>
      <c r="P10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0" s="21"/>
      <c r="R1080" s="21"/>
      <c r="S1080" s="28" t="str">
        <f>IF(SUM(Table1[[#This Row],[छात्र निधि]:[टी.सी.शुल्क]])=0,"",SUM(Table1[[#This Row],[छात्र निधि]:[टी.सी.शुल्क]]))</f>
        <v/>
      </c>
      <c r="T1080" s="33"/>
      <c r="U1080" s="33"/>
      <c r="V1080" s="22"/>
    </row>
    <row r="1081" spans="2:22" ht="15">
      <c r="B1081" s="25" t="str">
        <f>IF(C1081="","",ROWS($A$4:A1081))</f>
        <v/>
      </c>
      <c r="C1081" s="25" t="str">
        <f>IF('Student Record'!A1079="","",'Student Record'!A1079)</f>
        <v/>
      </c>
      <c r="D1081" s="25" t="str">
        <f>IF('Student Record'!B1079="","",'Student Record'!B1079)</f>
        <v/>
      </c>
      <c r="E1081" s="25" t="str">
        <f>IF('Student Record'!C1079="","",'Student Record'!C1079)</f>
        <v/>
      </c>
      <c r="F1081" s="26" t="str">
        <f>IF('Student Record'!E1079="","",'Student Record'!E1079)</f>
        <v/>
      </c>
      <c r="G1081" s="26" t="str">
        <f>IF('Student Record'!G1079="","",'Student Record'!G1079)</f>
        <v/>
      </c>
      <c r="H1081" s="25" t="str">
        <f>IF('Student Record'!I1079="","",'Student Record'!I1079)</f>
        <v/>
      </c>
      <c r="I1081" s="27" t="str">
        <f>IF('Student Record'!J1079="","",'Student Record'!J1079)</f>
        <v/>
      </c>
      <c r="J1081" s="25" t="str">
        <f>IF('Student Record'!O1079="","",'Student Record'!O1079)</f>
        <v/>
      </c>
      <c r="K10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1" s="25" t="str">
        <f>IF(Table1[[#This Row],[नाम विद्यार्थी]]="","",IF(AND(Table1[[#This Row],[कक्षा]]&gt;8,Table1[[#This Row],[कक्षा]]&lt;11),50,""))</f>
        <v/>
      </c>
      <c r="M1081" s="28" t="str">
        <f>IF(Table1[[#This Row],[नाम विद्यार्थी]]="","",IF(AND(Table1[[#This Row],[कक्षा]]&gt;=11,'School Fees'!$L$3="Yes"),100,""))</f>
        <v/>
      </c>
      <c r="N10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1" s="25" t="str">
        <f>IF(Table1[[#This Row],[नाम विद्यार्थी]]="","",IF(Table1[[#This Row],[कक्षा]]&gt;8,5,""))</f>
        <v/>
      </c>
      <c r="P10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1" s="21"/>
      <c r="R1081" s="21"/>
      <c r="S1081" s="28" t="str">
        <f>IF(SUM(Table1[[#This Row],[छात्र निधि]:[टी.सी.शुल्क]])=0,"",SUM(Table1[[#This Row],[छात्र निधि]:[टी.सी.शुल्क]]))</f>
        <v/>
      </c>
      <c r="T1081" s="33"/>
      <c r="U1081" s="33"/>
      <c r="V1081" s="22"/>
    </row>
    <row r="1082" spans="2:22" ht="15">
      <c r="B1082" s="25" t="str">
        <f>IF(C1082="","",ROWS($A$4:A1082))</f>
        <v/>
      </c>
      <c r="C1082" s="25" t="str">
        <f>IF('Student Record'!A1080="","",'Student Record'!A1080)</f>
        <v/>
      </c>
      <c r="D1082" s="25" t="str">
        <f>IF('Student Record'!B1080="","",'Student Record'!B1080)</f>
        <v/>
      </c>
      <c r="E1082" s="25" t="str">
        <f>IF('Student Record'!C1080="","",'Student Record'!C1080)</f>
        <v/>
      </c>
      <c r="F1082" s="26" t="str">
        <f>IF('Student Record'!E1080="","",'Student Record'!E1080)</f>
        <v/>
      </c>
      <c r="G1082" s="26" t="str">
        <f>IF('Student Record'!G1080="","",'Student Record'!G1080)</f>
        <v/>
      </c>
      <c r="H1082" s="25" t="str">
        <f>IF('Student Record'!I1080="","",'Student Record'!I1080)</f>
        <v/>
      </c>
      <c r="I1082" s="27" t="str">
        <f>IF('Student Record'!J1080="","",'Student Record'!J1080)</f>
        <v/>
      </c>
      <c r="J1082" s="25" t="str">
        <f>IF('Student Record'!O1080="","",'Student Record'!O1080)</f>
        <v/>
      </c>
      <c r="K10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2" s="25" t="str">
        <f>IF(Table1[[#This Row],[नाम विद्यार्थी]]="","",IF(AND(Table1[[#This Row],[कक्षा]]&gt;8,Table1[[#This Row],[कक्षा]]&lt;11),50,""))</f>
        <v/>
      </c>
      <c r="M1082" s="28" t="str">
        <f>IF(Table1[[#This Row],[नाम विद्यार्थी]]="","",IF(AND(Table1[[#This Row],[कक्षा]]&gt;=11,'School Fees'!$L$3="Yes"),100,""))</f>
        <v/>
      </c>
      <c r="N10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2" s="25" t="str">
        <f>IF(Table1[[#This Row],[नाम विद्यार्थी]]="","",IF(Table1[[#This Row],[कक्षा]]&gt;8,5,""))</f>
        <v/>
      </c>
      <c r="P10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2" s="21"/>
      <c r="R1082" s="21"/>
      <c r="S1082" s="28" t="str">
        <f>IF(SUM(Table1[[#This Row],[छात्र निधि]:[टी.सी.शुल्क]])=0,"",SUM(Table1[[#This Row],[छात्र निधि]:[टी.सी.शुल्क]]))</f>
        <v/>
      </c>
      <c r="T1082" s="33"/>
      <c r="U1082" s="33"/>
      <c r="V1082" s="22"/>
    </row>
    <row r="1083" spans="2:22" ht="15">
      <c r="B1083" s="25" t="str">
        <f>IF(C1083="","",ROWS($A$4:A1083))</f>
        <v/>
      </c>
      <c r="C1083" s="25" t="str">
        <f>IF('Student Record'!A1081="","",'Student Record'!A1081)</f>
        <v/>
      </c>
      <c r="D1083" s="25" t="str">
        <f>IF('Student Record'!B1081="","",'Student Record'!B1081)</f>
        <v/>
      </c>
      <c r="E1083" s="25" t="str">
        <f>IF('Student Record'!C1081="","",'Student Record'!C1081)</f>
        <v/>
      </c>
      <c r="F1083" s="26" t="str">
        <f>IF('Student Record'!E1081="","",'Student Record'!E1081)</f>
        <v/>
      </c>
      <c r="G1083" s="26" t="str">
        <f>IF('Student Record'!G1081="","",'Student Record'!G1081)</f>
        <v/>
      </c>
      <c r="H1083" s="25" t="str">
        <f>IF('Student Record'!I1081="","",'Student Record'!I1081)</f>
        <v/>
      </c>
      <c r="I1083" s="27" t="str">
        <f>IF('Student Record'!J1081="","",'Student Record'!J1081)</f>
        <v/>
      </c>
      <c r="J1083" s="25" t="str">
        <f>IF('Student Record'!O1081="","",'Student Record'!O1081)</f>
        <v/>
      </c>
      <c r="K10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3" s="25" t="str">
        <f>IF(Table1[[#This Row],[नाम विद्यार्थी]]="","",IF(AND(Table1[[#This Row],[कक्षा]]&gt;8,Table1[[#This Row],[कक्षा]]&lt;11),50,""))</f>
        <v/>
      </c>
      <c r="M1083" s="28" t="str">
        <f>IF(Table1[[#This Row],[नाम विद्यार्थी]]="","",IF(AND(Table1[[#This Row],[कक्षा]]&gt;=11,'School Fees'!$L$3="Yes"),100,""))</f>
        <v/>
      </c>
      <c r="N10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3" s="25" t="str">
        <f>IF(Table1[[#This Row],[नाम विद्यार्थी]]="","",IF(Table1[[#This Row],[कक्षा]]&gt;8,5,""))</f>
        <v/>
      </c>
      <c r="P10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3" s="21"/>
      <c r="R1083" s="21"/>
      <c r="S1083" s="28" t="str">
        <f>IF(SUM(Table1[[#This Row],[छात्र निधि]:[टी.सी.शुल्क]])=0,"",SUM(Table1[[#This Row],[छात्र निधि]:[टी.सी.शुल्क]]))</f>
        <v/>
      </c>
      <c r="T1083" s="33"/>
      <c r="U1083" s="33"/>
      <c r="V1083" s="22"/>
    </row>
    <row r="1084" spans="2:22" ht="15">
      <c r="B1084" s="25" t="str">
        <f>IF(C1084="","",ROWS($A$4:A1084))</f>
        <v/>
      </c>
      <c r="C1084" s="25" t="str">
        <f>IF('Student Record'!A1082="","",'Student Record'!A1082)</f>
        <v/>
      </c>
      <c r="D1084" s="25" t="str">
        <f>IF('Student Record'!B1082="","",'Student Record'!B1082)</f>
        <v/>
      </c>
      <c r="E1084" s="25" t="str">
        <f>IF('Student Record'!C1082="","",'Student Record'!C1082)</f>
        <v/>
      </c>
      <c r="F1084" s="26" t="str">
        <f>IF('Student Record'!E1082="","",'Student Record'!E1082)</f>
        <v/>
      </c>
      <c r="G1084" s="26" t="str">
        <f>IF('Student Record'!G1082="","",'Student Record'!G1082)</f>
        <v/>
      </c>
      <c r="H1084" s="25" t="str">
        <f>IF('Student Record'!I1082="","",'Student Record'!I1082)</f>
        <v/>
      </c>
      <c r="I1084" s="27" t="str">
        <f>IF('Student Record'!J1082="","",'Student Record'!J1082)</f>
        <v/>
      </c>
      <c r="J1084" s="25" t="str">
        <f>IF('Student Record'!O1082="","",'Student Record'!O1082)</f>
        <v/>
      </c>
      <c r="K10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4" s="25" t="str">
        <f>IF(Table1[[#This Row],[नाम विद्यार्थी]]="","",IF(AND(Table1[[#This Row],[कक्षा]]&gt;8,Table1[[#This Row],[कक्षा]]&lt;11),50,""))</f>
        <v/>
      </c>
      <c r="M1084" s="28" t="str">
        <f>IF(Table1[[#This Row],[नाम विद्यार्थी]]="","",IF(AND(Table1[[#This Row],[कक्षा]]&gt;=11,'School Fees'!$L$3="Yes"),100,""))</f>
        <v/>
      </c>
      <c r="N10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4" s="25" t="str">
        <f>IF(Table1[[#This Row],[नाम विद्यार्थी]]="","",IF(Table1[[#This Row],[कक्षा]]&gt;8,5,""))</f>
        <v/>
      </c>
      <c r="P10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4" s="21"/>
      <c r="R1084" s="21"/>
      <c r="S1084" s="28" t="str">
        <f>IF(SUM(Table1[[#This Row],[छात्र निधि]:[टी.सी.शुल्क]])=0,"",SUM(Table1[[#This Row],[छात्र निधि]:[टी.सी.शुल्क]]))</f>
        <v/>
      </c>
      <c r="T1084" s="33"/>
      <c r="U1084" s="33"/>
      <c r="V1084" s="22"/>
    </row>
    <row r="1085" spans="2:22" ht="15">
      <c r="B1085" s="25" t="str">
        <f>IF(C1085="","",ROWS($A$4:A1085))</f>
        <v/>
      </c>
      <c r="C1085" s="25" t="str">
        <f>IF('Student Record'!A1083="","",'Student Record'!A1083)</f>
        <v/>
      </c>
      <c r="D1085" s="25" t="str">
        <f>IF('Student Record'!B1083="","",'Student Record'!B1083)</f>
        <v/>
      </c>
      <c r="E1085" s="25" t="str">
        <f>IF('Student Record'!C1083="","",'Student Record'!C1083)</f>
        <v/>
      </c>
      <c r="F1085" s="26" t="str">
        <f>IF('Student Record'!E1083="","",'Student Record'!E1083)</f>
        <v/>
      </c>
      <c r="G1085" s="26" t="str">
        <f>IF('Student Record'!G1083="","",'Student Record'!G1083)</f>
        <v/>
      </c>
      <c r="H1085" s="25" t="str">
        <f>IF('Student Record'!I1083="","",'Student Record'!I1083)</f>
        <v/>
      </c>
      <c r="I1085" s="27" t="str">
        <f>IF('Student Record'!J1083="","",'Student Record'!J1083)</f>
        <v/>
      </c>
      <c r="J1085" s="25" t="str">
        <f>IF('Student Record'!O1083="","",'Student Record'!O1083)</f>
        <v/>
      </c>
      <c r="K10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5" s="25" t="str">
        <f>IF(Table1[[#This Row],[नाम विद्यार्थी]]="","",IF(AND(Table1[[#This Row],[कक्षा]]&gt;8,Table1[[#This Row],[कक्षा]]&lt;11),50,""))</f>
        <v/>
      </c>
      <c r="M1085" s="28" t="str">
        <f>IF(Table1[[#This Row],[नाम विद्यार्थी]]="","",IF(AND(Table1[[#This Row],[कक्षा]]&gt;=11,'School Fees'!$L$3="Yes"),100,""))</f>
        <v/>
      </c>
      <c r="N10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5" s="25" t="str">
        <f>IF(Table1[[#This Row],[नाम विद्यार्थी]]="","",IF(Table1[[#This Row],[कक्षा]]&gt;8,5,""))</f>
        <v/>
      </c>
      <c r="P10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5" s="21"/>
      <c r="R1085" s="21"/>
      <c r="S1085" s="28" t="str">
        <f>IF(SUM(Table1[[#This Row],[छात्र निधि]:[टी.सी.शुल्क]])=0,"",SUM(Table1[[#This Row],[छात्र निधि]:[टी.सी.शुल्क]]))</f>
        <v/>
      </c>
      <c r="T1085" s="33"/>
      <c r="U1085" s="33"/>
      <c r="V1085" s="22"/>
    </row>
    <row r="1086" spans="2:22" ht="15">
      <c r="B1086" s="25" t="str">
        <f>IF(C1086="","",ROWS($A$4:A1086))</f>
        <v/>
      </c>
      <c r="C1086" s="25" t="str">
        <f>IF('Student Record'!A1084="","",'Student Record'!A1084)</f>
        <v/>
      </c>
      <c r="D1086" s="25" t="str">
        <f>IF('Student Record'!B1084="","",'Student Record'!B1084)</f>
        <v/>
      </c>
      <c r="E1086" s="25" t="str">
        <f>IF('Student Record'!C1084="","",'Student Record'!C1084)</f>
        <v/>
      </c>
      <c r="F1086" s="26" t="str">
        <f>IF('Student Record'!E1084="","",'Student Record'!E1084)</f>
        <v/>
      </c>
      <c r="G1086" s="26" t="str">
        <f>IF('Student Record'!G1084="","",'Student Record'!G1084)</f>
        <v/>
      </c>
      <c r="H1086" s="25" t="str">
        <f>IF('Student Record'!I1084="","",'Student Record'!I1084)</f>
        <v/>
      </c>
      <c r="I1086" s="27" t="str">
        <f>IF('Student Record'!J1084="","",'Student Record'!J1084)</f>
        <v/>
      </c>
      <c r="J1086" s="25" t="str">
        <f>IF('Student Record'!O1084="","",'Student Record'!O1084)</f>
        <v/>
      </c>
      <c r="K10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6" s="25" t="str">
        <f>IF(Table1[[#This Row],[नाम विद्यार्थी]]="","",IF(AND(Table1[[#This Row],[कक्षा]]&gt;8,Table1[[#This Row],[कक्षा]]&lt;11),50,""))</f>
        <v/>
      </c>
      <c r="M1086" s="28" t="str">
        <f>IF(Table1[[#This Row],[नाम विद्यार्थी]]="","",IF(AND(Table1[[#This Row],[कक्षा]]&gt;=11,'School Fees'!$L$3="Yes"),100,""))</f>
        <v/>
      </c>
      <c r="N10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6" s="25" t="str">
        <f>IF(Table1[[#This Row],[नाम विद्यार्थी]]="","",IF(Table1[[#This Row],[कक्षा]]&gt;8,5,""))</f>
        <v/>
      </c>
      <c r="P10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6" s="21"/>
      <c r="R1086" s="21"/>
      <c r="S1086" s="28" t="str">
        <f>IF(SUM(Table1[[#This Row],[छात्र निधि]:[टी.सी.शुल्क]])=0,"",SUM(Table1[[#This Row],[छात्र निधि]:[टी.सी.शुल्क]]))</f>
        <v/>
      </c>
      <c r="T1086" s="33"/>
      <c r="U1086" s="33"/>
      <c r="V1086" s="22"/>
    </row>
    <row r="1087" spans="2:22" ht="15">
      <c r="B1087" s="25" t="str">
        <f>IF(C1087="","",ROWS($A$4:A1087))</f>
        <v/>
      </c>
      <c r="C1087" s="25" t="str">
        <f>IF('Student Record'!A1085="","",'Student Record'!A1085)</f>
        <v/>
      </c>
      <c r="D1087" s="25" t="str">
        <f>IF('Student Record'!B1085="","",'Student Record'!B1085)</f>
        <v/>
      </c>
      <c r="E1087" s="25" t="str">
        <f>IF('Student Record'!C1085="","",'Student Record'!C1085)</f>
        <v/>
      </c>
      <c r="F1087" s="26" t="str">
        <f>IF('Student Record'!E1085="","",'Student Record'!E1085)</f>
        <v/>
      </c>
      <c r="G1087" s="26" t="str">
        <f>IF('Student Record'!G1085="","",'Student Record'!G1085)</f>
        <v/>
      </c>
      <c r="H1087" s="25" t="str">
        <f>IF('Student Record'!I1085="","",'Student Record'!I1085)</f>
        <v/>
      </c>
      <c r="I1087" s="27" t="str">
        <f>IF('Student Record'!J1085="","",'Student Record'!J1085)</f>
        <v/>
      </c>
      <c r="J1087" s="25" t="str">
        <f>IF('Student Record'!O1085="","",'Student Record'!O1085)</f>
        <v/>
      </c>
      <c r="K10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7" s="25" t="str">
        <f>IF(Table1[[#This Row],[नाम विद्यार्थी]]="","",IF(AND(Table1[[#This Row],[कक्षा]]&gt;8,Table1[[#This Row],[कक्षा]]&lt;11),50,""))</f>
        <v/>
      </c>
      <c r="M1087" s="28" t="str">
        <f>IF(Table1[[#This Row],[नाम विद्यार्थी]]="","",IF(AND(Table1[[#This Row],[कक्षा]]&gt;=11,'School Fees'!$L$3="Yes"),100,""))</f>
        <v/>
      </c>
      <c r="N10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7" s="25" t="str">
        <f>IF(Table1[[#This Row],[नाम विद्यार्थी]]="","",IF(Table1[[#This Row],[कक्षा]]&gt;8,5,""))</f>
        <v/>
      </c>
      <c r="P10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7" s="21"/>
      <c r="R1087" s="21"/>
      <c r="S1087" s="28" t="str">
        <f>IF(SUM(Table1[[#This Row],[छात्र निधि]:[टी.सी.शुल्क]])=0,"",SUM(Table1[[#This Row],[छात्र निधि]:[टी.सी.शुल्क]]))</f>
        <v/>
      </c>
      <c r="T1087" s="33"/>
      <c r="U1087" s="33"/>
      <c r="V1087" s="22"/>
    </row>
    <row r="1088" spans="2:22" ht="15">
      <c r="B1088" s="25" t="str">
        <f>IF(C1088="","",ROWS($A$4:A1088))</f>
        <v/>
      </c>
      <c r="C1088" s="25" t="str">
        <f>IF('Student Record'!A1086="","",'Student Record'!A1086)</f>
        <v/>
      </c>
      <c r="D1088" s="25" t="str">
        <f>IF('Student Record'!B1086="","",'Student Record'!B1086)</f>
        <v/>
      </c>
      <c r="E1088" s="25" t="str">
        <f>IF('Student Record'!C1086="","",'Student Record'!C1086)</f>
        <v/>
      </c>
      <c r="F1088" s="26" t="str">
        <f>IF('Student Record'!E1086="","",'Student Record'!E1086)</f>
        <v/>
      </c>
      <c r="G1088" s="26" t="str">
        <f>IF('Student Record'!G1086="","",'Student Record'!G1086)</f>
        <v/>
      </c>
      <c r="H1088" s="25" t="str">
        <f>IF('Student Record'!I1086="","",'Student Record'!I1086)</f>
        <v/>
      </c>
      <c r="I1088" s="27" t="str">
        <f>IF('Student Record'!J1086="","",'Student Record'!J1086)</f>
        <v/>
      </c>
      <c r="J1088" s="25" t="str">
        <f>IF('Student Record'!O1086="","",'Student Record'!O1086)</f>
        <v/>
      </c>
      <c r="K10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8" s="25" t="str">
        <f>IF(Table1[[#This Row],[नाम विद्यार्थी]]="","",IF(AND(Table1[[#This Row],[कक्षा]]&gt;8,Table1[[#This Row],[कक्षा]]&lt;11),50,""))</f>
        <v/>
      </c>
      <c r="M1088" s="28" t="str">
        <f>IF(Table1[[#This Row],[नाम विद्यार्थी]]="","",IF(AND(Table1[[#This Row],[कक्षा]]&gt;=11,'School Fees'!$L$3="Yes"),100,""))</f>
        <v/>
      </c>
      <c r="N10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8" s="25" t="str">
        <f>IF(Table1[[#This Row],[नाम विद्यार्थी]]="","",IF(Table1[[#This Row],[कक्षा]]&gt;8,5,""))</f>
        <v/>
      </c>
      <c r="P10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8" s="21"/>
      <c r="R1088" s="21"/>
      <c r="S1088" s="28" t="str">
        <f>IF(SUM(Table1[[#This Row],[छात्र निधि]:[टी.सी.शुल्क]])=0,"",SUM(Table1[[#This Row],[छात्र निधि]:[टी.सी.शुल्क]]))</f>
        <v/>
      </c>
      <c r="T1088" s="33"/>
      <c r="U1088" s="33"/>
      <c r="V1088" s="22"/>
    </row>
    <row r="1089" spans="2:22" ht="15">
      <c r="B1089" s="25" t="str">
        <f>IF(C1089="","",ROWS($A$4:A1089))</f>
        <v/>
      </c>
      <c r="C1089" s="25" t="str">
        <f>IF('Student Record'!A1087="","",'Student Record'!A1087)</f>
        <v/>
      </c>
      <c r="D1089" s="25" t="str">
        <f>IF('Student Record'!B1087="","",'Student Record'!B1087)</f>
        <v/>
      </c>
      <c r="E1089" s="25" t="str">
        <f>IF('Student Record'!C1087="","",'Student Record'!C1087)</f>
        <v/>
      </c>
      <c r="F1089" s="26" t="str">
        <f>IF('Student Record'!E1087="","",'Student Record'!E1087)</f>
        <v/>
      </c>
      <c r="G1089" s="26" t="str">
        <f>IF('Student Record'!G1087="","",'Student Record'!G1087)</f>
        <v/>
      </c>
      <c r="H1089" s="25" t="str">
        <f>IF('Student Record'!I1087="","",'Student Record'!I1087)</f>
        <v/>
      </c>
      <c r="I1089" s="27" t="str">
        <f>IF('Student Record'!J1087="","",'Student Record'!J1087)</f>
        <v/>
      </c>
      <c r="J1089" s="25" t="str">
        <f>IF('Student Record'!O1087="","",'Student Record'!O1087)</f>
        <v/>
      </c>
      <c r="K10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89" s="25" t="str">
        <f>IF(Table1[[#This Row],[नाम विद्यार्थी]]="","",IF(AND(Table1[[#This Row],[कक्षा]]&gt;8,Table1[[#This Row],[कक्षा]]&lt;11),50,""))</f>
        <v/>
      </c>
      <c r="M1089" s="28" t="str">
        <f>IF(Table1[[#This Row],[नाम विद्यार्थी]]="","",IF(AND(Table1[[#This Row],[कक्षा]]&gt;=11,'School Fees'!$L$3="Yes"),100,""))</f>
        <v/>
      </c>
      <c r="N10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89" s="25" t="str">
        <f>IF(Table1[[#This Row],[नाम विद्यार्थी]]="","",IF(Table1[[#This Row],[कक्षा]]&gt;8,5,""))</f>
        <v/>
      </c>
      <c r="P10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89" s="21"/>
      <c r="R1089" s="21"/>
      <c r="S1089" s="28" t="str">
        <f>IF(SUM(Table1[[#This Row],[छात्र निधि]:[टी.सी.शुल्क]])=0,"",SUM(Table1[[#This Row],[छात्र निधि]:[टी.सी.शुल्क]]))</f>
        <v/>
      </c>
      <c r="T1089" s="33"/>
      <c r="U1089" s="33"/>
      <c r="V1089" s="22"/>
    </row>
    <row r="1090" spans="2:22" ht="15">
      <c r="B1090" s="25" t="str">
        <f>IF(C1090="","",ROWS($A$4:A1090))</f>
        <v/>
      </c>
      <c r="C1090" s="25" t="str">
        <f>IF('Student Record'!A1088="","",'Student Record'!A1088)</f>
        <v/>
      </c>
      <c r="D1090" s="25" t="str">
        <f>IF('Student Record'!B1088="","",'Student Record'!B1088)</f>
        <v/>
      </c>
      <c r="E1090" s="25" t="str">
        <f>IF('Student Record'!C1088="","",'Student Record'!C1088)</f>
        <v/>
      </c>
      <c r="F1090" s="26" t="str">
        <f>IF('Student Record'!E1088="","",'Student Record'!E1088)</f>
        <v/>
      </c>
      <c r="G1090" s="26" t="str">
        <f>IF('Student Record'!G1088="","",'Student Record'!G1088)</f>
        <v/>
      </c>
      <c r="H1090" s="25" t="str">
        <f>IF('Student Record'!I1088="","",'Student Record'!I1088)</f>
        <v/>
      </c>
      <c r="I1090" s="27" t="str">
        <f>IF('Student Record'!J1088="","",'Student Record'!J1088)</f>
        <v/>
      </c>
      <c r="J1090" s="25" t="str">
        <f>IF('Student Record'!O1088="","",'Student Record'!O1088)</f>
        <v/>
      </c>
      <c r="K10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0" s="25" t="str">
        <f>IF(Table1[[#This Row],[नाम विद्यार्थी]]="","",IF(AND(Table1[[#This Row],[कक्षा]]&gt;8,Table1[[#This Row],[कक्षा]]&lt;11),50,""))</f>
        <v/>
      </c>
      <c r="M1090" s="28" t="str">
        <f>IF(Table1[[#This Row],[नाम विद्यार्थी]]="","",IF(AND(Table1[[#This Row],[कक्षा]]&gt;=11,'School Fees'!$L$3="Yes"),100,""))</f>
        <v/>
      </c>
      <c r="N10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0" s="25" t="str">
        <f>IF(Table1[[#This Row],[नाम विद्यार्थी]]="","",IF(Table1[[#This Row],[कक्षा]]&gt;8,5,""))</f>
        <v/>
      </c>
      <c r="P10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0" s="21"/>
      <c r="R1090" s="21"/>
      <c r="S1090" s="28" t="str">
        <f>IF(SUM(Table1[[#This Row],[छात्र निधि]:[टी.सी.शुल्क]])=0,"",SUM(Table1[[#This Row],[छात्र निधि]:[टी.सी.शुल्क]]))</f>
        <v/>
      </c>
      <c r="T1090" s="33"/>
      <c r="U1090" s="33"/>
      <c r="V1090" s="22"/>
    </row>
    <row r="1091" spans="2:22" ht="15">
      <c r="B1091" s="25" t="str">
        <f>IF(C1091="","",ROWS($A$4:A1091))</f>
        <v/>
      </c>
      <c r="C1091" s="25" t="str">
        <f>IF('Student Record'!A1089="","",'Student Record'!A1089)</f>
        <v/>
      </c>
      <c r="D1091" s="25" t="str">
        <f>IF('Student Record'!B1089="","",'Student Record'!B1089)</f>
        <v/>
      </c>
      <c r="E1091" s="25" t="str">
        <f>IF('Student Record'!C1089="","",'Student Record'!C1089)</f>
        <v/>
      </c>
      <c r="F1091" s="26" t="str">
        <f>IF('Student Record'!E1089="","",'Student Record'!E1089)</f>
        <v/>
      </c>
      <c r="G1091" s="26" t="str">
        <f>IF('Student Record'!G1089="","",'Student Record'!G1089)</f>
        <v/>
      </c>
      <c r="H1091" s="25" t="str">
        <f>IF('Student Record'!I1089="","",'Student Record'!I1089)</f>
        <v/>
      </c>
      <c r="I1091" s="27" t="str">
        <f>IF('Student Record'!J1089="","",'Student Record'!J1089)</f>
        <v/>
      </c>
      <c r="J1091" s="25" t="str">
        <f>IF('Student Record'!O1089="","",'Student Record'!O1089)</f>
        <v/>
      </c>
      <c r="K10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1" s="25" t="str">
        <f>IF(Table1[[#This Row],[नाम विद्यार्थी]]="","",IF(AND(Table1[[#This Row],[कक्षा]]&gt;8,Table1[[#This Row],[कक्षा]]&lt;11),50,""))</f>
        <v/>
      </c>
      <c r="M1091" s="28" t="str">
        <f>IF(Table1[[#This Row],[नाम विद्यार्थी]]="","",IF(AND(Table1[[#This Row],[कक्षा]]&gt;=11,'School Fees'!$L$3="Yes"),100,""))</f>
        <v/>
      </c>
      <c r="N10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1" s="25" t="str">
        <f>IF(Table1[[#This Row],[नाम विद्यार्थी]]="","",IF(Table1[[#This Row],[कक्षा]]&gt;8,5,""))</f>
        <v/>
      </c>
      <c r="P10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1" s="21"/>
      <c r="R1091" s="21"/>
      <c r="S1091" s="28" t="str">
        <f>IF(SUM(Table1[[#This Row],[छात्र निधि]:[टी.सी.शुल्क]])=0,"",SUM(Table1[[#This Row],[छात्र निधि]:[टी.सी.शुल्क]]))</f>
        <v/>
      </c>
      <c r="T1091" s="33"/>
      <c r="U1091" s="33"/>
      <c r="V1091" s="22"/>
    </row>
    <row r="1092" spans="2:22" ht="15">
      <c r="B1092" s="25" t="str">
        <f>IF(C1092="","",ROWS($A$4:A1092))</f>
        <v/>
      </c>
      <c r="C1092" s="25" t="str">
        <f>IF('Student Record'!A1090="","",'Student Record'!A1090)</f>
        <v/>
      </c>
      <c r="D1092" s="25" t="str">
        <f>IF('Student Record'!B1090="","",'Student Record'!B1090)</f>
        <v/>
      </c>
      <c r="E1092" s="25" t="str">
        <f>IF('Student Record'!C1090="","",'Student Record'!C1090)</f>
        <v/>
      </c>
      <c r="F1092" s="26" t="str">
        <f>IF('Student Record'!E1090="","",'Student Record'!E1090)</f>
        <v/>
      </c>
      <c r="G1092" s="26" t="str">
        <f>IF('Student Record'!G1090="","",'Student Record'!G1090)</f>
        <v/>
      </c>
      <c r="H1092" s="25" t="str">
        <f>IF('Student Record'!I1090="","",'Student Record'!I1090)</f>
        <v/>
      </c>
      <c r="I1092" s="27" t="str">
        <f>IF('Student Record'!J1090="","",'Student Record'!J1090)</f>
        <v/>
      </c>
      <c r="J1092" s="25" t="str">
        <f>IF('Student Record'!O1090="","",'Student Record'!O1090)</f>
        <v/>
      </c>
      <c r="K10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2" s="25" t="str">
        <f>IF(Table1[[#This Row],[नाम विद्यार्थी]]="","",IF(AND(Table1[[#This Row],[कक्षा]]&gt;8,Table1[[#This Row],[कक्षा]]&lt;11),50,""))</f>
        <v/>
      </c>
      <c r="M1092" s="28" t="str">
        <f>IF(Table1[[#This Row],[नाम विद्यार्थी]]="","",IF(AND(Table1[[#This Row],[कक्षा]]&gt;=11,'School Fees'!$L$3="Yes"),100,""))</f>
        <v/>
      </c>
      <c r="N10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2" s="25" t="str">
        <f>IF(Table1[[#This Row],[नाम विद्यार्थी]]="","",IF(Table1[[#This Row],[कक्षा]]&gt;8,5,""))</f>
        <v/>
      </c>
      <c r="P10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2" s="21"/>
      <c r="R1092" s="21"/>
      <c r="S1092" s="28" t="str">
        <f>IF(SUM(Table1[[#This Row],[छात्र निधि]:[टी.सी.शुल्क]])=0,"",SUM(Table1[[#This Row],[छात्र निधि]:[टी.सी.शुल्क]]))</f>
        <v/>
      </c>
      <c r="T1092" s="33"/>
      <c r="U1092" s="33"/>
      <c r="V1092" s="22"/>
    </row>
    <row r="1093" spans="2:22" ht="15">
      <c r="B1093" s="25" t="str">
        <f>IF(C1093="","",ROWS($A$4:A1093))</f>
        <v/>
      </c>
      <c r="C1093" s="25" t="str">
        <f>IF('Student Record'!A1091="","",'Student Record'!A1091)</f>
        <v/>
      </c>
      <c r="D1093" s="25" t="str">
        <f>IF('Student Record'!B1091="","",'Student Record'!B1091)</f>
        <v/>
      </c>
      <c r="E1093" s="25" t="str">
        <f>IF('Student Record'!C1091="","",'Student Record'!C1091)</f>
        <v/>
      </c>
      <c r="F1093" s="26" t="str">
        <f>IF('Student Record'!E1091="","",'Student Record'!E1091)</f>
        <v/>
      </c>
      <c r="G1093" s="26" t="str">
        <f>IF('Student Record'!G1091="","",'Student Record'!G1091)</f>
        <v/>
      </c>
      <c r="H1093" s="25" t="str">
        <f>IF('Student Record'!I1091="","",'Student Record'!I1091)</f>
        <v/>
      </c>
      <c r="I1093" s="27" t="str">
        <f>IF('Student Record'!J1091="","",'Student Record'!J1091)</f>
        <v/>
      </c>
      <c r="J1093" s="25" t="str">
        <f>IF('Student Record'!O1091="","",'Student Record'!O1091)</f>
        <v/>
      </c>
      <c r="K10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3" s="25" t="str">
        <f>IF(Table1[[#This Row],[नाम विद्यार्थी]]="","",IF(AND(Table1[[#This Row],[कक्षा]]&gt;8,Table1[[#This Row],[कक्षा]]&lt;11),50,""))</f>
        <v/>
      </c>
      <c r="M1093" s="28" t="str">
        <f>IF(Table1[[#This Row],[नाम विद्यार्थी]]="","",IF(AND(Table1[[#This Row],[कक्षा]]&gt;=11,'School Fees'!$L$3="Yes"),100,""))</f>
        <v/>
      </c>
      <c r="N10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3" s="25" t="str">
        <f>IF(Table1[[#This Row],[नाम विद्यार्थी]]="","",IF(Table1[[#This Row],[कक्षा]]&gt;8,5,""))</f>
        <v/>
      </c>
      <c r="P10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3" s="21"/>
      <c r="R1093" s="21"/>
      <c r="S1093" s="28" t="str">
        <f>IF(SUM(Table1[[#This Row],[छात्र निधि]:[टी.सी.शुल्क]])=0,"",SUM(Table1[[#This Row],[छात्र निधि]:[टी.सी.शुल्क]]))</f>
        <v/>
      </c>
      <c r="T1093" s="33"/>
      <c r="U1093" s="33"/>
      <c r="V1093" s="22"/>
    </row>
    <row r="1094" spans="2:22" ht="15">
      <c r="B1094" s="25" t="str">
        <f>IF(C1094="","",ROWS($A$4:A1094))</f>
        <v/>
      </c>
      <c r="C1094" s="25" t="str">
        <f>IF('Student Record'!A1092="","",'Student Record'!A1092)</f>
        <v/>
      </c>
      <c r="D1094" s="25" t="str">
        <f>IF('Student Record'!B1092="","",'Student Record'!B1092)</f>
        <v/>
      </c>
      <c r="E1094" s="25" t="str">
        <f>IF('Student Record'!C1092="","",'Student Record'!C1092)</f>
        <v/>
      </c>
      <c r="F1094" s="26" t="str">
        <f>IF('Student Record'!E1092="","",'Student Record'!E1092)</f>
        <v/>
      </c>
      <c r="G1094" s="26" t="str">
        <f>IF('Student Record'!G1092="","",'Student Record'!G1092)</f>
        <v/>
      </c>
      <c r="H1094" s="25" t="str">
        <f>IF('Student Record'!I1092="","",'Student Record'!I1092)</f>
        <v/>
      </c>
      <c r="I1094" s="27" t="str">
        <f>IF('Student Record'!J1092="","",'Student Record'!J1092)</f>
        <v/>
      </c>
      <c r="J1094" s="25" t="str">
        <f>IF('Student Record'!O1092="","",'Student Record'!O1092)</f>
        <v/>
      </c>
      <c r="K10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4" s="25" t="str">
        <f>IF(Table1[[#This Row],[नाम विद्यार्थी]]="","",IF(AND(Table1[[#This Row],[कक्षा]]&gt;8,Table1[[#This Row],[कक्षा]]&lt;11),50,""))</f>
        <v/>
      </c>
      <c r="M1094" s="28" t="str">
        <f>IF(Table1[[#This Row],[नाम विद्यार्थी]]="","",IF(AND(Table1[[#This Row],[कक्षा]]&gt;=11,'School Fees'!$L$3="Yes"),100,""))</f>
        <v/>
      </c>
      <c r="N10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4" s="25" t="str">
        <f>IF(Table1[[#This Row],[नाम विद्यार्थी]]="","",IF(Table1[[#This Row],[कक्षा]]&gt;8,5,""))</f>
        <v/>
      </c>
      <c r="P10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4" s="21"/>
      <c r="R1094" s="21"/>
      <c r="S1094" s="28" t="str">
        <f>IF(SUM(Table1[[#This Row],[छात्र निधि]:[टी.सी.शुल्क]])=0,"",SUM(Table1[[#This Row],[छात्र निधि]:[टी.सी.शुल्क]]))</f>
        <v/>
      </c>
      <c r="T1094" s="33"/>
      <c r="U1094" s="33"/>
      <c r="V1094" s="22"/>
    </row>
    <row r="1095" spans="2:22" ht="15">
      <c r="B1095" s="25" t="str">
        <f>IF(C1095="","",ROWS($A$4:A1095))</f>
        <v/>
      </c>
      <c r="C1095" s="25" t="str">
        <f>IF('Student Record'!A1093="","",'Student Record'!A1093)</f>
        <v/>
      </c>
      <c r="D1095" s="25" t="str">
        <f>IF('Student Record'!B1093="","",'Student Record'!B1093)</f>
        <v/>
      </c>
      <c r="E1095" s="25" t="str">
        <f>IF('Student Record'!C1093="","",'Student Record'!C1093)</f>
        <v/>
      </c>
      <c r="F1095" s="26" t="str">
        <f>IF('Student Record'!E1093="","",'Student Record'!E1093)</f>
        <v/>
      </c>
      <c r="G1095" s="26" t="str">
        <f>IF('Student Record'!G1093="","",'Student Record'!G1093)</f>
        <v/>
      </c>
      <c r="H1095" s="25" t="str">
        <f>IF('Student Record'!I1093="","",'Student Record'!I1093)</f>
        <v/>
      </c>
      <c r="I1095" s="27" t="str">
        <f>IF('Student Record'!J1093="","",'Student Record'!J1093)</f>
        <v/>
      </c>
      <c r="J1095" s="25" t="str">
        <f>IF('Student Record'!O1093="","",'Student Record'!O1093)</f>
        <v/>
      </c>
      <c r="K10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5" s="25" t="str">
        <f>IF(Table1[[#This Row],[नाम विद्यार्थी]]="","",IF(AND(Table1[[#This Row],[कक्षा]]&gt;8,Table1[[#This Row],[कक्षा]]&lt;11),50,""))</f>
        <v/>
      </c>
      <c r="M1095" s="28" t="str">
        <f>IF(Table1[[#This Row],[नाम विद्यार्थी]]="","",IF(AND(Table1[[#This Row],[कक्षा]]&gt;=11,'School Fees'!$L$3="Yes"),100,""))</f>
        <v/>
      </c>
      <c r="N10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5" s="25" t="str">
        <f>IF(Table1[[#This Row],[नाम विद्यार्थी]]="","",IF(Table1[[#This Row],[कक्षा]]&gt;8,5,""))</f>
        <v/>
      </c>
      <c r="P10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5" s="21"/>
      <c r="R1095" s="21"/>
      <c r="S1095" s="28" t="str">
        <f>IF(SUM(Table1[[#This Row],[छात्र निधि]:[टी.सी.शुल्क]])=0,"",SUM(Table1[[#This Row],[छात्र निधि]:[टी.सी.शुल्क]]))</f>
        <v/>
      </c>
      <c r="T1095" s="33"/>
      <c r="U1095" s="33"/>
      <c r="V1095" s="22"/>
    </row>
    <row r="1096" spans="2:22" ht="15">
      <c r="B1096" s="25" t="str">
        <f>IF(C1096="","",ROWS($A$4:A1096))</f>
        <v/>
      </c>
      <c r="C1096" s="25" t="str">
        <f>IF('Student Record'!A1094="","",'Student Record'!A1094)</f>
        <v/>
      </c>
      <c r="D1096" s="25" t="str">
        <f>IF('Student Record'!B1094="","",'Student Record'!B1094)</f>
        <v/>
      </c>
      <c r="E1096" s="25" t="str">
        <f>IF('Student Record'!C1094="","",'Student Record'!C1094)</f>
        <v/>
      </c>
      <c r="F1096" s="26" t="str">
        <f>IF('Student Record'!E1094="","",'Student Record'!E1094)</f>
        <v/>
      </c>
      <c r="G1096" s="26" t="str">
        <f>IF('Student Record'!G1094="","",'Student Record'!G1094)</f>
        <v/>
      </c>
      <c r="H1096" s="25" t="str">
        <f>IF('Student Record'!I1094="","",'Student Record'!I1094)</f>
        <v/>
      </c>
      <c r="I1096" s="27" t="str">
        <f>IF('Student Record'!J1094="","",'Student Record'!J1094)</f>
        <v/>
      </c>
      <c r="J1096" s="25" t="str">
        <f>IF('Student Record'!O1094="","",'Student Record'!O1094)</f>
        <v/>
      </c>
      <c r="K10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6" s="25" t="str">
        <f>IF(Table1[[#This Row],[नाम विद्यार्थी]]="","",IF(AND(Table1[[#This Row],[कक्षा]]&gt;8,Table1[[#This Row],[कक्षा]]&lt;11),50,""))</f>
        <v/>
      </c>
      <c r="M1096" s="28" t="str">
        <f>IF(Table1[[#This Row],[नाम विद्यार्थी]]="","",IF(AND(Table1[[#This Row],[कक्षा]]&gt;=11,'School Fees'!$L$3="Yes"),100,""))</f>
        <v/>
      </c>
      <c r="N10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6" s="25" t="str">
        <f>IF(Table1[[#This Row],[नाम विद्यार्थी]]="","",IF(Table1[[#This Row],[कक्षा]]&gt;8,5,""))</f>
        <v/>
      </c>
      <c r="P10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6" s="21"/>
      <c r="R1096" s="21"/>
      <c r="S1096" s="28" t="str">
        <f>IF(SUM(Table1[[#This Row],[छात्र निधि]:[टी.सी.शुल्क]])=0,"",SUM(Table1[[#This Row],[छात्र निधि]:[टी.सी.शुल्क]]))</f>
        <v/>
      </c>
      <c r="T1096" s="33"/>
      <c r="U1096" s="33"/>
      <c r="V1096" s="22"/>
    </row>
    <row r="1097" spans="2:22" ht="15">
      <c r="B1097" s="25" t="str">
        <f>IF(C1097="","",ROWS($A$4:A1097))</f>
        <v/>
      </c>
      <c r="C1097" s="25" t="str">
        <f>IF('Student Record'!A1095="","",'Student Record'!A1095)</f>
        <v/>
      </c>
      <c r="D1097" s="25" t="str">
        <f>IF('Student Record'!B1095="","",'Student Record'!B1095)</f>
        <v/>
      </c>
      <c r="E1097" s="25" t="str">
        <f>IF('Student Record'!C1095="","",'Student Record'!C1095)</f>
        <v/>
      </c>
      <c r="F1097" s="26" t="str">
        <f>IF('Student Record'!E1095="","",'Student Record'!E1095)</f>
        <v/>
      </c>
      <c r="G1097" s="26" t="str">
        <f>IF('Student Record'!G1095="","",'Student Record'!G1095)</f>
        <v/>
      </c>
      <c r="H1097" s="25" t="str">
        <f>IF('Student Record'!I1095="","",'Student Record'!I1095)</f>
        <v/>
      </c>
      <c r="I1097" s="27" t="str">
        <f>IF('Student Record'!J1095="","",'Student Record'!J1095)</f>
        <v/>
      </c>
      <c r="J1097" s="25" t="str">
        <f>IF('Student Record'!O1095="","",'Student Record'!O1095)</f>
        <v/>
      </c>
      <c r="K10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7" s="25" t="str">
        <f>IF(Table1[[#This Row],[नाम विद्यार्थी]]="","",IF(AND(Table1[[#This Row],[कक्षा]]&gt;8,Table1[[#This Row],[कक्षा]]&lt;11),50,""))</f>
        <v/>
      </c>
      <c r="M1097" s="28" t="str">
        <f>IF(Table1[[#This Row],[नाम विद्यार्थी]]="","",IF(AND(Table1[[#This Row],[कक्षा]]&gt;=11,'School Fees'!$L$3="Yes"),100,""))</f>
        <v/>
      </c>
      <c r="N10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7" s="25" t="str">
        <f>IF(Table1[[#This Row],[नाम विद्यार्थी]]="","",IF(Table1[[#This Row],[कक्षा]]&gt;8,5,""))</f>
        <v/>
      </c>
      <c r="P10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7" s="21"/>
      <c r="R1097" s="21"/>
      <c r="S1097" s="28" t="str">
        <f>IF(SUM(Table1[[#This Row],[छात्र निधि]:[टी.सी.शुल्क]])=0,"",SUM(Table1[[#This Row],[छात्र निधि]:[टी.सी.शुल्क]]))</f>
        <v/>
      </c>
      <c r="T1097" s="33"/>
      <c r="U1097" s="33"/>
      <c r="V1097" s="22"/>
    </row>
    <row r="1098" spans="2:22" ht="15">
      <c r="B1098" s="25" t="str">
        <f>IF(C1098="","",ROWS($A$4:A1098))</f>
        <v/>
      </c>
      <c r="C1098" s="25" t="str">
        <f>IF('Student Record'!A1096="","",'Student Record'!A1096)</f>
        <v/>
      </c>
      <c r="D1098" s="25" t="str">
        <f>IF('Student Record'!B1096="","",'Student Record'!B1096)</f>
        <v/>
      </c>
      <c r="E1098" s="25" t="str">
        <f>IF('Student Record'!C1096="","",'Student Record'!C1096)</f>
        <v/>
      </c>
      <c r="F1098" s="26" t="str">
        <f>IF('Student Record'!E1096="","",'Student Record'!E1096)</f>
        <v/>
      </c>
      <c r="G1098" s="26" t="str">
        <f>IF('Student Record'!G1096="","",'Student Record'!G1096)</f>
        <v/>
      </c>
      <c r="H1098" s="25" t="str">
        <f>IF('Student Record'!I1096="","",'Student Record'!I1096)</f>
        <v/>
      </c>
      <c r="I1098" s="27" t="str">
        <f>IF('Student Record'!J1096="","",'Student Record'!J1096)</f>
        <v/>
      </c>
      <c r="J1098" s="25" t="str">
        <f>IF('Student Record'!O1096="","",'Student Record'!O1096)</f>
        <v/>
      </c>
      <c r="K10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8" s="25" t="str">
        <f>IF(Table1[[#This Row],[नाम विद्यार्थी]]="","",IF(AND(Table1[[#This Row],[कक्षा]]&gt;8,Table1[[#This Row],[कक्षा]]&lt;11),50,""))</f>
        <v/>
      </c>
      <c r="M1098" s="28" t="str">
        <f>IF(Table1[[#This Row],[नाम विद्यार्थी]]="","",IF(AND(Table1[[#This Row],[कक्षा]]&gt;=11,'School Fees'!$L$3="Yes"),100,""))</f>
        <v/>
      </c>
      <c r="N10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8" s="25" t="str">
        <f>IF(Table1[[#This Row],[नाम विद्यार्थी]]="","",IF(Table1[[#This Row],[कक्षा]]&gt;8,5,""))</f>
        <v/>
      </c>
      <c r="P10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8" s="21"/>
      <c r="R1098" s="21"/>
      <c r="S1098" s="28" t="str">
        <f>IF(SUM(Table1[[#This Row],[छात्र निधि]:[टी.सी.शुल्क]])=0,"",SUM(Table1[[#This Row],[छात्र निधि]:[टी.सी.शुल्क]]))</f>
        <v/>
      </c>
      <c r="T1098" s="33"/>
      <c r="U1098" s="33"/>
      <c r="V1098" s="22"/>
    </row>
    <row r="1099" spans="2:22" ht="15">
      <c r="B1099" s="25" t="str">
        <f>IF(C1099="","",ROWS($A$4:A1099))</f>
        <v/>
      </c>
      <c r="C1099" s="25" t="str">
        <f>IF('Student Record'!A1097="","",'Student Record'!A1097)</f>
        <v/>
      </c>
      <c r="D1099" s="25" t="str">
        <f>IF('Student Record'!B1097="","",'Student Record'!B1097)</f>
        <v/>
      </c>
      <c r="E1099" s="25" t="str">
        <f>IF('Student Record'!C1097="","",'Student Record'!C1097)</f>
        <v/>
      </c>
      <c r="F1099" s="26" t="str">
        <f>IF('Student Record'!E1097="","",'Student Record'!E1097)</f>
        <v/>
      </c>
      <c r="G1099" s="26" t="str">
        <f>IF('Student Record'!G1097="","",'Student Record'!G1097)</f>
        <v/>
      </c>
      <c r="H1099" s="25" t="str">
        <f>IF('Student Record'!I1097="","",'Student Record'!I1097)</f>
        <v/>
      </c>
      <c r="I1099" s="27" t="str">
        <f>IF('Student Record'!J1097="","",'Student Record'!J1097)</f>
        <v/>
      </c>
      <c r="J1099" s="25" t="str">
        <f>IF('Student Record'!O1097="","",'Student Record'!O1097)</f>
        <v/>
      </c>
      <c r="K10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099" s="25" t="str">
        <f>IF(Table1[[#This Row],[नाम विद्यार्थी]]="","",IF(AND(Table1[[#This Row],[कक्षा]]&gt;8,Table1[[#This Row],[कक्षा]]&lt;11),50,""))</f>
        <v/>
      </c>
      <c r="M1099" s="28" t="str">
        <f>IF(Table1[[#This Row],[नाम विद्यार्थी]]="","",IF(AND(Table1[[#This Row],[कक्षा]]&gt;=11,'School Fees'!$L$3="Yes"),100,""))</f>
        <v/>
      </c>
      <c r="N10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099" s="25" t="str">
        <f>IF(Table1[[#This Row],[नाम विद्यार्थी]]="","",IF(Table1[[#This Row],[कक्षा]]&gt;8,5,""))</f>
        <v/>
      </c>
      <c r="P10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099" s="21"/>
      <c r="R1099" s="21"/>
      <c r="S1099" s="28" t="str">
        <f>IF(SUM(Table1[[#This Row],[छात्र निधि]:[टी.सी.शुल्क]])=0,"",SUM(Table1[[#This Row],[छात्र निधि]:[टी.सी.शुल्क]]))</f>
        <v/>
      </c>
      <c r="T1099" s="33"/>
      <c r="U1099" s="33"/>
      <c r="V1099" s="22"/>
    </row>
    <row r="1100" spans="2:22" ht="15">
      <c r="B1100" s="25" t="str">
        <f>IF(C1100="","",ROWS($A$4:A1100))</f>
        <v/>
      </c>
      <c r="C1100" s="25" t="str">
        <f>IF('Student Record'!A1098="","",'Student Record'!A1098)</f>
        <v/>
      </c>
      <c r="D1100" s="25" t="str">
        <f>IF('Student Record'!B1098="","",'Student Record'!B1098)</f>
        <v/>
      </c>
      <c r="E1100" s="25" t="str">
        <f>IF('Student Record'!C1098="","",'Student Record'!C1098)</f>
        <v/>
      </c>
      <c r="F1100" s="26" t="str">
        <f>IF('Student Record'!E1098="","",'Student Record'!E1098)</f>
        <v/>
      </c>
      <c r="G1100" s="26" t="str">
        <f>IF('Student Record'!G1098="","",'Student Record'!G1098)</f>
        <v/>
      </c>
      <c r="H1100" s="25" t="str">
        <f>IF('Student Record'!I1098="","",'Student Record'!I1098)</f>
        <v/>
      </c>
      <c r="I1100" s="27" t="str">
        <f>IF('Student Record'!J1098="","",'Student Record'!J1098)</f>
        <v/>
      </c>
      <c r="J1100" s="25" t="str">
        <f>IF('Student Record'!O1098="","",'Student Record'!O1098)</f>
        <v/>
      </c>
      <c r="K11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0" s="25" t="str">
        <f>IF(Table1[[#This Row],[नाम विद्यार्थी]]="","",IF(AND(Table1[[#This Row],[कक्षा]]&gt;8,Table1[[#This Row],[कक्षा]]&lt;11),50,""))</f>
        <v/>
      </c>
      <c r="M1100" s="28" t="str">
        <f>IF(Table1[[#This Row],[नाम विद्यार्थी]]="","",IF(AND(Table1[[#This Row],[कक्षा]]&gt;=11,'School Fees'!$L$3="Yes"),100,""))</f>
        <v/>
      </c>
      <c r="N11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0" s="25" t="str">
        <f>IF(Table1[[#This Row],[नाम विद्यार्थी]]="","",IF(Table1[[#This Row],[कक्षा]]&gt;8,5,""))</f>
        <v/>
      </c>
      <c r="P11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0" s="21"/>
      <c r="R1100" s="21"/>
      <c r="S1100" s="28" t="str">
        <f>IF(SUM(Table1[[#This Row],[छात्र निधि]:[टी.सी.शुल्क]])=0,"",SUM(Table1[[#This Row],[छात्र निधि]:[टी.सी.शुल्क]]))</f>
        <v/>
      </c>
      <c r="T1100" s="33"/>
      <c r="U1100" s="33"/>
      <c r="V1100" s="22"/>
    </row>
    <row r="1101" spans="2:22" ht="15">
      <c r="B1101" s="25" t="str">
        <f>IF(C1101="","",ROWS($A$4:A1101))</f>
        <v/>
      </c>
      <c r="C1101" s="25" t="str">
        <f>IF('Student Record'!A1099="","",'Student Record'!A1099)</f>
        <v/>
      </c>
      <c r="D1101" s="25" t="str">
        <f>IF('Student Record'!B1099="","",'Student Record'!B1099)</f>
        <v/>
      </c>
      <c r="E1101" s="25" t="str">
        <f>IF('Student Record'!C1099="","",'Student Record'!C1099)</f>
        <v/>
      </c>
      <c r="F1101" s="26" t="str">
        <f>IF('Student Record'!E1099="","",'Student Record'!E1099)</f>
        <v/>
      </c>
      <c r="G1101" s="26" t="str">
        <f>IF('Student Record'!G1099="","",'Student Record'!G1099)</f>
        <v/>
      </c>
      <c r="H1101" s="25" t="str">
        <f>IF('Student Record'!I1099="","",'Student Record'!I1099)</f>
        <v/>
      </c>
      <c r="I1101" s="27" t="str">
        <f>IF('Student Record'!J1099="","",'Student Record'!J1099)</f>
        <v/>
      </c>
      <c r="J1101" s="25" t="str">
        <f>IF('Student Record'!O1099="","",'Student Record'!O1099)</f>
        <v/>
      </c>
      <c r="K11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1" s="25" t="str">
        <f>IF(Table1[[#This Row],[नाम विद्यार्थी]]="","",IF(AND(Table1[[#This Row],[कक्षा]]&gt;8,Table1[[#This Row],[कक्षा]]&lt;11),50,""))</f>
        <v/>
      </c>
      <c r="M1101" s="28" t="str">
        <f>IF(Table1[[#This Row],[नाम विद्यार्थी]]="","",IF(AND(Table1[[#This Row],[कक्षा]]&gt;=11,'School Fees'!$L$3="Yes"),100,""))</f>
        <v/>
      </c>
      <c r="N11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1" s="25" t="str">
        <f>IF(Table1[[#This Row],[नाम विद्यार्थी]]="","",IF(Table1[[#This Row],[कक्षा]]&gt;8,5,""))</f>
        <v/>
      </c>
      <c r="P11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1" s="21"/>
      <c r="R1101" s="21"/>
      <c r="S1101" s="28" t="str">
        <f>IF(SUM(Table1[[#This Row],[छात्र निधि]:[टी.सी.शुल्क]])=0,"",SUM(Table1[[#This Row],[छात्र निधि]:[टी.सी.शुल्क]]))</f>
        <v/>
      </c>
      <c r="T1101" s="33"/>
      <c r="U1101" s="33"/>
      <c r="V1101" s="22"/>
    </row>
    <row r="1102" spans="2:22" ht="15">
      <c r="B1102" s="25" t="str">
        <f>IF(C1102="","",ROWS($A$4:A1102))</f>
        <v/>
      </c>
      <c r="C1102" s="25" t="str">
        <f>IF('Student Record'!A1100="","",'Student Record'!A1100)</f>
        <v/>
      </c>
      <c r="D1102" s="25" t="str">
        <f>IF('Student Record'!B1100="","",'Student Record'!B1100)</f>
        <v/>
      </c>
      <c r="E1102" s="25" t="str">
        <f>IF('Student Record'!C1100="","",'Student Record'!C1100)</f>
        <v/>
      </c>
      <c r="F1102" s="26" t="str">
        <f>IF('Student Record'!E1100="","",'Student Record'!E1100)</f>
        <v/>
      </c>
      <c r="G1102" s="26" t="str">
        <f>IF('Student Record'!G1100="","",'Student Record'!G1100)</f>
        <v/>
      </c>
      <c r="H1102" s="25" t="str">
        <f>IF('Student Record'!I1100="","",'Student Record'!I1100)</f>
        <v/>
      </c>
      <c r="I1102" s="27" t="str">
        <f>IF('Student Record'!J1100="","",'Student Record'!J1100)</f>
        <v/>
      </c>
      <c r="J1102" s="25" t="str">
        <f>IF('Student Record'!O1100="","",'Student Record'!O1100)</f>
        <v/>
      </c>
      <c r="K11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2" s="25" t="str">
        <f>IF(Table1[[#This Row],[नाम विद्यार्थी]]="","",IF(AND(Table1[[#This Row],[कक्षा]]&gt;8,Table1[[#This Row],[कक्षा]]&lt;11),50,""))</f>
        <v/>
      </c>
      <c r="M1102" s="28" t="str">
        <f>IF(Table1[[#This Row],[नाम विद्यार्थी]]="","",IF(AND(Table1[[#This Row],[कक्षा]]&gt;=11,'School Fees'!$L$3="Yes"),100,""))</f>
        <v/>
      </c>
      <c r="N11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2" s="25" t="str">
        <f>IF(Table1[[#This Row],[नाम विद्यार्थी]]="","",IF(Table1[[#This Row],[कक्षा]]&gt;8,5,""))</f>
        <v/>
      </c>
      <c r="P11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2" s="21"/>
      <c r="R1102" s="21"/>
      <c r="S1102" s="28" t="str">
        <f>IF(SUM(Table1[[#This Row],[छात्र निधि]:[टी.सी.शुल्क]])=0,"",SUM(Table1[[#This Row],[छात्र निधि]:[टी.सी.शुल्क]]))</f>
        <v/>
      </c>
      <c r="T1102" s="33"/>
      <c r="U1102" s="33"/>
      <c r="V1102" s="22"/>
    </row>
    <row r="1103" spans="2:22" ht="15">
      <c r="B1103" s="25" t="str">
        <f>IF(C1103="","",ROWS($A$4:A1103))</f>
        <v/>
      </c>
      <c r="C1103" s="25" t="str">
        <f>IF('Student Record'!A1101="","",'Student Record'!A1101)</f>
        <v/>
      </c>
      <c r="D1103" s="25" t="str">
        <f>IF('Student Record'!B1101="","",'Student Record'!B1101)</f>
        <v/>
      </c>
      <c r="E1103" s="25" t="str">
        <f>IF('Student Record'!C1101="","",'Student Record'!C1101)</f>
        <v/>
      </c>
      <c r="F1103" s="26" t="str">
        <f>IF('Student Record'!E1101="","",'Student Record'!E1101)</f>
        <v/>
      </c>
      <c r="G1103" s="26" t="str">
        <f>IF('Student Record'!G1101="","",'Student Record'!G1101)</f>
        <v/>
      </c>
      <c r="H1103" s="25" t="str">
        <f>IF('Student Record'!I1101="","",'Student Record'!I1101)</f>
        <v/>
      </c>
      <c r="I1103" s="27" t="str">
        <f>IF('Student Record'!J1101="","",'Student Record'!J1101)</f>
        <v/>
      </c>
      <c r="J1103" s="25" t="str">
        <f>IF('Student Record'!O1101="","",'Student Record'!O1101)</f>
        <v/>
      </c>
      <c r="K11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3" s="25" t="str">
        <f>IF(Table1[[#This Row],[नाम विद्यार्थी]]="","",IF(AND(Table1[[#This Row],[कक्षा]]&gt;8,Table1[[#This Row],[कक्षा]]&lt;11),50,""))</f>
        <v/>
      </c>
      <c r="M1103" s="28" t="str">
        <f>IF(Table1[[#This Row],[नाम विद्यार्थी]]="","",IF(AND(Table1[[#This Row],[कक्षा]]&gt;=11,'School Fees'!$L$3="Yes"),100,""))</f>
        <v/>
      </c>
      <c r="N11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3" s="25" t="str">
        <f>IF(Table1[[#This Row],[नाम विद्यार्थी]]="","",IF(Table1[[#This Row],[कक्षा]]&gt;8,5,""))</f>
        <v/>
      </c>
      <c r="P11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3" s="21"/>
      <c r="R1103" s="21"/>
      <c r="S1103" s="28" t="str">
        <f>IF(SUM(Table1[[#This Row],[छात्र निधि]:[टी.सी.शुल्क]])=0,"",SUM(Table1[[#This Row],[छात्र निधि]:[टी.सी.शुल्क]]))</f>
        <v/>
      </c>
      <c r="T1103" s="33"/>
      <c r="U1103" s="33"/>
      <c r="V1103" s="22"/>
    </row>
    <row r="1104" spans="2:22" ht="15">
      <c r="B1104" s="25" t="str">
        <f>IF(C1104="","",ROWS($A$4:A1104))</f>
        <v/>
      </c>
      <c r="C1104" s="25" t="str">
        <f>IF('Student Record'!A1102="","",'Student Record'!A1102)</f>
        <v/>
      </c>
      <c r="D1104" s="25" t="str">
        <f>IF('Student Record'!B1102="","",'Student Record'!B1102)</f>
        <v/>
      </c>
      <c r="E1104" s="25" t="str">
        <f>IF('Student Record'!C1102="","",'Student Record'!C1102)</f>
        <v/>
      </c>
      <c r="F1104" s="26" t="str">
        <f>IF('Student Record'!E1102="","",'Student Record'!E1102)</f>
        <v/>
      </c>
      <c r="G1104" s="26" t="str">
        <f>IF('Student Record'!G1102="","",'Student Record'!G1102)</f>
        <v/>
      </c>
      <c r="H1104" s="25" t="str">
        <f>IF('Student Record'!I1102="","",'Student Record'!I1102)</f>
        <v/>
      </c>
      <c r="I1104" s="27" t="str">
        <f>IF('Student Record'!J1102="","",'Student Record'!J1102)</f>
        <v/>
      </c>
      <c r="J1104" s="25" t="str">
        <f>IF('Student Record'!O1102="","",'Student Record'!O1102)</f>
        <v/>
      </c>
      <c r="K11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4" s="25" t="str">
        <f>IF(Table1[[#This Row],[नाम विद्यार्थी]]="","",IF(AND(Table1[[#This Row],[कक्षा]]&gt;8,Table1[[#This Row],[कक्षा]]&lt;11),50,""))</f>
        <v/>
      </c>
      <c r="M1104" s="28" t="str">
        <f>IF(Table1[[#This Row],[नाम विद्यार्थी]]="","",IF(AND(Table1[[#This Row],[कक्षा]]&gt;=11,'School Fees'!$L$3="Yes"),100,""))</f>
        <v/>
      </c>
      <c r="N11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4" s="25" t="str">
        <f>IF(Table1[[#This Row],[नाम विद्यार्थी]]="","",IF(Table1[[#This Row],[कक्षा]]&gt;8,5,""))</f>
        <v/>
      </c>
      <c r="P11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4" s="21"/>
      <c r="R1104" s="21"/>
      <c r="S1104" s="28" t="str">
        <f>IF(SUM(Table1[[#This Row],[छात्र निधि]:[टी.सी.शुल्क]])=0,"",SUM(Table1[[#This Row],[छात्र निधि]:[टी.सी.शुल्क]]))</f>
        <v/>
      </c>
      <c r="T1104" s="33"/>
      <c r="U1104" s="33"/>
      <c r="V1104" s="22"/>
    </row>
    <row r="1105" spans="2:22" ht="15">
      <c r="B1105" s="25" t="str">
        <f>IF(C1105="","",ROWS($A$4:A1105))</f>
        <v/>
      </c>
      <c r="C1105" s="25" t="str">
        <f>IF('Student Record'!A1103="","",'Student Record'!A1103)</f>
        <v/>
      </c>
      <c r="D1105" s="25" t="str">
        <f>IF('Student Record'!B1103="","",'Student Record'!B1103)</f>
        <v/>
      </c>
      <c r="E1105" s="25" t="str">
        <f>IF('Student Record'!C1103="","",'Student Record'!C1103)</f>
        <v/>
      </c>
      <c r="F1105" s="26" t="str">
        <f>IF('Student Record'!E1103="","",'Student Record'!E1103)</f>
        <v/>
      </c>
      <c r="G1105" s="26" t="str">
        <f>IF('Student Record'!G1103="","",'Student Record'!G1103)</f>
        <v/>
      </c>
      <c r="H1105" s="25" t="str">
        <f>IF('Student Record'!I1103="","",'Student Record'!I1103)</f>
        <v/>
      </c>
      <c r="I1105" s="27" t="str">
        <f>IF('Student Record'!J1103="","",'Student Record'!J1103)</f>
        <v/>
      </c>
      <c r="J1105" s="25" t="str">
        <f>IF('Student Record'!O1103="","",'Student Record'!O1103)</f>
        <v/>
      </c>
      <c r="K11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5" s="25" t="str">
        <f>IF(Table1[[#This Row],[नाम विद्यार्थी]]="","",IF(AND(Table1[[#This Row],[कक्षा]]&gt;8,Table1[[#This Row],[कक्षा]]&lt;11),50,""))</f>
        <v/>
      </c>
      <c r="M1105" s="28" t="str">
        <f>IF(Table1[[#This Row],[नाम विद्यार्थी]]="","",IF(AND(Table1[[#This Row],[कक्षा]]&gt;=11,'School Fees'!$L$3="Yes"),100,""))</f>
        <v/>
      </c>
      <c r="N11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5" s="25" t="str">
        <f>IF(Table1[[#This Row],[नाम विद्यार्थी]]="","",IF(Table1[[#This Row],[कक्षा]]&gt;8,5,""))</f>
        <v/>
      </c>
      <c r="P11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5" s="21"/>
      <c r="R1105" s="21"/>
      <c r="S1105" s="28" t="str">
        <f>IF(SUM(Table1[[#This Row],[छात्र निधि]:[टी.सी.शुल्क]])=0,"",SUM(Table1[[#This Row],[छात्र निधि]:[टी.सी.शुल्क]]))</f>
        <v/>
      </c>
      <c r="T1105" s="33"/>
      <c r="U1105" s="33"/>
      <c r="V1105" s="22"/>
    </row>
    <row r="1106" spans="2:22" ht="15">
      <c r="B1106" s="25" t="str">
        <f>IF(C1106="","",ROWS($A$4:A1106))</f>
        <v/>
      </c>
      <c r="C1106" s="25" t="str">
        <f>IF('Student Record'!A1104="","",'Student Record'!A1104)</f>
        <v/>
      </c>
      <c r="D1106" s="25" t="str">
        <f>IF('Student Record'!B1104="","",'Student Record'!B1104)</f>
        <v/>
      </c>
      <c r="E1106" s="25" t="str">
        <f>IF('Student Record'!C1104="","",'Student Record'!C1104)</f>
        <v/>
      </c>
      <c r="F1106" s="26" t="str">
        <f>IF('Student Record'!E1104="","",'Student Record'!E1104)</f>
        <v/>
      </c>
      <c r="G1106" s="26" t="str">
        <f>IF('Student Record'!G1104="","",'Student Record'!G1104)</f>
        <v/>
      </c>
      <c r="H1106" s="25" t="str">
        <f>IF('Student Record'!I1104="","",'Student Record'!I1104)</f>
        <v/>
      </c>
      <c r="I1106" s="27" t="str">
        <f>IF('Student Record'!J1104="","",'Student Record'!J1104)</f>
        <v/>
      </c>
      <c r="J1106" s="25" t="str">
        <f>IF('Student Record'!O1104="","",'Student Record'!O1104)</f>
        <v/>
      </c>
      <c r="K11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6" s="25" t="str">
        <f>IF(Table1[[#This Row],[नाम विद्यार्थी]]="","",IF(AND(Table1[[#This Row],[कक्षा]]&gt;8,Table1[[#This Row],[कक्षा]]&lt;11),50,""))</f>
        <v/>
      </c>
      <c r="M1106" s="28" t="str">
        <f>IF(Table1[[#This Row],[नाम विद्यार्थी]]="","",IF(AND(Table1[[#This Row],[कक्षा]]&gt;=11,'School Fees'!$L$3="Yes"),100,""))</f>
        <v/>
      </c>
      <c r="N11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6" s="25" t="str">
        <f>IF(Table1[[#This Row],[नाम विद्यार्थी]]="","",IF(Table1[[#This Row],[कक्षा]]&gt;8,5,""))</f>
        <v/>
      </c>
      <c r="P11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6" s="21"/>
      <c r="R1106" s="21"/>
      <c r="S1106" s="28" t="str">
        <f>IF(SUM(Table1[[#This Row],[छात्र निधि]:[टी.सी.शुल्क]])=0,"",SUM(Table1[[#This Row],[छात्र निधि]:[टी.सी.शुल्क]]))</f>
        <v/>
      </c>
      <c r="T1106" s="33"/>
      <c r="U1106" s="33"/>
      <c r="V1106" s="22"/>
    </row>
    <row r="1107" spans="2:22" ht="15">
      <c r="B1107" s="25" t="str">
        <f>IF(C1107="","",ROWS($A$4:A1107))</f>
        <v/>
      </c>
      <c r="C1107" s="25" t="str">
        <f>IF('Student Record'!A1105="","",'Student Record'!A1105)</f>
        <v/>
      </c>
      <c r="D1107" s="25" t="str">
        <f>IF('Student Record'!B1105="","",'Student Record'!B1105)</f>
        <v/>
      </c>
      <c r="E1107" s="25" t="str">
        <f>IF('Student Record'!C1105="","",'Student Record'!C1105)</f>
        <v/>
      </c>
      <c r="F1107" s="26" t="str">
        <f>IF('Student Record'!E1105="","",'Student Record'!E1105)</f>
        <v/>
      </c>
      <c r="G1107" s="26" t="str">
        <f>IF('Student Record'!G1105="","",'Student Record'!G1105)</f>
        <v/>
      </c>
      <c r="H1107" s="25" t="str">
        <f>IF('Student Record'!I1105="","",'Student Record'!I1105)</f>
        <v/>
      </c>
      <c r="I1107" s="27" t="str">
        <f>IF('Student Record'!J1105="","",'Student Record'!J1105)</f>
        <v/>
      </c>
      <c r="J1107" s="25" t="str">
        <f>IF('Student Record'!O1105="","",'Student Record'!O1105)</f>
        <v/>
      </c>
      <c r="K11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7" s="25" t="str">
        <f>IF(Table1[[#This Row],[नाम विद्यार्थी]]="","",IF(AND(Table1[[#This Row],[कक्षा]]&gt;8,Table1[[#This Row],[कक्षा]]&lt;11),50,""))</f>
        <v/>
      </c>
      <c r="M1107" s="28" t="str">
        <f>IF(Table1[[#This Row],[नाम विद्यार्थी]]="","",IF(AND(Table1[[#This Row],[कक्षा]]&gt;=11,'School Fees'!$L$3="Yes"),100,""))</f>
        <v/>
      </c>
      <c r="N11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7" s="25" t="str">
        <f>IF(Table1[[#This Row],[नाम विद्यार्थी]]="","",IF(Table1[[#This Row],[कक्षा]]&gt;8,5,""))</f>
        <v/>
      </c>
      <c r="P11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7" s="21"/>
      <c r="R1107" s="21"/>
      <c r="S1107" s="28" t="str">
        <f>IF(SUM(Table1[[#This Row],[छात्र निधि]:[टी.सी.शुल्क]])=0,"",SUM(Table1[[#This Row],[छात्र निधि]:[टी.सी.शुल्क]]))</f>
        <v/>
      </c>
      <c r="T1107" s="33"/>
      <c r="U1107" s="33"/>
      <c r="V1107" s="22"/>
    </row>
    <row r="1108" spans="2:22" ht="15">
      <c r="B1108" s="25" t="str">
        <f>IF(C1108="","",ROWS($A$4:A1108))</f>
        <v/>
      </c>
      <c r="C1108" s="25" t="str">
        <f>IF('Student Record'!A1106="","",'Student Record'!A1106)</f>
        <v/>
      </c>
      <c r="D1108" s="25" t="str">
        <f>IF('Student Record'!B1106="","",'Student Record'!B1106)</f>
        <v/>
      </c>
      <c r="E1108" s="25" t="str">
        <f>IF('Student Record'!C1106="","",'Student Record'!C1106)</f>
        <v/>
      </c>
      <c r="F1108" s="26" t="str">
        <f>IF('Student Record'!E1106="","",'Student Record'!E1106)</f>
        <v/>
      </c>
      <c r="G1108" s="26" t="str">
        <f>IF('Student Record'!G1106="","",'Student Record'!G1106)</f>
        <v/>
      </c>
      <c r="H1108" s="25" t="str">
        <f>IF('Student Record'!I1106="","",'Student Record'!I1106)</f>
        <v/>
      </c>
      <c r="I1108" s="27" t="str">
        <f>IF('Student Record'!J1106="","",'Student Record'!J1106)</f>
        <v/>
      </c>
      <c r="J1108" s="25" t="str">
        <f>IF('Student Record'!O1106="","",'Student Record'!O1106)</f>
        <v/>
      </c>
      <c r="K11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8" s="25" t="str">
        <f>IF(Table1[[#This Row],[नाम विद्यार्थी]]="","",IF(AND(Table1[[#This Row],[कक्षा]]&gt;8,Table1[[#This Row],[कक्षा]]&lt;11),50,""))</f>
        <v/>
      </c>
      <c r="M1108" s="28" t="str">
        <f>IF(Table1[[#This Row],[नाम विद्यार्थी]]="","",IF(AND(Table1[[#This Row],[कक्षा]]&gt;=11,'School Fees'!$L$3="Yes"),100,""))</f>
        <v/>
      </c>
      <c r="N11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8" s="25" t="str">
        <f>IF(Table1[[#This Row],[नाम विद्यार्थी]]="","",IF(Table1[[#This Row],[कक्षा]]&gt;8,5,""))</f>
        <v/>
      </c>
      <c r="P11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8" s="21"/>
      <c r="R1108" s="21"/>
      <c r="S1108" s="28" t="str">
        <f>IF(SUM(Table1[[#This Row],[छात्र निधि]:[टी.सी.शुल्क]])=0,"",SUM(Table1[[#This Row],[छात्र निधि]:[टी.सी.शुल्क]]))</f>
        <v/>
      </c>
      <c r="T1108" s="33"/>
      <c r="U1108" s="33"/>
      <c r="V1108" s="22"/>
    </row>
    <row r="1109" spans="2:22" ht="15">
      <c r="B1109" s="25" t="str">
        <f>IF(C1109="","",ROWS($A$4:A1109))</f>
        <v/>
      </c>
      <c r="C1109" s="25" t="str">
        <f>IF('Student Record'!A1107="","",'Student Record'!A1107)</f>
        <v/>
      </c>
      <c r="D1109" s="25" t="str">
        <f>IF('Student Record'!B1107="","",'Student Record'!B1107)</f>
        <v/>
      </c>
      <c r="E1109" s="25" t="str">
        <f>IF('Student Record'!C1107="","",'Student Record'!C1107)</f>
        <v/>
      </c>
      <c r="F1109" s="26" t="str">
        <f>IF('Student Record'!E1107="","",'Student Record'!E1107)</f>
        <v/>
      </c>
      <c r="G1109" s="26" t="str">
        <f>IF('Student Record'!G1107="","",'Student Record'!G1107)</f>
        <v/>
      </c>
      <c r="H1109" s="25" t="str">
        <f>IF('Student Record'!I1107="","",'Student Record'!I1107)</f>
        <v/>
      </c>
      <c r="I1109" s="27" t="str">
        <f>IF('Student Record'!J1107="","",'Student Record'!J1107)</f>
        <v/>
      </c>
      <c r="J1109" s="25" t="str">
        <f>IF('Student Record'!O1107="","",'Student Record'!O1107)</f>
        <v/>
      </c>
      <c r="K11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09" s="25" t="str">
        <f>IF(Table1[[#This Row],[नाम विद्यार्थी]]="","",IF(AND(Table1[[#This Row],[कक्षा]]&gt;8,Table1[[#This Row],[कक्षा]]&lt;11),50,""))</f>
        <v/>
      </c>
      <c r="M1109" s="28" t="str">
        <f>IF(Table1[[#This Row],[नाम विद्यार्थी]]="","",IF(AND(Table1[[#This Row],[कक्षा]]&gt;=11,'School Fees'!$L$3="Yes"),100,""))</f>
        <v/>
      </c>
      <c r="N11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09" s="25" t="str">
        <f>IF(Table1[[#This Row],[नाम विद्यार्थी]]="","",IF(Table1[[#This Row],[कक्षा]]&gt;8,5,""))</f>
        <v/>
      </c>
      <c r="P11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09" s="21"/>
      <c r="R1109" s="21"/>
      <c r="S1109" s="28" t="str">
        <f>IF(SUM(Table1[[#This Row],[छात्र निधि]:[टी.सी.शुल्क]])=0,"",SUM(Table1[[#This Row],[छात्र निधि]:[टी.सी.शुल्क]]))</f>
        <v/>
      </c>
      <c r="T1109" s="33"/>
      <c r="U1109" s="33"/>
      <c r="V1109" s="22"/>
    </row>
    <row r="1110" spans="2:22" ht="15">
      <c r="B1110" s="25" t="str">
        <f>IF(C1110="","",ROWS($A$4:A1110))</f>
        <v/>
      </c>
      <c r="C1110" s="25" t="str">
        <f>IF('Student Record'!A1108="","",'Student Record'!A1108)</f>
        <v/>
      </c>
      <c r="D1110" s="25" t="str">
        <f>IF('Student Record'!B1108="","",'Student Record'!B1108)</f>
        <v/>
      </c>
      <c r="E1110" s="25" t="str">
        <f>IF('Student Record'!C1108="","",'Student Record'!C1108)</f>
        <v/>
      </c>
      <c r="F1110" s="26" t="str">
        <f>IF('Student Record'!E1108="","",'Student Record'!E1108)</f>
        <v/>
      </c>
      <c r="G1110" s="26" t="str">
        <f>IF('Student Record'!G1108="","",'Student Record'!G1108)</f>
        <v/>
      </c>
      <c r="H1110" s="25" t="str">
        <f>IF('Student Record'!I1108="","",'Student Record'!I1108)</f>
        <v/>
      </c>
      <c r="I1110" s="27" t="str">
        <f>IF('Student Record'!J1108="","",'Student Record'!J1108)</f>
        <v/>
      </c>
      <c r="J1110" s="25" t="str">
        <f>IF('Student Record'!O1108="","",'Student Record'!O1108)</f>
        <v/>
      </c>
      <c r="K11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0" s="25" t="str">
        <f>IF(Table1[[#This Row],[नाम विद्यार्थी]]="","",IF(AND(Table1[[#This Row],[कक्षा]]&gt;8,Table1[[#This Row],[कक्षा]]&lt;11),50,""))</f>
        <v/>
      </c>
      <c r="M1110" s="28" t="str">
        <f>IF(Table1[[#This Row],[नाम विद्यार्थी]]="","",IF(AND(Table1[[#This Row],[कक्षा]]&gt;=11,'School Fees'!$L$3="Yes"),100,""))</f>
        <v/>
      </c>
      <c r="N11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0" s="25" t="str">
        <f>IF(Table1[[#This Row],[नाम विद्यार्थी]]="","",IF(Table1[[#This Row],[कक्षा]]&gt;8,5,""))</f>
        <v/>
      </c>
      <c r="P11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0" s="21"/>
      <c r="R1110" s="21"/>
      <c r="S1110" s="28" t="str">
        <f>IF(SUM(Table1[[#This Row],[छात्र निधि]:[टी.सी.शुल्क]])=0,"",SUM(Table1[[#This Row],[छात्र निधि]:[टी.सी.शुल्क]]))</f>
        <v/>
      </c>
      <c r="T1110" s="33"/>
      <c r="U1110" s="33"/>
      <c r="V1110" s="22"/>
    </row>
    <row r="1111" spans="2:22" ht="15">
      <c r="B1111" s="25" t="str">
        <f>IF(C1111="","",ROWS($A$4:A1111))</f>
        <v/>
      </c>
      <c r="C1111" s="25" t="str">
        <f>IF('Student Record'!A1109="","",'Student Record'!A1109)</f>
        <v/>
      </c>
      <c r="D1111" s="25" t="str">
        <f>IF('Student Record'!B1109="","",'Student Record'!B1109)</f>
        <v/>
      </c>
      <c r="E1111" s="25" t="str">
        <f>IF('Student Record'!C1109="","",'Student Record'!C1109)</f>
        <v/>
      </c>
      <c r="F1111" s="26" t="str">
        <f>IF('Student Record'!E1109="","",'Student Record'!E1109)</f>
        <v/>
      </c>
      <c r="G1111" s="26" t="str">
        <f>IF('Student Record'!G1109="","",'Student Record'!G1109)</f>
        <v/>
      </c>
      <c r="H1111" s="25" t="str">
        <f>IF('Student Record'!I1109="","",'Student Record'!I1109)</f>
        <v/>
      </c>
      <c r="I1111" s="27" t="str">
        <f>IF('Student Record'!J1109="","",'Student Record'!J1109)</f>
        <v/>
      </c>
      <c r="J1111" s="25" t="str">
        <f>IF('Student Record'!O1109="","",'Student Record'!O1109)</f>
        <v/>
      </c>
      <c r="K11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1" s="25" t="str">
        <f>IF(Table1[[#This Row],[नाम विद्यार्थी]]="","",IF(AND(Table1[[#This Row],[कक्षा]]&gt;8,Table1[[#This Row],[कक्षा]]&lt;11),50,""))</f>
        <v/>
      </c>
      <c r="M1111" s="28" t="str">
        <f>IF(Table1[[#This Row],[नाम विद्यार्थी]]="","",IF(AND(Table1[[#This Row],[कक्षा]]&gt;=11,'School Fees'!$L$3="Yes"),100,""))</f>
        <v/>
      </c>
      <c r="N11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1" s="25" t="str">
        <f>IF(Table1[[#This Row],[नाम विद्यार्थी]]="","",IF(Table1[[#This Row],[कक्षा]]&gt;8,5,""))</f>
        <v/>
      </c>
      <c r="P11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1" s="21"/>
      <c r="R1111" s="21"/>
      <c r="S1111" s="28" t="str">
        <f>IF(SUM(Table1[[#This Row],[छात्र निधि]:[टी.सी.शुल्क]])=0,"",SUM(Table1[[#This Row],[छात्र निधि]:[टी.सी.शुल्क]]))</f>
        <v/>
      </c>
      <c r="T1111" s="33"/>
      <c r="U1111" s="33"/>
      <c r="V1111" s="22"/>
    </row>
    <row r="1112" spans="2:22" ht="15">
      <c r="B1112" s="25" t="str">
        <f>IF(C1112="","",ROWS($A$4:A1112))</f>
        <v/>
      </c>
      <c r="C1112" s="25" t="str">
        <f>IF('Student Record'!A1110="","",'Student Record'!A1110)</f>
        <v/>
      </c>
      <c r="D1112" s="25" t="str">
        <f>IF('Student Record'!B1110="","",'Student Record'!B1110)</f>
        <v/>
      </c>
      <c r="E1112" s="25" t="str">
        <f>IF('Student Record'!C1110="","",'Student Record'!C1110)</f>
        <v/>
      </c>
      <c r="F1112" s="26" t="str">
        <f>IF('Student Record'!E1110="","",'Student Record'!E1110)</f>
        <v/>
      </c>
      <c r="G1112" s="26" t="str">
        <f>IF('Student Record'!G1110="","",'Student Record'!G1110)</f>
        <v/>
      </c>
      <c r="H1112" s="25" t="str">
        <f>IF('Student Record'!I1110="","",'Student Record'!I1110)</f>
        <v/>
      </c>
      <c r="I1112" s="27" t="str">
        <f>IF('Student Record'!J1110="","",'Student Record'!J1110)</f>
        <v/>
      </c>
      <c r="J1112" s="25" t="str">
        <f>IF('Student Record'!O1110="","",'Student Record'!O1110)</f>
        <v/>
      </c>
      <c r="K11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2" s="25" t="str">
        <f>IF(Table1[[#This Row],[नाम विद्यार्थी]]="","",IF(AND(Table1[[#This Row],[कक्षा]]&gt;8,Table1[[#This Row],[कक्षा]]&lt;11),50,""))</f>
        <v/>
      </c>
      <c r="M1112" s="28" t="str">
        <f>IF(Table1[[#This Row],[नाम विद्यार्थी]]="","",IF(AND(Table1[[#This Row],[कक्षा]]&gt;=11,'School Fees'!$L$3="Yes"),100,""))</f>
        <v/>
      </c>
      <c r="N11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2" s="25" t="str">
        <f>IF(Table1[[#This Row],[नाम विद्यार्थी]]="","",IF(Table1[[#This Row],[कक्षा]]&gt;8,5,""))</f>
        <v/>
      </c>
      <c r="P11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2" s="21"/>
      <c r="R1112" s="21"/>
      <c r="S1112" s="28" t="str">
        <f>IF(SUM(Table1[[#This Row],[छात्र निधि]:[टी.सी.शुल्क]])=0,"",SUM(Table1[[#This Row],[छात्र निधि]:[टी.सी.शुल्क]]))</f>
        <v/>
      </c>
      <c r="T1112" s="33"/>
      <c r="U1112" s="33"/>
      <c r="V1112" s="22"/>
    </row>
    <row r="1113" spans="2:22" ht="15">
      <c r="B1113" s="25" t="str">
        <f>IF(C1113="","",ROWS($A$4:A1113))</f>
        <v/>
      </c>
      <c r="C1113" s="25" t="str">
        <f>IF('Student Record'!A1111="","",'Student Record'!A1111)</f>
        <v/>
      </c>
      <c r="D1113" s="25" t="str">
        <f>IF('Student Record'!B1111="","",'Student Record'!B1111)</f>
        <v/>
      </c>
      <c r="E1113" s="25" t="str">
        <f>IF('Student Record'!C1111="","",'Student Record'!C1111)</f>
        <v/>
      </c>
      <c r="F1113" s="26" t="str">
        <f>IF('Student Record'!E1111="","",'Student Record'!E1111)</f>
        <v/>
      </c>
      <c r="G1113" s="26" t="str">
        <f>IF('Student Record'!G1111="","",'Student Record'!G1111)</f>
        <v/>
      </c>
      <c r="H1113" s="25" t="str">
        <f>IF('Student Record'!I1111="","",'Student Record'!I1111)</f>
        <v/>
      </c>
      <c r="I1113" s="27" t="str">
        <f>IF('Student Record'!J1111="","",'Student Record'!J1111)</f>
        <v/>
      </c>
      <c r="J1113" s="25" t="str">
        <f>IF('Student Record'!O1111="","",'Student Record'!O1111)</f>
        <v/>
      </c>
      <c r="K11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3" s="25" t="str">
        <f>IF(Table1[[#This Row],[नाम विद्यार्थी]]="","",IF(AND(Table1[[#This Row],[कक्षा]]&gt;8,Table1[[#This Row],[कक्षा]]&lt;11),50,""))</f>
        <v/>
      </c>
      <c r="M1113" s="28" t="str">
        <f>IF(Table1[[#This Row],[नाम विद्यार्थी]]="","",IF(AND(Table1[[#This Row],[कक्षा]]&gt;=11,'School Fees'!$L$3="Yes"),100,""))</f>
        <v/>
      </c>
      <c r="N11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3" s="25" t="str">
        <f>IF(Table1[[#This Row],[नाम विद्यार्थी]]="","",IF(Table1[[#This Row],[कक्षा]]&gt;8,5,""))</f>
        <v/>
      </c>
      <c r="P11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3" s="21"/>
      <c r="R1113" s="21"/>
      <c r="S1113" s="28" t="str">
        <f>IF(SUM(Table1[[#This Row],[छात्र निधि]:[टी.सी.शुल्क]])=0,"",SUM(Table1[[#This Row],[छात्र निधि]:[टी.सी.शुल्क]]))</f>
        <v/>
      </c>
      <c r="T1113" s="33"/>
      <c r="U1113" s="33"/>
      <c r="V1113" s="22"/>
    </row>
    <row r="1114" spans="2:22" ht="15">
      <c r="B1114" s="25" t="str">
        <f>IF(C1114="","",ROWS($A$4:A1114))</f>
        <v/>
      </c>
      <c r="C1114" s="25" t="str">
        <f>IF('Student Record'!A1112="","",'Student Record'!A1112)</f>
        <v/>
      </c>
      <c r="D1114" s="25" t="str">
        <f>IF('Student Record'!B1112="","",'Student Record'!B1112)</f>
        <v/>
      </c>
      <c r="E1114" s="25" t="str">
        <f>IF('Student Record'!C1112="","",'Student Record'!C1112)</f>
        <v/>
      </c>
      <c r="F1114" s="26" t="str">
        <f>IF('Student Record'!E1112="","",'Student Record'!E1112)</f>
        <v/>
      </c>
      <c r="G1114" s="26" t="str">
        <f>IF('Student Record'!G1112="","",'Student Record'!G1112)</f>
        <v/>
      </c>
      <c r="H1114" s="25" t="str">
        <f>IF('Student Record'!I1112="","",'Student Record'!I1112)</f>
        <v/>
      </c>
      <c r="I1114" s="27" t="str">
        <f>IF('Student Record'!J1112="","",'Student Record'!J1112)</f>
        <v/>
      </c>
      <c r="J1114" s="25" t="str">
        <f>IF('Student Record'!O1112="","",'Student Record'!O1112)</f>
        <v/>
      </c>
      <c r="K11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4" s="25" t="str">
        <f>IF(Table1[[#This Row],[नाम विद्यार्थी]]="","",IF(AND(Table1[[#This Row],[कक्षा]]&gt;8,Table1[[#This Row],[कक्षा]]&lt;11),50,""))</f>
        <v/>
      </c>
      <c r="M1114" s="28" t="str">
        <f>IF(Table1[[#This Row],[नाम विद्यार्थी]]="","",IF(AND(Table1[[#This Row],[कक्षा]]&gt;=11,'School Fees'!$L$3="Yes"),100,""))</f>
        <v/>
      </c>
      <c r="N11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4" s="25" t="str">
        <f>IF(Table1[[#This Row],[नाम विद्यार्थी]]="","",IF(Table1[[#This Row],[कक्षा]]&gt;8,5,""))</f>
        <v/>
      </c>
      <c r="P11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4" s="21"/>
      <c r="R1114" s="21"/>
      <c r="S1114" s="28" t="str">
        <f>IF(SUM(Table1[[#This Row],[छात्र निधि]:[टी.सी.शुल्क]])=0,"",SUM(Table1[[#This Row],[छात्र निधि]:[टी.सी.शुल्क]]))</f>
        <v/>
      </c>
      <c r="T1114" s="33"/>
      <c r="U1114" s="33"/>
      <c r="V1114" s="22"/>
    </row>
    <row r="1115" spans="2:22" ht="15">
      <c r="B1115" s="25" t="str">
        <f>IF(C1115="","",ROWS($A$4:A1115))</f>
        <v/>
      </c>
      <c r="C1115" s="25" t="str">
        <f>IF('Student Record'!A1113="","",'Student Record'!A1113)</f>
        <v/>
      </c>
      <c r="D1115" s="25" t="str">
        <f>IF('Student Record'!B1113="","",'Student Record'!B1113)</f>
        <v/>
      </c>
      <c r="E1115" s="25" t="str">
        <f>IF('Student Record'!C1113="","",'Student Record'!C1113)</f>
        <v/>
      </c>
      <c r="F1115" s="26" t="str">
        <f>IF('Student Record'!E1113="","",'Student Record'!E1113)</f>
        <v/>
      </c>
      <c r="G1115" s="26" t="str">
        <f>IF('Student Record'!G1113="","",'Student Record'!G1113)</f>
        <v/>
      </c>
      <c r="H1115" s="25" t="str">
        <f>IF('Student Record'!I1113="","",'Student Record'!I1113)</f>
        <v/>
      </c>
      <c r="I1115" s="27" t="str">
        <f>IF('Student Record'!J1113="","",'Student Record'!J1113)</f>
        <v/>
      </c>
      <c r="J1115" s="25" t="str">
        <f>IF('Student Record'!O1113="","",'Student Record'!O1113)</f>
        <v/>
      </c>
      <c r="K11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5" s="25" t="str">
        <f>IF(Table1[[#This Row],[नाम विद्यार्थी]]="","",IF(AND(Table1[[#This Row],[कक्षा]]&gt;8,Table1[[#This Row],[कक्षा]]&lt;11),50,""))</f>
        <v/>
      </c>
      <c r="M1115" s="28" t="str">
        <f>IF(Table1[[#This Row],[नाम विद्यार्थी]]="","",IF(AND(Table1[[#This Row],[कक्षा]]&gt;=11,'School Fees'!$L$3="Yes"),100,""))</f>
        <v/>
      </c>
      <c r="N11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5" s="25" t="str">
        <f>IF(Table1[[#This Row],[नाम विद्यार्थी]]="","",IF(Table1[[#This Row],[कक्षा]]&gt;8,5,""))</f>
        <v/>
      </c>
      <c r="P11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5" s="21"/>
      <c r="R1115" s="21"/>
      <c r="S1115" s="28" t="str">
        <f>IF(SUM(Table1[[#This Row],[छात्र निधि]:[टी.सी.शुल्क]])=0,"",SUM(Table1[[#This Row],[छात्र निधि]:[टी.सी.शुल्क]]))</f>
        <v/>
      </c>
      <c r="T1115" s="33"/>
      <c r="U1115" s="33"/>
      <c r="V1115" s="22"/>
    </row>
    <row r="1116" spans="2:22" ht="15">
      <c r="B1116" s="25" t="str">
        <f>IF(C1116="","",ROWS($A$4:A1116))</f>
        <v/>
      </c>
      <c r="C1116" s="25" t="str">
        <f>IF('Student Record'!A1114="","",'Student Record'!A1114)</f>
        <v/>
      </c>
      <c r="D1116" s="25" t="str">
        <f>IF('Student Record'!B1114="","",'Student Record'!B1114)</f>
        <v/>
      </c>
      <c r="E1116" s="25" t="str">
        <f>IF('Student Record'!C1114="","",'Student Record'!C1114)</f>
        <v/>
      </c>
      <c r="F1116" s="26" t="str">
        <f>IF('Student Record'!E1114="","",'Student Record'!E1114)</f>
        <v/>
      </c>
      <c r="G1116" s="26" t="str">
        <f>IF('Student Record'!G1114="","",'Student Record'!G1114)</f>
        <v/>
      </c>
      <c r="H1116" s="25" t="str">
        <f>IF('Student Record'!I1114="","",'Student Record'!I1114)</f>
        <v/>
      </c>
      <c r="I1116" s="27" t="str">
        <f>IF('Student Record'!J1114="","",'Student Record'!J1114)</f>
        <v/>
      </c>
      <c r="J1116" s="25" t="str">
        <f>IF('Student Record'!O1114="","",'Student Record'!O1114)</f>
        <v/>
      </c>
      <c r="K11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6" s="25" t="str">
        <f>IF(Table1[[#This Row],[नाम विद्यार्थी]]="","",IF(AND(Table1[[#This Row],[कक्षा]]&gt;8,Table1[[#This Row],[कक्षा]]&lt;11),50,""))</f>
        <v/>
      </c>
      <c r="M1116" s="28" t="str">
        <f>IF(Table1[[#This Row],[नाम विद्यार्थी]]="","",IF(AND(Table1[[#This Row],[कक्षा]]&gt;=11,'School Fees'!$L$3="Yes"),100,""))</f>
        <v/>
      </c>
      <c r="N11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6" s="25" t="str">
        <f>IF(Table1[[#This Row],[नाम विद्यार्थी]]="","",IF(Table1[[#This Row],[कक्षा]]&gt;8,5,""))</f>
        <v/>
      </c>
      <c r="P11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6" s="21"/>
      <c r="R1116" s="21"/>
      <c r="S1116" s="28" t="str">
        <f>IF(SUM(Table1[[#This Row],[छात्र निधि]:[टी.सी.शुल्क]])=0,"",SUM(Table1[[#This Row],[छात्र निधि]:[टी.सी.शुल्क]]))</f>
        <v/>
      </c>
      <c r="T1116" s="33"/>
      <c r="U1116" s="33"/>
      <c r="V1116" s="22"/>
    </row>
    <row r="1117" spans="2:22" ht="15">
      <c r="B1117" s="25" t="str">
        <f>IF(C1117="","",ROWS($A$4:A1117))</f>
        <v/>
      </c>
      <c r="C1117" s="25" t="str">
        <f>IF('Student Record'!A1115="","",'Student Record'!A1115)</f>
        <v/>
      </c>
      <c r="D1117" s="25" t="str">
        <f>IF('Student Record'!B1115="","",'Student Record'!B1115)</f>
        <v/>
      </c>
      <c r="E1117" s="25" t="str">
        <f>IF('Student Record'!C1115="","",'Student Record'!C1115)</f>
        <v/>
      </c>
      <c r="F1117" s="26" t="str">
        <f>IF('Student Record'!E1115="","",'Student Record'!E1115)</f>
        <v/>
      </c>
      <c r="G1117" s="26" t="str">
        <f>IF('Student Record'!G1115="","",'Student Record'!G1115)</f>
        <v/>
      </c>
      <c r="H1117" s="25" t="str">
        <f>IF('Student Record'!I1115="","",'Student Record'!I1115)</f>
        <v/>
      </c>
      <c r="I1117" s="27" t="str">
        <f>IF('Student Record'!J1115="","",'Student Record'!J1115)</f>
        <v/>
      </c>
      <c r="J1117" s="25" t="str">
        <f>IF('Student Record'!O1115="","",'Student Record'!O1115)</f>
        <v/>
      </c>
      <c r="K11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7" s="25" t="str">
        <f>IF(Table1[[#This Row],[नाम विद्यार्थी]]="","",IF(AND(Table1[[#This Row],[कक्षा]]&gt;8,Table1[[#This Row],[कक्षा]]&lt;11),50,""))</f>
        <v/>
      </c>
      <c r="M1117" s="28" t="str">
        <f>IF(Table1[[#This Row],[नाम विद्यार्थी]]="","",IF(AND(Table1[[#This Row],[कक्षा]]&gt;=11,'School Fees'!$L$3="Yes"),100,""))</f>
        <v/>
      </c>
      <c r="N11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7" s="25" t="str">
        <f>IF(Table1[[#This Row],[नाम विद्यार्थी]]="","",IF(Table1[[#This Row],[कक्षा]]&gt;8,5,""))</f>
        <v/>
      </c>
      <c r="P11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7" s="21"/>
      <c r="R1117" s="21"/>
      <c r="S1117" s="28" t="str">
        <f>IF(SUM(Table1[[#This Row],[छात्र निधि]:[टी.सी.शुल्क]])=0,"",SUM(Table1[[#This Row],[छात्र निधि]:[टी.सी.शुल्क]]))</f>
        <v/>
      </c>
      <c r="T1117" s="33"/>
      <c r="U1117" s="33"/>
      <c r="V1117" s="22"/>
    </row>
    <row r="1118" spans="2:22" ht="15">
      <c r="B1118" s="25" t="str">
        <f>IF(C1118="","",ROWS($A$4:A1118))</f>
        <v/>
      </c>
      <c r="C1118" s="25" t="str">
        <f>IF('Student Record'!A1116="","",'Student Record'!A1116)</f>
        <v/>
      </c>
      <c r="D1118" s="25" t="str">
        <f>IF('Student Record'!B1116="","",'Student Record'!B1116)</f>
        <v/>
      </c>
      <c r="E1118" s="25" t="str">
        <f>IF('Student Record'!C1116="","",'Student Record'!C1116)</f>
        <v/>
      </c>
      <c r="F1118" s="26" t="str">
        <f>IF('Student Record'!E1116="","",'Student Record'!E1116)</f>
        <v/>
      </c>
      <c r="G1118" s="26" t="str">
        <f>IF('Student Record'!G1116="","",'Student Record'!G1116)</f>
        <v/>
      </c>
      <c r="H1118" s="25" t="str">
        <f>IF('Student Record'!I1116="","",'Student Record'!I1116)</f>
        <v/>
      </c>
      <c r="I1118" s="27" t="str">
        <f>IF('Student Record'!J1116="","",'Student Record'!J1116)</f>
        <v/>
      </c>
      <c r="J1118" s="25" t="str">
        <f>IF('Student Record'!O1116="","",'Student Record'!O1116)</f>
        <v/>
      </c>
      <c r="K11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8" s="25" t="str">
        <f>IF(Table1[[#This Row],[नाम विद्यार्थी]]="","",IF(AND(Table1[[#This Row],[कक्षा]]&gt;8,Table1[[#This Row],[कक्षा]]&lt;11),50,""))</f>
        <v/>
      </c>
      <c r="M1118" s="28" t="str">
        <f>IF(Table1[[#This Row],[नाम विद्यार्थी]]="","",IF(AND(Table1[[#This Row],[कक्षा]]&gt;=11,'School Fees'!$L$3="Yes"),100,""))</f>
        <v/>
      </c>
      <c r="N11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8" s="25" t="str">
        <f>IF(Table1[[#This Row],[नाम विद्यार्थी]]="","",IF(Table1[[#This Row],[कक्षा]]&gt;8,5,""))</f>
        <v/>
      </c>
      <c r="P11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8" s="21"/>
      <c r="R1118" s="21"/>
      <c r="S1118" s="28" t="str">
        <f>IF(SUM(Table1[[#This Row],[छात्र निधि]:[टी.सी.शुल्क]])=0,"",SUM(Table1[[#This Row],[छात्र निधि]:[टी.सी.शुल्क]]))</f>
        <v/>
      </c>
      <c r="T1118" s="33"/>
      <c r="U1118" s="33"/>
      <c r="V1118" s="22"/>
    </row>
    <row r="1119" spans="2:22" ht="15">
      <c r="B1119" s="25" t="str">
        <f>IF(C1119="","",ROWS($A$4:A1119))</f>
        <v/>
      </c>
      <c r="C1119" s="25" t="str">
        <f>IF('Student Record'!A1117="","",'Student Record'!A1117)</f>
        <v/>
      </c>
      <c r="D1119" s="25" t="str">
        <f>IF('Student Record'!B1117="","",'Student Record'!B1117)</f>
        <v/>
      </c>
      <c r="E1119" s="25" t="str">
        <f>IF('Student Record'!C1117="","",'Student Record'!C1117)</f>
        <v/>
      </c>
      <c r="F1119" s="26" t="str">
        <f>IF('Student Record'!E1117="","",'Student Record'!E1117)</f>
        <v/>
      </c>
      <c r="G1119" s="26" t="str">
        <f>IF('Student Record'!G1117="","",'Student Record'!G1117)</f>
        <v/>
      </c>
      <c r="H1119" s="25" t="str">
        <f>IF('Student Record'!I1117="","",'Student Record'!I1117)</f>
        <v/>
      </c>
      <c r="I1119" s="27" t="str">
        <f>IF('Student Record'!J1117="","",'Student Record'!J1117)</f>
        <v/>
      </c>
      <c r="J1119" s="25" t="str">
        <f>IF('Student Record'!O1117="","",'Student Record'!O1117)</f>
        <v/>
      </c>
      <c r="K11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19" s="25" t="str">
        <f>IF(Table1[[#This Row],[नाम विद्यार्थी]]="","",IF(AND(Table1[[#This Row],[कक्षा]]&gt;8,Table1[[#This Row],[कक्षा]]&lt;11),50,""))</f>
        <v/>
      </c>
      <c r="M1119" s="28" t="str">
        <f>IF(Table1[[#This Row],[नाम विद्यार्थी]]="","",IF(AND(Table1[[#This Row],[कक्षा]]&gt;=11,'School Fees'!$L$3="Yes"),100,""))</f>
        <v/>
      </c>
      <c r="N11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19" s="25" t="str">
        <f>IF(Table1[[#This Row],[नाम विद्यार्थी]]="","",IF(Table1[[#This Row],[कक्षा]]&gt;8,5,""))</f>
        <v/>
      </c>
      <c r="P11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19" s="21"/>
      <c r="R1119" s="21"/>
      <c r="S1119" s="28" t="str">
        <f>IF(SUM(Table1[[#This Row],[छात्र निधि]:[टी.सी.शुल्क]])=0,"",SUM(Table1[[#This Row],[छात्र निधि]:[टी.सी.शुल्क]]))</f>
        <v/>
      </c>
      <c r="T1119" s="33"/>
      <c r="U1119" s="33"/>
      <c r="V1119" s="22"/>
    </row>
    <row r="1120" spans="2:22" ht="15">
      <c r="B1120" s="25" t="str">
        <f>IF(C1120="","",ROWS($A$4:A1120))</f>
        <v/>
      </c>
      <c r="C1120" s="25" t="str">
        <f>IF('Student Record'!A1118="","",'Student Record'!A1118)</f>
        <v/>
      </c>
      <c r="D1120" s="25" t="str">
        <f>IF('Student Record'!B1118="","",'Student Record'!B1118)</f>
        <v/>
      </c>
      <c r="E1120" s="25" t="str">
        <f>IF('Student Record'!C1118="","",'Student Record'!C1118)</f>
        <v/>
      </c>
      <c r="F1120" s="26" t="str">
        <f>IF('Student Record'!E1118="","",'Student Record'!E1118)</f>
        <v/>
      </c>
      <c r="G1120" s="26" t="str">
        <f>IF('Student Record'!G1118="","",'Student Record'!G1118)</f>
        <v/>
      </c>
      <c r="H1120" s="25" t="str">
        <f>IF('Student Record'!I1118="","",'Student Record'!I1118)</f>
        <v/>
      </c>
      <c r="I1120" s="27" t="str">
        <f>IF('Student Record'!J1118="","",'Student Record'!J1118)</f>
        <v/>
      </c>
      <c r="J1120" s="25" t="str">
        <f>IF('Student Record'!O1118="","",'Student Record'!O1118)</f>
        <v/>
      </c>
      <c r="K11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0" s="25" t="str">
        <f>IF(Table1[[#This Row],[नाम विद्यार्थी]]="","",IF(AND(Table1[[#This Row],[कक्षा]]&gt;8,Table1[[#This Row],[कक्षा]]&lt;11),50,""))</f>
        <v/>
      </c>
      <c r="M1120" s="28" t="str">
        <f>IF(Table1[[#This Row],[नाम विद्यार्थी]]="","",IF(AND(Table1[[#This Row],[कक्षा]]&gt;=11,'School Fees'!$L$3="Yes"),100,""))</f>
        <v/>
      </c>
      <c r="N11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0" s="25" t="str">
        <f>IF(Table1[[#This Row],[नाम विद्यार्थी]]="","",IF(Table1[[#This Row],[कक्षा]]&gt;8,5,""))</f>
        <v/>
      </c>
      <c r="P11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0" s="21"/>
      <c r="R1120" s="21"/>
      <c r="S1120" s="28" t="str">
        <f>IF(SUM(Table1[[#This Row],[छात्र निधि]:[टी.सी.शुल्क]])=0,"",SUM(Table1[[#This Row],[छात्र निधि]:[टी.सी.शुल्क]]))</f>
        <v/>
      </c>
      <c r="T1120" s="33"/>
      <c r="U1120" s="33"/>
      <c r="V1120" s="22"/>
    </row>
    <row r="1121" spans="2:22" ht="15">
      <c r="B1121" s="25" t="str">
        <f>IF(C1121="","",ROWS($A$4:A1121))</f>
        <v/>
      </c>
      <c r="C1121" s="25" t="str">
        <f>IF('Student Record'!A1119="","",'Student Record'!A1119)</f>
        <v/>
      </c>
      <c r="D1121" s="25" t="str">
        <f>IF('Student Record'!B1119="","",'Student Record'!B1119)</f>
        <v/>
      </c>
      <c r="E1121" s="25" t="str">
        <f>IF('Student Record'!C1119="","",'Student Record'!C1119)</f>
        <v/>
      </c>
      <c r="F1121" s="26" t="str">
        <f>IF('Student Record'!E1119="","",'Student Record'!E1119)</f>
        <v/>
      </c>
      <c r="G1121" s="26" t="str">
        <f>IF('Student Record'!G1119="","",'Student Record'!G1119)</f>
        <v/>
      </c>
      <c r="H1121" s="25" t="str">
        <f>IF('Student Record'!I1119="","",'Student Record'!I1119)</f>
        <v/>
      </c>
      <c r="I1121" s="27" t="str">
        <f>IF('Student Record'!J1119="","",'Student Record'!J1119)</f>
        <v/>
      </c>
      <c r="J1121" s="25" t="str">
        <f>IF('Student Record'!O1119="","",'Student Record'!O1119)</f>
        <v/>
      </c>
      <c r="K11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1" s="25" t="str">
        <f>IF(Table1[[#This Row],[नाम विद्यार्थी]]="","",IF(AND(Table1[[#This Row],[कक्षा]]&gt;8,Table1[[#This Row],[कक्षा]]&lt;11),50,""))</f>
        <v/>
      </c>
      <c r="M1121" s="28" t="str">
        <f>IF(Table1[[#This Row],[नाम विद्यार्थी]]="","",IF(AND(Table1[[#This Row],[कक्षा]]&gt;=11,'School Fees'!$L$3="Yes"),100,""))</f>
        <v/>
      </c>
      <c r="N11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1" s="25" t="str">
        <f>IF(Table1[[#This Row],[नाम विद्यार्थी]]="","",IF(Table1[[#This Row],[कक्षा]]&gt;8,5,""))</f>
        <v/>
      </c>
      <c r="P11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1" s="21"/>
      <c r="R1121" s="21"/>
      <c r="S1121" s="28" t="str">
        <f>IF(SUM(Table1[[#This Row],[छात्र निधि]:[टी.सी.शुल्क]])=0,"",SUM(Table1[[#This Row],[छात्र निधि]:[टी.सी.शुल्क]]))</f>
        <v/>
      </c>
      <c r="T1121" s="33"/>
      <c r="U1121" s="33"/>
      <c r="V1121" s="22"/>
    </row>
    <row r="1122" spans="2:22" ht="15">
      <c r="B1122" s="25" t="str">
        <f>IF(C1122="","",ROWS($A$4:A1122))</f>
        <v/>
      </c>
      <c r="C1122" s="25" t="str">
        <f>IF('Student Record'!A1120="","",'Student Record'!A1120)</f>
        <v/>
      </c>
      <c r="D1122" s="25" t="str">
        <f>IF('Student Record'!B1120="","",'Student Record'!B1120)</f>
        <v/>
      </c>
      <c r="E1122" s="25" t="str">
        <f>IF('Student Record'!C1120="","",'Student Record'!C1120)</f>
        <v/>
      </c>
      <c r="F1122" s="26" t="str">
        <f>IF('Student Record'!E1120="","",'Student Record'!E1120)</f>
        <v/>
      </c>
      <c r="G1122" s="26" t="str">
        <f>IF('Student Record'!G1120="","",'Student Record'!G1120)</f>
        <v/>
      </c>
      <c r="H1122" s="25" t="str">
        <f>IF('Student Record'!I1120="","",'Student Record'!I1120)</f>
        <v/>
      </c>
      <c r="I1122" s="27" t="str">
        <f>IF('Student Record'!J1120="","",'Student Record'!J1120)</f>
        <v/>
      </c>
      <c r="J1122" s="25" t="str">
        <f>IF('Student Record'!O1120="","",'Student Record'!O1120)</f>
        <v/>
      </c>
      <c r="K11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2" s="25" t="str">
        <f>IF(Table1[[#This Row],[नाम विद्यार्थी]]="","",IF(AND(Table1[[#This Row],[कक्षा]]&gt;8,Table1[[#This Row],[कक्षा]]&lt;11),50,""))</f>
        <v/>
      </c>
      <c r="M1122" s="28" t="str">
        <f>IF(Table1[[#This Row],[नाम विद्यार्थी]]="","",IF(AND(Table1[[#This Row],[कक्षा]]&gt;=11,'School Fees'!$L$3="Yes"),100,""))</f>
        <v/>
      </c>
      <c r="N11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2" s="25" t="str">
        <f>IF(Table1[[#This Row],[नाम विद्यार्थी]]="","",IF(Table1[[#This Row],[कक्षा]]&gt;8,5,""))</f>
        <v/>
      </c>
      <c r="P11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2" s="21"/>
      <c r="R1122" s="21"/>
      <c r="S1122" s="28" t="str">
        <f>IF(SUM(Table1[[#This Row],[छात्र निधि]:[टी.सी.शुल्क]])=0,"",SUM(Table1[[#This Row],[छात्र निधि]:[टी.सी.शुल्क]]))</f>
        <v/>
      </c>
      <c r="T1122" s="33"/>
      <c r="U1122" s="33"/>
      <c r="V1122" s="22"/>
    </row>
    <row r="1123" spans="2:22" ht="15">
      <c r="B1123" s="25" t="str">
        <f>IF(C1123="","",ROWS($A$4:A1123))</f>
        <v/>
      </c>
      <c r="C1123" s="25" t="str">
        <f>IF('Student Record'!A1121="","",'Student Record'!A1121)</f>
        <v/>
      </c>
      <c r="D1123" s="25" t="str">
        <f>IF('Student Record'!B1121="","",'Student Record'!B1121)</f>
        <v/>
      </c>
      <c r="E1123" s="25" t="str">
        <f>IF('Student Record'!C1121="","",'Student Record'!C1121)</f>
        <v/>
      </c>
      <c r="F1123" s="26" t="str">
        <f>IF('Student Record'!E1121="","",'Student Record'!E1121)</f>
        <v/>
      </c>
      <c r="G1123" s="26" t="str">
        <f>IF('Student Record'!G1121="","",'Student Record'!G1121)</f>
        <v/>
      </c>
      <c r="H1123" s="25" t="str">
        <f>IF('Student Record'!I1121="","",'Student Record'!I1121)</f>
        <v/>
      </c>
      <c r="I1123" s="27" t="str">
        <f>IF('Student Record'!J1121="","",'Student Record'!J1121)</f>
        <v/>
      </c>
      <c r="J1123" s="25" t="str">
        <f>IF('Student Record'!O1121="","",'Student Record'!O1121)</f>
        <v/>
      </c>
      <c r="K11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3" s="25" t="str">
        <f>IF(Table1[[#This Row],[नाम विद्यार्थी]]="","",IF(AND(Table1[[#This Row],[कक्षा]]&gt;8,Table1[[#This Row],[कक्षा]]&lt;11),50,""))</f>
        <v/>
      </c>
      <c r="M1123" s="28" t="str">
        <f>IF(Table1[[#This Row],[नाम विद्यार्थी]]="","",IF(AND(Table1[[#This Row],[कक्षा]]&gt;=11,'School Fees'!$L$3="Yes"),100,""))</f>
        <v/>
      </c>
      <c r="N11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3" s="25" t="str">
        <f>IF(Table1[[#This Row],[नाम विद्यार्थी]]="","",IF(Table1[[#This Row],[कक्षा]]&gt;8,5,""))</f>
        <v/>
      </c>
      <c r="P11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3" s="21"/>
      <c r="R1123" s="21"/>
      <c r="S1123" s="28" t="str">
        <f>IF(SUM(Table1[[#This Row],[छात्र निधि]:[टी.सी.शुल्क]])=0,"",SUM(Table1[[#This Row],[छात्र निधि]:[टी.सी.शुल्क]]))</f>
        <v/>
      </c>
      <c r="T1123" s="33"/>
      <c r="U1123" s="33"/>
      <c r="V1123" s="22"/>
    </row>
    <row r="1124" spans="2:22" ht="15">
      <c r="B1124" s="25" t="str">
        <f>IF(C1124="","",ROWS($A$4:A1124))</f>
        <v/>
      </c>
      <c r="C1124" s="25" t="str">
        <f>IF('Student Record'!A1122="","",'Student Record'!A1122)</f>
        <v/>
      </c>
      <c r="D1124" s="25" t="str">
        <f>IF('Student Record'!B1122="","",'Student Record'!B1122)</f>
        <v/>
      </c>
      <c r="E1124" s="25" t="str">
        <f>IF('Student Record'!C1122="","",'Student Record'!C1122)</f>
        <v/>
      </c>
      <c r="F1124" s="26" t="str">
        <f>IF('Student Record'!E1122="","",'Student Record'!E1122)</f>
        <v/>
      </c>
      <c r="G1124" s="26" t="str">
        <f>IF('Student Record'!G1122="","",'Student Record'!G1122)</f>
        <v/>
      </c>
      <c r="H1124" s="25" t="str">
        <f>IF('Student Record'!I1122="","",'Student Record'!I1122)</f>
        <v/>
      </c>
      <c r="I1124" s="27" t="str">
        <f>IF('Student Record'!J1122="","",'Student Record'!J1122)</f>
        <v/>
      </c>
      <c r="J1124" s="25" t="str">
        <f>IF('Student Record'!O1122="","",'Student Record'!O1122)</f>
        <v/>
      </c>
      <c r="K11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4" s="25" t="str">
        <f>IF(Table1[[#This Row],[नाम विद्यार्थी]]="","",IF(AND(Table1[[#This Row],[कक्षा]]&gt;8,Table1[[#This Row],[कक्षा]]&lt;11),50,""))</f>
        <v/>
      </c>
      <c r="M1124" s="28" t="str">
        <f>IF(Table1[[#This Row],[नाम विद्यार्थी]]="","",IF(AND(Table1[[#This Row],[कक्षा]]&gt;=11,'School Fees'!$L$3="Yes"),100,""))</f>
        <v/>
      </c>
      <c r="N11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4" s="25" t="str">
        <f>IF(Table1[[#This Row],[नाम विद्यार्थी]]="","",IF(Table1[[#This Row],[कक्षा]]&gt;8,5,""))</f>
        <v/>
      </c>
      <c r="P11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4" s="21"/>
      <c r="R1124" s="21"/>
      <c r="S1124" s="28" t="str">
        <f>IF(SUM(Table1[[#This Row],[छात्र निधि]:[टी.सी.शुल्क]])=0,"",SUM(Table1[[#This Row],[छात्र निधि]:[टी.सी.शुल्क]]))</f>
        <v/>
      </c>
      <c r="T1124" s="33"/>
      <c r="U1124" s="33"/>
      <c r="V1124" s="22"/>
    </row>
    <row r="1125" spans="2:22" ht="15">
      <c r="B1125" s="25" t="str">
        <f>IF(C1125="","",ROWS($A$4:A1125))</f>
        <v/>
      </c>
      <c r="C1125" s="25" t="str">
        <f>IF('Student Record'!A1123="","",'Student Record'!A1123)</f>
        <v/>
      </c>
      <c r="D1125" s="25" t="str">
        <f>IF('Student Record'!B1123="","",'Student Record'!B1123)</f>
        <v/>
      </c>
      <c r="E1125" s="25" t="str">
        <f>IF('Student Record'!C1123="","",'Student Record'!C1123)</f>
        <v/>
      </c>
      <c r="F1125" s="26" t="str">
        <f>IF('Student Record'!E1123="","",'Student Record'!E1123)</f>
        <v/>
      </c>
      <c r="G1125" s="26" t="str">
        <f>IF('Student Record'!G1123="","",'Student Record'!G1123)</f>
        <v/>
      </c>
      <c r="H1125" s="25" t="str">
        <f>IF('Student Record'!I1123="","",'Student Record'!I1123)</f>
        <v/>
      </c>
      <c r="I1125" s="27" t="str">
        <f>IF('Student Record'!J1123="","",'Student Record'!J1123)</f>
        <v/>
      </c>
      <c r="J1125" s="25" t="str">
        <f>IF('Student Record'!O1123="","",'Student Record'!O1123)</f>
        <v/>
      </c>
      <c r="K11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5" s="25" t="str">
        <f>IF(Table1[[#This Row],[नाम विद्यार्थी]]="","",IF(AND(Table1[[#This Row],[कक्षा]]&gt;8,Table1[[#This Row],[कक्षा]]&lt;11),50,""))</f>
        <v/>
      </c>
      <c r="M1125" s="28" t="str">
        <f>IF(Table1[[#This Row],[नाम विद्यार्थी]]="","",IF(AND(Table1[[#This Row],[कक्षा]]&gt;=11,'School Fees'!$L$3="Yes"),100,""))</f>
        <v/>
      </c>
      <c r="N11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5" s="25" t="str">
        <f>IF(Table1[[#This Row],[नाम विद्यार्थी]]="","",IF(Table1[[#This Row],[कक्षा]]&gt;8,5,""))</f>
        <v/>
      </c>
      <c r="P11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5" s="21"/>
      <c r="R1125" s="21"/>
      <c r="S1125" s="28" t="str">
        <f>IF(SUM(Table1[[#This Row],[छात्र निधि]:[टी.सी.शुल्क]])=0,"",SUM(Table1[[#This Row],[छात्र निधि]:[टी.सी.शुल्क]]))</f>
        <v/>
      </c>
      <c r="T1125" s="33"/>
      <c r="U1125" s="33"/>
      <c r="V1125" s="22"/>
    </row>
    <row r="1126" spans="2:22" ht="15">
      <c r="B1126" s="25" t="str">
        <f>IF(C1126="","",ROWS($A$4:A1126))</f>
        <v/>
      </c>
      <c r="C1126" s="25" t="str">
        <f>IF('Student Record'!A1124="","",'Student Record'!A1124)</f>
        <v/>
      </c>
      <c r="D1126" s="25" t="str">
        <f>IF('Student Record'!B1124="","",'Student Record'!B1124)</f>
        <v/>
      </c>
      <c r="E1126" s="25" t="str">
        <f>IF('Student Record'!C1124="","",'Student Record'!C1124)</f>
        <v/>
      </c>
      <c r="F1126" s="26" t="str">
        <f>IF('Student Record'!E1124="","",'Student Record'!E1124)</f>
        <v/>
      </c>
      <c r="G1126" s="26" t="str">
        <f>IF('Student Record'!G1124="","",'Student Record'!G1124)</f>
        <v/>
      </c>
      <c r="H1126" s="25" t="str">
        <f>IF('Student Record'!I1124="","",'Student Record'!I1124)</f>
        <v/>
      </c>
      <c r="I1126" s="27" t="str">
        <f>IF('Student Record'!J1124="","",'Student Record'!J1124)</f>
        <v/>
      </c>
      <c r="J1126" s="25" t="str">
        <f>IF('Student Record'!O1124="","",'Student Record'!O1124)</f>
        <v/>
      </c>
      <c r="K11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6" s="25" t="str">
        <f>IF(Table1[[#This Row],[नाम विद्यार्थी]]="","",IF(AND(Table1[[#This Row],[कक्षा]]&gt;8,Table1[[#This Row],[कक्षा]]&lt;11),50,""))</f>
        <v/>
      </c>
      <c r="M1126" s="28" t="str">
        <f>IF(Table1[[#This Row],[नाम विद्यार्थी]]="","",IF(AND(Table1[[#This Row],[कक्षा]]&gt;=11,'School Fees'!$L$3="Yes"),100,""))</f>
        <v/>
      </c>
      <c r="N11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6" s="25" t="str">
        <f>IF(Table1[[#This Row],[नाम विद्यार्थी]]="","",IF(Table1[[#This Row],[कक्षा]]&gt;8,5,""))</f>
        <v/>
      </c>
      <c r="P11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6" s="21"/>
      <c r="R1126" s="21"/>
      <c r="S1126" s="28" t="str">
        <f>IF(SUM(Table1[[#This Row],[छात्र निधि]:[टी.सी.शुल्क]])=0,"",SUM(Table1[[#This Row],[छात्र निधि]:[टी.सी.शुल्क]]))</f>
        <v/>
      </c>
      <c r="T1126" s="33"/>
      <c r="U1126" s="33"/>
      <c r="V1126" s="22"/>
    </row>
    <row r="1127" spans="2:22" ht="15">
      <c r="B1127" s="25" t="str">
        <f>IF(C1127="","",ROWS($A$4:A1127))</f>
        <v/>
      </c>
      <c r="C1127" s="25" t="str">
        <f>IF('Student Record'!A1125="","",'Student Record'!A1125)</f>
        <v/>
      </c>
      <c r="D1127" s="25" t="str">
        <f>IF('Student Record'!B1125="","",'Student Record'!B1125)</f>
        <v/>
      </c>
      <c r="E1127" s="25" t="str">
        <f>IF('Student Record'!C1125="","",'Student Record'!C1125)</f>
        <v/>
      </c>
      <c r="F1127" s="26" t="str">
        <f>IF('Student Record'!E1125="","",'Student Record'!E1125)</f>
        <v/>
      </c>
      <c r="G1127" s="26" t="str">
        <f>IF('Student Record'!G1125="","",'Student Record'!G1125)</f>
        <v/>
      </c>
      <c r="H1127" s="25" t="str">
        <f>IF('Student Record'!I1125="","",'Student Record'!I1125)</f>
        <v/>
      </c>
      <c r="I1127" s="27" t="str">
        <f>IF('Student Record'!J1125="","",'Student Record'!J1125)</f>
        <v/>
      </c>
      <c r="J1127" s="25" t="str">
        <f>IF('Student Record'!O1125="","",'Student Record'!O1125)</f>
        <v/>
      </c>
      <c r="K11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7" s="25" t="str">
        <f>IF(Table1[[#This Row],[नाम विद्यार्थी]]="","",IF(AND(Table1[[#This Row],[कक्षा]]&gt;8,Table1[[#This Row],[कक्षा]]&lt;11),50,""))</f>
        <v/>
      </c>
      <c r="M1127" s="28" t="str">
        <f>IF(Table1[[#This Row],[नाम विद्यार्थी]]="","",IF(AND(Table1[[#This Row],[कक्षा]]&gt;=11,'School Fees'!$L$3="Yes"),100,""))</f>
        <v/>
      </c>
      <c r="N11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7" s="25" t="str">
        <f>IF(Table1[[#This Row],[नाम विद्यार्थी]]="","",IF(Table1[[#This Row],[कक्षा]]&gt;8,5,""))</f>
        <v/>
      </c>
      <c r="P11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7" s="21"/>
      <c r="R1127" s="21"/>
      <c r="S1127" s="28" t="str">
        <f>IF(SUM(Table1[[#This Row],[छात्र निधि]:[टी.सी.शुल्क]])=0,"",SUM(Table1[[#This Row],[छात्र निधि]:[टी.सी.शुल्क]]))</f>
        <v/>
      </c>
      <c r="T1127" s="33"/>
      <c r="U1127" s="33"/>
      <c r="V1127" s="22"/>
    </row>
    <row r="1128" spans="2:22" ht="15">
      <c r="B1128" s="25" t="str">
        <f>IF(C1128="","",ROWS($A$4:A1128))</f>
        <v/>
      </c>
      <c r="C1128" s="25" t="str">
        <f>IF('Student Record'!A1126="","",'Student Record'!A1126)</f>
        <v/>
      </c>
      <c r="D1128" s="25" t="str">
        <f>IF('Student Record'!B1126="","",'Student Record'!B1126)</f>
        <v/>
      </c>
      <c r="E1128" s="25" t="str">
        <f>IF('Student Record'!C1126="","",'Student Record'!C1126)</f>
        <v/>
      </c>
      <c r="F1128" s="26" t="str">
        <f>IF('Student Record'!E1126="","",'Student Record'!E1126)</f>
        <v/>
      </c>
      <c r="G1128" s="26" t="str">
        <f>IF('Student Record'!G1126="","",'Student Record'!G1126)</f>
        <v/>
      </c>
      <c r="H1128" s="25" t="str">
        <f>IF('Student Record'!I1126="","",'Student Record'!I1126)</f>
        <v/>
      </c>
      <c r="I1128" s="27" t="str">
        <f>IF('Student Record'!J1126="","",'Student Record'!J1126)</f>
        <v/>
      </c>
      <c r="J1128" s="25" t="str">
        <f>IF('Student Record'!O1126="","",'Student Record'!O1126)</f>
        <v/>
      </c>
      <c r="K11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8" s="25" t="str">
        <f>IF(Table1[[#This Row],[नाम विद्यार्थी]]="","",IF(AND(Table1[[#This Row],[कक्षा]]&gt;8,Table1[[#This Row],[कक्षा]]&lt;11),50,""))</f>
        <v/>
      </c>
      <c r="M1128" s="28" t="str">
        <f>IF(Table1[[#This Row],[नाम विद्यार्थी]]="","",IF(AND(Table1[[#This Row],[कक्षा]]&gt;=11,'School Fees'!$L$3="Yes"),100,""))</f>
        <v/>
      </c>
      <c r="N11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8" s="25" t="str">
        <f>IF(Table1[[#This Row],[नाम विद्यार्थी]]="","",IF(Table1[[#This Row],[कक्षा]]&gt;8,5,""))</f>
        <v/>
      </c>
      <c r="P11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8" s="21"/>
      <c r="R1128" s="21"/>
      <c r="S1128" s="28" t="str">
        <f>IF(SUM(Table1[[#This Row],[छात्र निधि]:[टी.सी.शुल्क]])=0,"",SUM(Table1[[#This Row],[छात्र निधि]:[टी.सी.शुल्क]]))</f>
        <v/>
      </c>
      <c r="T1128" s="33"/>
      <c r="U1128" s="33"/>
      <c r="V1128" s="22"/>
    </row>
    <row r="1129" spans="2:22" ht="15">
      <c r="B1129" s="25" t="str">
        <f>IF(C1129="","",ROWS($A$4:A1129))</f>
        <v/>
      </c>
      <c r="C1129" s="25" t="str">
        <f>IF('Student Record'!A1127="","",'Student Record'!A1127)</f>
        <v/>
      </c>
      <c r="D1129" s="25" t="str">
        <f>IF('Student Record'!B1127="","",'Student Record'!B1127)</f>
        <v/>
      </c>
      <c r="E1129" s="25" t="str">
        <f>IF('Student Record'!C1127="","",'Student Record'!C1127)</f>
        <v/>
      </c>
      <c r="F1129" s="26" t="str">
        <f>IF('Student Record'!E1127="","",'Student Record'!E1127)</f>
        <v/>
      </c>
      <c r="G1129" s="26" t="str">
        <f>IF('Student Record'!G1127="","",'Student Record'!G1127)</f>
        <v/>
      </c>
      <c r="H1129" s="25" t="str">
        <f>IF('Student Record'!I1127="","",'Student Record'!I1127)</f>
        <v/>
      </c>
      <c r="I1129" s="27" t="str">
        <f>IF('Student Record'!J1127="","",'Student Record'!J1127)</f>
        <v/>
      </c>
      <c r="J1129" s="25" t="str">
        <f>IF('Student Record'!O1127="","",'Student Record'!O1127)</f>
        <v/>
      </c>
      <c r="K11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29" s="25" t="str">
        <f>IF(Table1[[#This Row],[नाम विद्यार्थी]]="","",IF(AND(Table1[[#This Row],[कक्षा]]&gt;8,Table1[[#This Row],[कक्षा]]&lt;11),50,""))</f>
        <v/>
      </c>
      <c r="M1129" s="28" t="str">
        <f>IF(Table1[[#This Row],[नाम विद्यार्थी]]="","",IF(AND(Table1[[#This Row],[कक्षा]]&gt;=11,'School Fees'!$L$3="Yes"),100,""))</f>
        <v/>
      </c>
      <c r="N11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29" s="25" t="str">
        <f>IF(Table1[[#This Row],[नाम विद्यार्थी]]="","",IF(Table1[[#This Row],[कक्षा]]&gt;8,5,""))</f>
        <v/>
      </c>
      <c r="P11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29" s="21"/>
      <c r="R1129" s="21"/>
      <c r="S1129" s="28" t="str">
        <f>IF(SUM(Table1[[#This Row],[छात्र निधि]:[टी.सी.शुल्क]])=0,"",SUM(Table1[[#This Row],[छात्र निधि]:[टी.सी.शुल्क]]))</f>
        <v/>
      </c>
      <c r="T1129" s="33"/>
      <c r="U1129" s="33"/>
      <c r="V1129" s="22"/>
    </row>
    <row r="1130" spans="2:22" ht="15">
      <c r="B1130" s="25" t="str">
        <f>IF(C1130="","",ROWS($A$4:A1130))</f>
        <v/>
      </c>
      <c r="C1130" s="25" t="str">
        <f>IF('Student Record'!A1128="","",'Student Record'!A1128)</f>
        <v/>
      </c>
      <c r="D1130" s="25" t="str">
        <f>IF('Student Record'!B1128="","",'Student Record'!B1128)</f>
        <v/>
      </c>
      <c r="E1130" s="25" t="str">
        <f>IF('Student Record'!C1128="","",'Student Record'!C1128)</f>
        <v/>
      </c>
      <c r="F1130" s="26" t="str">
        <f>IF('Student Record'!E1128="","",'Student Record'!E1128)</f>
        <v/>
      </c>
      <c r="G1130" s="26" t="str">
        <f>IF('Student Record'!G1128="","",'Student Record'!G1128)</f>
        <v/>
      </c>
      <c r="H1130" s="25" t="str">
        <f>IF('Student Record'!I1128="","",'Student Record'!I1128)</f>
        <v/>
      </c>
      <c r="I1130" s="27" t="str">
        <f>IF('Student Record'!J1128="","",'Student Record'!J1128)</f>
        <v/>
      </c>
      <c r="J1130" s="25" t="str">
        <f>IF('Student Record'!O1128="","",'Student Record'!O1128)</f>
        <v/>
      </c>
      <c r="K11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0" s="25" t="str">
        <f>IF(Table1[[#This Row],[नाम विद्यार्थी]]="","",IF(AND(Table1[[#This Row],[कक्षा]]&gt;8,Table1[[#This Row],[कक्षा]]&lt;11),50,""))</f>
        <v/>
      </c>
      <c r="M1130" s="28" t="str">
        <f>IF(Table1[[#This Row],[नाम विद्यार्थी]]="","",IF(AND(Table1[[#This Row],[कक्षा]]&gt;=11,'School Fees'!$L$3="Yes"),100,""))</f>
        <v/>
      </c>
      <c r="N11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0" s="25" t="str">
        <f>IF(Table1[[#This Row],[नाम विद्यार्थी]]="","",IF(Table1[[#This Row],[कक्षा]]&gt;8,5,""))</f>
        <v/>
      </c>
      <c r="P11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0" s="21"/>
      <c r="R1130" s="21"/>
      <c r="S1130" s="28" t="str">
        <f>IF(SUM(Table1[[#This Row],[छात्र निधि]:[टी.सी.शुल्क]])=0,"",SUM(Table1[[#This Row],[छात्र निधि]:[टी.सी.शुल्क]]))</f>
        <v/>
      </c>
      <c r="T1130" s="33"/>
      <c r="U1130" s="33"/>
      <c r="V1130" s="22"/>
    </row>
    <row r="1131" spans="2:22" ht="15">
      <c r="B1131" s="25" t="str">
        <f>IF(C1131="","",ROWS($A$4:A1131))</f>
        <v/>
      </c>
      <c r="C1131" s="25" t="str">
        <f>IF('Student Record'!A1129="","",'Student Record'!A1129)</f>
        <v/>
      </c>
      <c r="D1131" s="25" t="str">
        <f>IF('Student Record'!B1129="","",'Student Record'!B1129)</f>
        <v/>
      </c>
      <c r="E1131" s="25" t="str">
        <f>IF('Student Record'!C1129="","",'Student Record'!C1129)</f>
        <v/>
      </c>
      <c r="F1131" s="26" t="str">
        <f>IF('Student Record'!E1129="","",'Student Record'!E1129)</f>
        <v/>
      </c>
      <c r="G1131" s="26" t="str">
        <f>IF('Student Record'!G1129="","",'Student Record'!G1129)</f>
        <v/>
      </c>
      <c r="H1131" s="25" t="str">
        <f>IF('Student Record'!I1129="","",'Student Record'!I1129)</f>
        <v/>
      </c>
      <c r="I1131" s="27" t="str">
        <f>IF('Student Record'!J1129="","",'Student Record'!J1129)</f>
        <v/>
      </c>
      <c r="J1131" s="25" t="str">
        <f>IF('Student Record'!O1129="","",'Student Record'!O1129)</f>
        <v/>
      </c>
      <c r="K11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1" s="25" t="str">
        <f>IF(Table1[[#This Row],[नाम विद्यार्थी]]="","",IF(AND(Table1[[#This Row],[कक्षा]]&gt;8,Table1[[#This Row],[कक्षा]]&lt;11),50,""))</f>
        <v/>
      </c>
      <c r="M1131" s="28" t="str">
        <f>IF(Table1[[#This Row],[नाम विद्यार्थी]]="","",IF(AND(Table1[[#This Row],[कक्षा]]&gt;=11,'School Fees'!$L$3="Yes"),100,""))</f>
        <v/>
      </c>
      <c r="N11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1" s="25" t="str">
        <f>IF(Table1[[#This Row],[नाम विद्यार्थी]]="","",IF(Table1[[#This Row],[कक्षा]]&gt;8,5,""))</f>
        <v/>
      </c>
      <c r="P11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1" s="21"/>
      <c r="R1131" s="21"/>
      <c r="S1131" s="28" t="str">
        <f>IF(SUM(Table1[[#This Row],[छात्र निधि]:[टी.सी.शुल्क]])=0,"",SUM(Table1[[#This Row],[छात्र निधि]:[टी.सी.शुल्क]]))</f>
        <v/>
      </c>
      <c r="T1131" s="33"/>
      <c r="U1131" s="33"/>
      <c r="V1131" s="22"/>
    </row>
    <row r="1132" spans="2:22" ht="15">
      <c r="B1132" s="25" t="str">
        <f>IF(C1132="","",ROWS($A$4:A1132))</f>
        <v/>
      </c>
      <c r="C1132" s="25" t="str">
        <f>IF('Student Record'!A1130="","",'Student Record'!A1130)</f>
        <v/>
      </c>
      <c r="D1132" s="25" t="str">
        <f>IF('Student Record'!B1130="","",'Student Record'!B1130)</f>
        <v/>
      </c>
      <c r="E1132" s="25" t="str">
        <f>IF('Student Record'!C1130="","",'Student Record'!C1130)</f>
        <v/>
      </c>
      <c r="F1132" s="26" t="str">
        <f>IF('Student Record'!E1130="","",'Student Record'!E1130)</f>
        <v/>
      </c>
      <c r="G1132" s="26" t="str">
        <f>IF('Student Record'!G1130="","",'Student Record'!G1130)</f>
        <v/>
      </c>
      <c r="H1132" s="25" t="str">
        <f>IF('Student Record'!I1130="","",'Student Record'!I1130)</f>
        <v/>
      </c>
      <c r="I1132" s="27" t="str">
        <f>IF('Student Record'!J1130="","",'Student Record'!J1130)</f>
        <v/>
      </c>
      <c r="J1132" s="25" t="str">
        <f>IF('Student Record'!O1130="","",'Student Record'!O1130)</f>
        <v/>
      </c>
      <c r="K11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2" s="25" t="str">
        <f>IF(Table1[[#This Row],[नाम विद्यार्थी]]="","",IF(AND(Table1[[#This Row],[कक्षा]]&gt;8,Table1[[#This Row],[कक्षा]]&lt;11),50,""))</f>
        <v/>
      </c>
      <c r="M1132" s="28" t="str">
        <f>IF(Table1[[#This Row],[नाम विद्यार्थी]]="","",IF(AND(Table1[[#This Row],[कक्षा]]&gt;=11,'School Fees'!$L$3="Yes"),100,""))</f>
        <v/>
      </c>
      <c r="N11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2" s="25" t="str">
        <f>IF(Table1[[#This Row],[नाम विद्यार्थी]]="","",IF(Table1[[#This Row],[कक्षा]]&gt;8,5,""))</f>
        <v/>
      </c>
      <c r="P11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2" s="21"/>
      <c r="R1132" s="21"/>
      <c r="S1132" s="28" t="str">
        <f>IF(SUM(Table1[[#This Row],[छात्र निधि]:[टी.सी.शुल्क]])=0,"",SUM(Table1[[#This Row],[छात्र निधि]:[टी.सी.शुल्क]]))</f>
        <v/>
      </c>
      <c r="T1132" s="33"/>
      <c r="U1132" s="33"/>
      <c r="V1132" s="22"/>
    </row>
    <row r="1133" spans="2:22" ht="15">
      <c r="B1133" s="25" t="str">
        <f>IF(C1133="","",ROWS($A$4:A1133))</f>
        <v/>
      </c>
      <c r="C1133" s="25" t="str">
        <f>IF('Student Record'!A1131="","",'Student Record'!A1131)</f>
        <v/>
      </c>
      <c r="D1133" s="25" t="str">
        <f>IF('Student Record'!B1131="","",'Student Record'!B1131)</f>
        <v/>
      </c>
      <c r="E1133" s="25" t="str">
        <f>IF('Student Record'!C1131="","",'Student Record'!C1131)</f>
        <v/>
      </c>
      <c r="F1133" s="26" t="str">
        <f>IF('Student Record'!E1131="","",'Student Record'!E1131)</f>
        <v/>
      </c>
      <c r="G1133" s="26" t="str">
        <f>IF('Student Record'!G1131="","",'Student Record'!G1131)</f>
        <v/>
      </c>
      <c r="H1133" s="25" t="str">
        <f>IF('Student Record'!I1131="","",'Student Record'!I1131)</f>
        <v/>
      </c>
      <c r="I1133" s="27" t="str">
        <f>IF('Student Record'!J1131="","",'Student Record'!J1131)</f>
        <v/>
      </c>
      <c r="J1133" s="25" t="str">
        <f>IF('Student Record'!O1131="","",'Student Record'!O1131)</f>
        <v/>
      </c>
      <c r="K11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3" s="25" t="str">
        <f>IF(Table1[[#This Row],[नाम विद्यार्थी]]="","",IF(AND(Table1[[#This Row],[कक्षा]]&gt;8,Table1[[#This Row],[कक्षा]]&lt;11),50,""))</f>
        <v/>
      </c>
      <c r="M1133" s="28" t="str">
        <f>IF(Table1[[#This Row],[नाम विद्यार्थी]]="","",IF(AND(Table1[[#This Row],[कक्षा]]&gt;=11,'School Fees'!$L$3="Yes"),100,""))</f>
        <v/>
      </c>
      <c r="N11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3" s="25" t="str">
        <f>IF(Table1[[#This Row],[नाम विद्यार्थी]]="","",IF(Table1[[#This Row],[कक्षा]]&gt;8,5,""))</f>
        <v/>
      </c>
      <c r="P11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3" s="21"/>
      <c r="R1133" s="21"/>
      <c r="S1133" s="28" t="str">
        <f>IF(SUM(Table1[[#This Row],[छात्र निधि]:[टी.सी.शुल्क]])=0,"",SUM(Table1[[#This Row],[छात्र निधि]:[टी.सी.शुल्क]]))</f>
        <v/>
      </c>
      <c r="T1133" s="33"/>
      <c r="U1133" s="33"/>
      <c r="V1133" s="22"/>
    </row>
    <row r="1134" spans="2:22" ht="15">
      <c r="B1134" s="25" t="str">
        <f>IF(C1134="","",ROWS($A$4:A1134))</f>
        <v/>
      </c>
      <c r="C1134" s="25" t="str">
        <f>IF('Student Record'!A1132="","",'Student Record'!A1132)</f>
        <v/>
      </c>
      <c r="D1134" s="25" t="str">
        <f>IF('Student Record'!B1132="","",'Student Record'!B1132)</f>
        <v/>
      </c>
      <c r="E1134" s="25" t="str">
        <f>IF('Student Record'!C1132="","",'Student Record'!C1132)</f>
        <v/>
      </c>
      <c r="F1134" s="26" t="str">
        <f>IF('Student Record'!E1132="","",'Student Record'!E1132)</f>
        <v/>
      </c>
      <c r="G1134" s="26" t="str">
        <f>IF('Student Record'!G1132="","",'Student Record'!G1132)</f>
        <v/>
      </c>
      <c r="H1134" s="25" t="str">
        <f>IF('Student Record'!I1132="","",'Student Record'!I1132)</f>
        <v/>
      </c>
      <c r="I1134" s="27" t="str">
        <f>IF('Student Record'!J1132="","",'Student Record'!J1132)</f>
        <v/>
      </c>
      <c r="J1134" s="25" t="str">
        <f>IF('Student Record'!O1132="","",'Student Record'!O1132)</f>
        <v/>
      </c>
      <c r="K11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4" s="25" t="str">
        <f>IF(Table1[[#This Row],[नाम विद्यार्थी]]="","",IF(AND(Table1[[#This Row],[कक्षा]]&gt;8,Table1[[#This Row],[कक्षा]]&lt;11),50,""))</f>
        <v/>
      </c>
      <c r="M1134" s="28" t="str">
        <f>IF(Table1[[#This Row],[नाम विद्यार्थी]]="","",IF(AND(Table1[[#This Row],[कक्षा]]&gt;=11,'School Fees'!$L$3="Yes"),100,""))</f>
        <v/>
      </c>
      <c r="N11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4" s="25" t="str">
        <f>IF(Table1[[#This Row],[नाम विद्यार्थी]]="","",IF(Table1[[#This Row],[कक्षा]]&gt;8,5,""))</f>
        <v/>
      </c>
      <c r="P11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4" s="21"/>
      <c r="R1134" s="21"/>
      <c r="S1134" s="28" t="str">
        <f>IF(SUM(Table1[[#This Row],[छात्र निधि]:[टी.सी.शुल्क]])=0,"",SUM(Table1[[#This Row],[छात्र निधि]:[टी.सी.शुल्क]]))</f>
        <v/>
      </c>
      <c r="T1134" s="33"/>
      <c r="U1134" s="33"/>
      <c r="V1134" s="22"/>
    </row>
    <row r="1135" spans="2:22" ht="15">
      <c r="B1135" s="25" t="str">
        <f>IF(C1135="","",ROWS($A$4:A1135))</f>
        <v/>
      </c>
      <c r="C1135" s="25" t="str">
        <f>IF('Student Record'!A1133="","",'Student Record'!A1133)</f>
        <v/>
      </c>
      <c r="D1135" s="25" t="str">
        <f>IF('Student Record'!B1133="","",'Student Record'!B1133)</f>
        <v/>
      </c>
      <c r="E1135" s="25" t="str">
        <f>IF('Student Record'!C1133="","",'Student Record'!C1133)</f>
        <v/>
      </c>
      <c r="F1135" s="26" t="str">
        <f>IF('Student Record'!E1133="","",'Student Record'!E1133)</f>
        <v/>
      </c>
      <c r="G1135" s="26" t="str">
        <f>IF('Student Record'!G1133="","",'Student Record'!G1133)</f>
        <v/>
      </c>
      <c r="H1135" s="25" t="str">
        <f>IF('Student Record'!I1133="","",'Student Record'!I1133)</f>
        <v/>
      </c>
      <c r="I1135" s="27" t="str">
        <f>IF('Student Record'!J1133="","",'Student Record'!J1133)</f>
        <v/>
      </c>
      <c r="J1135" s="25" t="str">
        <f>IF('Student Record'!O1133="","",'Student Record'!O1133)</f>
        <v/>
      </c>
      <c r="K11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5" s="25" t="str">
        <f>IF(Table1[[#This Row],[नाम विद्यार्थी]]="","",IF(AND(Table1[[#This Row],[कक्षा]]&gt;8,Table1[[#This Row],[कक्षा]]&lt;11),50,""))</f>
        <v/>
      </c>
      <c r="M1135" s="28" t="str">
        <f>IF(Table1[[#This Row],[नाम विद्यार्थी]]="","",IF(AND(Table1[[#This Row],[कक्षा]]&gt;=11,'School Fees'!$L$3="Yes"),100,""))</f>
        <v/>
      </c>
      <c r="N11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5" s="25" t="str">
        <f>IF(Table1[[#This Row],[नाम विद्यार्थी]]="","",IF(Table1[[#This Row],[कक्षा]]&gt;8,5,""))</f>
        <v/>
      </c>
      <c r="P11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5" s="21"/>
      <c r="R1135" s="21"/>
      <c r="S1135" s="28" t="str">
        <f>IF(SUM(Table1[[#This Row],[छात्र निधि]:[टी.सी.शुल्क]])=0,"",SUM(Table1[[#This Row],[छात्र निधि]:[टी.सी.शुल्क]]))</f>
        <v/>
      </c>
      <c r="T1135" s="33"/>
      <c r="U1135" s="33"/>
      <c r="V1135" s="22"/>
    </row>
    <row r="1136" spans="2:22" ht="15">
      <c r="B1136" s="25" t="str">
        <f>IF(C1136="","",ROWS($A$4:A1136))</f>
        <v/>
      </c>
      <c r="C1136" s="25" t="str">
        <f>IF('Student Record'!A1134="","",'Student Record'!A1134)</f>
        <v/>
      </c>
      <c r="D1136" s="25" t="str">
        <f>IF('Student Record'!B1134="","",'Student Record'!B1134)</f>
        <v/>
      </c>
      <c r="E1136" s="25" t="str">
        <f>IF('Student Record'!C1134="","",'Student Record'!C1134)</f>
        <v/>
      </c>
      <c r="F1136" s="26" t="str">
        <f>IF('Student Record'!E1134="","",'Student Record'!E1134)</f>
        <v/>
      </c>
      <c r="G1136" s="26" t="str">
        <f>IF('Student Record'!G1134="","",'Student Record'!G1134)</f>
        <v/>
      </c>
      <c r="H1136" s="25" t="str">
        <f>IF('Student Record'!I1134="","",'Student Record'!I1134)</f>
        <v/>
      </c>
      <c r="I1136" s="27" t="str">
        <f>IF('Student Record'!J1134="","",'Student Record'!J1134)</f>
        <v/>
      </c>
      <c r="J1136" s="25" t="str">
        <f>IF('Student Record'!O1134="","",'Student Record'!O1134)</f>
        <v/>
      </c>
      <c r="K11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6" s="25" t="str">
        <f>IF(Table1[[#This Row],[नाम विद्यार्थी]]="","",IF(AND(Table1[[#This Row],[कक्षा]]&gt;8,Table1[[#This Row],[कक्षा]]&lt;11),50,""))</f>
        <v/>
      </c>
      <c r="M1136" s="28" t="str">
        <f>IF(Table1[[#This Row],[नाम विद्यार्थी]]="","",IF(AND(Table1[[#This Row],[कक्षा]]&gt;=11,'School Fees'!$L$3="Yes"),100,""))</f>
        <v/>
      </c>
      <c r="N11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6" s="25" t="str">
        <f>IF(Table1[[#This Row],[नाम विद्यार्थी]]="","",IF(Table1[[#This Row],[कक्षा]]&gt;8,5,""))</f>
        <v/>
      </c>
      <c r="P11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6" s="21"/>
      <c r="R1136" s="21"/>
      <c r="S1136" s="28" t="str">
        <f>IF(SUM(Table1[[#This Row],[छात्र निधि]:[टी.सी.शुल्क]])=0,"",SUM(Table1[[#This Row],[छात्र निधि]:[टी.सी.शुल्क]]))</f>
        <v/>
      </c>
      <c r="T1136" s="33"/>
      <c r="U1136" s="33"/>
      <c r="V1136" s="22"/>
    </row>
    <row r="1137" spans="2:22" ht="15">
      <c r="B1137" s="25" t="str">
        <f>IF(C1137="","",ROWS($A$4:A1137))</f>
        <v/>
      </c>
      <c r="C1137" s="25" t="str">
        <f>IF('Student Record'!A1135="","",'Student Record'!A1135)</f>
        <v/>
      </c>
      <c r="D1137" s="25" t="str">
        <f>IF('Student Record'!B1135="","",'Student Record'!B1135)</f>
        <v/>
      </c>
      <c r="E1137" s="25" t="str">
        <f>IF('Student Record'!C1135="","",'Student Record'!C1135)</f>
        <v/>
      </c>
      <c r="F1137" s="26" t="str">
        <f>IF('Student Record'!E1135="","",'Student Record'!E1135)</f>
        <v/>
      </c>
      <c r="G1137" s="26" t="str">
        <f>IF('Student Record'!G1135="","",'Student Record'!G1135)</f>
        <v/>
      </c>
      <c r="H1137" s="25" t="str">
        <f>IF('Student Record'!I1135="","",'Student Record'!I1135)</f>
        <v/>
      </c>
      <c r="I1137" s="27" t="str">
        <f>IF('Student Record'!J1135="","",'Student Record'!J1135)</f>
        <v/>
      </c>
      <c r="J1137" s="25" t="str">
        <f>IF('Student Record'!O1135="","",'Student Record'!O1135)</f>
        <v/>
      </c>
      <c r="K11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7" s="25" t="str">
        <f>IF(Table1[[#This Row],[नाम विद्यार्थी]]="","",IF(AND(Table1[[#This Row],[कक्षा]]&gt;8,Table1[[#This Row],[कक्षा]]&lt;11),50,""))</f>
        <v/>
      </c>
      <c r="M1137" s="28" t="str">
        <f>IF(Table1[[#This Row],[नाम विद्यार्थी]]="","",IF(AND(Table1[[#This Row],[कक्षा]]&gt;=11,'School Fees'!$L$3="Yes"),100,""))</f>
        <v/>
      </c>
      <c r="N11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7" s="25" t="str">
        <f>IF(Table1[[#This Row],[नाम विद्यार्थी]]="","",IF(Table1[[#This Row],[कक्षा]]&gt;8,5,""))</f>
        <v/>
      </c>
      <c r="P11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7" s="21"/>
      <c r="R1137" s="21"/>
      <c r="S1137" s="28" t="str">
        <f>IF(SUM(Table1[[#This Row],[छात्र निधि]:[टी.सी.शुल्क]])=0,"",SUM(Table1[[#This Row],[छात्र निधि]:[टी.सी.शुल्क]]))</f>
        <v/>
      </c>
      <c r="T1137" s="33"/>
      <c r="U1137" s="33"/>
      <c r="V1137" s="22"/>
    </row>
    <row r="1138" spans="2:22" ht="15">
      <c r="B1138" s="25" t="str">
        <f>IF(C1138="","",ROWS($A$4:A1138))</f>
        <v/>
      </c>
      <c r="C1138" s="25" t="str">
        <f>IF('Student Record'!A1136="","",'Student Record'!A1136)</f>
        <v/>
      </c>
      <c r="D1138" s="25" t="str">
        <f>IF('Student Record'!B1136="","",'Student Record'!B1136)</f>
        <v/>
      </c>
      <c r="E1138" s="25" t="str">
        <f>IF('Student Record'!C1136="","",'Student Record'!C1136)</f>
        <v/>
      </c>
      <c r="F1138" s="26" t="str">
        <f>IF('Student Record'!E1136="","",'Student Record'!E1136)</f>
        <v/>
      </c>
      <c r="G1138" s="26" t="str">
        <f>IF('Student Record'!G1136="","",'Student Record'!G1136)</f>
        <v/>
      </c>
      <c r="H1138" s="25" t="str">
        <f>IF('Student Record'!I1136="","",'Student Record'!I1136)</f>
        <v/>
      </c>
      <c r="I1138" s="27" t="str">
        <f>IF('Student Record'!J1136="","",'Student Record'!J1136)</f>
        <v/>
      </c>
      <c r="J1138" s="25" t="str">
        <f>IF('Student Record'!O1136="","",'Student Record'!O1136)</f>
        <v/>
      </c>
      <c r="K11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8" s="25" t="str">
        <f>IF(Table1[[#This Row],[नाम विद्यार्थी]]="","",IF(AND(Table1[[#This Row],[कक्षा]]&gt;8,Table1[[#This Row],[कक्षा]]&lt;11),50,""))</f>
        <v/>
      </c>
      <c r="M1138" s="28" t="str">
        <f>IF(Table1[[#This Row],[नाम विद्यार्थी]]="","",IF(AND(Table1[[#This Row],[कक्षा]]&gt;=11,'School Fees'!$L$3="Yes"),100,""))</f>
        <v/>
      </c>
      <c r="N11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8" s="25" t="str">
        <f>IF(Table1[[#This Row],[नाम विद्यार्थी]]="","",IF(Table1[[#This Row],[कक्षा]]&gt;8,5,""))</f>
        <v/>
      </c>
      <c r="P11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8" s="21"/>
      <c r="R1138" s="21"/>
      <c r="S1138" s="28" t="str">
        <f>IF(SUM(Table1[[#This Row],[छात्र निधि]:[टी.सी.शुल्क]])=0,"",SUM(Table1[[#This Row],[छात्र निधि]:[टी.सी.शुल्क]]))</f>
        <v/>
      </c>
      <c r="T1138" s="33"/>
      <c r="U1138" s="33"/>
      <c r="V1138" s="22"/>
    </row>
    <row r="1139" spans="2:22" ht="15">
      <c r="B1139" s="25" t="str">
        <f>IF(C1139="","",ROWS($A$4:A1139))</f>
        <v/>
      </c>
      <c r="C1139" s="25" t="str">
        <f>IF('Student Record'!A1137="","",'Student Record'!A1137)</f>
        <v/>
      </c>
      <c r="D1139" s="25" t="str">
        <f>IF('Student Record'!B1137="","",'Student Record'!B1137)</f>
        <v/>
      </c>
      <c r="E1139" s="25" t="str">
        <f>IF('Student Record'!C1137="","",'Student Record'!C1137)</f>
        <v/>
      </c>
      <c r="F1139" s="26" t="str">
        <f>IF('Student Record'!E1137="","",'Student Record'!E1137)</f>
        <v/>
      </c>
      <c r="G1139" s="26" t="str">
        <f>IF('Student Record'!G1137="","",'Student Record'!G1137)</f>
        <v/>
      </c>
      <c r="H1139" s="25" t="str">
        <f>IF('Student Record'!I1137="","",'Student Record'!I1137)</f>
        <v/>
      </c>
      <c r="I1139" s="27" t="str">
        <f>IF('Student Record'!J1137="","",'Student Record'!J1137)</f>
        <v/>
      </c>
      <c r="J1139" s="25" t="str">
        <f>IF('Student Record'!O1137="","",'Student Record'!O1137)</f>
        <v/>
      </c>
      <c r="K11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39" s="25" t="str">
        <f>IF(Table1[[#This Row],[नाम विद्यार्थी]]="","",IF(AND(Table1[[#This Row],[कक्षा]]&gt;8,Table1[[#This Row],[कक्षा]]&lt;11),50,""))</f>
        <v/>
      </c>
      <c r="M1139" s="28" t="str">
        <f>IF(Table1[[#This Row],[नाम विद्यार्थी]]="","",IF(AND(Table1[[#This Row],[कक्षा]]&gt;=11,'School Fees'!$L$3="Yes"),100,""))</f>
        <v/>
      </c>
      <c r="N11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39" s="25" t="str">
        <f>IF(Table1[[#This Row],[नाम विद्यार्थी]]="","",IF(Table1[[#This Row],[कक्षा]]&gt;8,5,""))</f>
        <v/>
      </c>
      <c r="P11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39" s="21"/>
      <c r="R1139" s="21"/>
      <c r="S1139" s="28" t="str">
        <f>IF(SUM(Table1[[#This Row],[छात्र निधि]:[टी.सी.शुल्क]])=0,"",SUM(Table1[[#This Row],[छात्र निधि]:[टी.सी.शुल्क]]))</f>
        <v/>
      </c>
      <c r="T1139" s="33"/>
      <c r="U1139" s="33"/>
      <c r="V1139" s="22"/>
    </row>
    <row r="1140" spans="2:22" ht="15">
      <c r="B1140" s="25" t="str">
        <f>IF(C1140="","",ROWS($A$4:A1140))</f>
        <v/>
      </c>
      <c r="C1140" s="25" t="str">
        <f>IF('Student Record'!A1138="","",'Student Record'!A1138)</f>
        <v/>
      </c>
      <c r="D1140" s="25" t="str">
        <f>IF('Student Record'!B1138="","",'Student Record'!B1138)</f>
        <v/>
      </c>
      <c r="E1140" s="25" t="str">
        <f>IF('Student Record'!C1138="","",'Student Record'!C1138)</f>
        <v/>
      </c>
      <c r="F1140" s="26" t="str">
        <f>IF('Student Record'!E1138="","",'Student Record'!E1138)</f>
        <v/>
      </c>
      <c r="G1140" s="26" t="str">
        <f>IF('Student Record'!G1138="","",'Student Record'!G1138)</f>
        <v/>
      </c>
      <c r="H1140" s="25" t="str">
        <f>IF('Student Record'!I1138="","",'Student Record'!I1138)</f>
        <v/>
      </c>
      <c r="I1140" s="27" t="str">
        <f>IF('Student Record'!J1138="","",'Student Record'!J1138)</f>
        <v/>
      </c>
      <c r="J1140" s="25" t="str">
        <f>IF('Student Record'!O1138="","",'Student Record'!O1138)</f>
        <v/>
      </c>
      <c r="K11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0" s="25" t="str">
        <f>IF(Table1[[#This Row],[नाम विद्यार्थी]]="","",IF(AND(Table1[[#This Row],[कक्षा]]&gt;8,Table1[[#This Row],[कक्षा]]&lt;11),50,""))</f>
        <v/>
      </c>
      <c r="M1140" s="28" t="str">
        <f>IF(Table1[[#This Row],[नाम विद्यार्थी]]="","",IF(AND(Table1[[#This Row],[कक्षा]]&gt;=11,'School Fees'!$L$3="Yes"),100,""))</f>
        <v/>
      </c>
      <c r="N11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0" s="25" t="str">
        <f>IF(Table1[[#This Row],[नाम विद्यार्थी]]="","",IF(Table1[[#This Row],[कक्षा]]&gt;8,5,""))</f>
        <v/>
      </c>
      <c r="P11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0" s="21"/>
      <c r="R1140" s="21"/>
      <c r="S1140" s="28" t="str">
        <f>IF(SUM(Table1[[#This Row],[छात्र निधि]:[टी.सी.शुल्क]])=0,"",SUM(Table1[[#This Row],[छात्र निधि]:[टी.सी.शुल्क]]))</f>
        <v/>
      </c>
      <c r="T1140" s="33"/>
      <c r="U1140" s="33"/>
      <c r="V1140" s="22"/>
    </row>
    <row r="1141" spans="2:22" ht="15">
      <c r="B1141" s="25" t="str">
        <f>IF(C1141="","",ROWS($A$4:A1141))</f>
        <v/>
      </c>
      <c r="C1141" s="25" t="str">
        <f>IF('Student Record'!A1139="","",'Student Record'!A1139)</f>
        <v/>
      </c>
      <c r="D1141" s="25" t="str">
        <f>IF('Student Record'!B1139="","",'Student Record'!B1139)</f>
        <v/>
      </c>
      <c r="E1141" s="25" t="str">
        <f>IF('Student Record'!C1139="","",'Student Record'!C1139)</f>
        <v/>
      </c>
      <c r="F1141" s="26" t="str">
        <f>IF('Student Record'!E1139="","",'Student Record'!E1139)</f>
        <v/>
      </c>
      <c r="G1141" s="26" t="str">
        <f>IF('Student Record'!G1139="","",'Student Record'!G1139)</f>
        <v/>
      </c>
      <c r="H1141" s="25" t="str">
        <f>IF('Student Record'!I1139="","",'Student Record'!I1139)</f>
        <v/>
      </c>
      <c r="I1141" s="27" t="str">
        <f>IF('Student Record'!J1139="","",'Student Record'!J1139)</f>
        <v/>
      </c>
      <c r="J1141" s="25" t="str">
        <f>IF('Student Record'!O1139="","",'Student Record'!O1139)</f>
        <v/>
      </c>
      <c r="K11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1" s="25" t="str">
        <f>IF(Table1[[#This Row],[नाम विद्यार्थी]]="","",IF(AND(Table1[[#This Row],[कक्षा]]&gt;8,Table1[[#This Row],[कक्षा]]&lt;11),50,""))</f>
        <v/>
      </c>
      <c r="M1141" s="28" t="str">
        <f>IF(Table1[[#This Row],[नाम विद्यार्थी]]="","",IF(AND(Table1[[#This Row],[कक्षा]]&gt;=11,'School Fees'!$L$3="Yes"),100,""))</f>
        <v/>
      </c>
      <c r="N11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1" s="25" t="str">
        <f>IF(Table1[[#This Row],[नाम विद्यार्थी]]="","",IF(Table1[[#This Row],[कक्षा]]&gt;8,5,""))</f>
        <v/>
      </c>
      <c r="P11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1" s="21"/>
      <c r="R1141" s="21"/>
      <c r="S1141" s="28" t="str">
        <f>IF(SUM(Table1[[#This Row],[छात्र निधि]:[टी.सी.शुल्क]])=0,"",SUM(Table1[[#This Row],[छात्र निधि]:[टी.सी.शुल्क]]))</f>
        <v/>
      </c>
      <c r="T1141" s="33"/>
      <c r="U1141" s="33"/>
      <c r="V1141" s="22"/>
    </row>
    <row r="1142" spans="2:22" ht="15">
      <c r="B1142" s="25" t="str">
        <f>IF(C1142="","",ROWS($A$4:A1142))</f>
        <v/>
      </c>
      <c r="C1142" s="25" t="str">
        <f>IF('Student Record'!A1140="","",'Student Record'!A1140)</f>
        <v/>
      </c>
      <c r="D1142" s="25" t="str">
        <f>IF('Student Record'!B1140="","",'Student Record'!B1140)</f>
        <v/>
      </c>
      <c r="E1142" s="25" t="str">
        <f>IF('Student Record'!C1140="","",'Student Record'!C1140)</f>
        <v/>
      </c>
      <c r="F1142" s="26" t="str">
        <f>IF('Student Record'!E1140="","",'Student Record'!E1140)</f>
        <v/>
      </c>
      <c r="G1142" s="26" t="str">
        <f>IF('Student Record'!G1140="","",'Student Record'!G1140)</f>
        <v/>
      </c>
      <c r="H1142" s="25" t="str">
        <f>IF('Student Record'!I1140="","",'Student Record'!I1140)</f>
        <v/>
      </c>
      <c r="I1142" s="27" t="str">
        <f>IF('Student Record'!J1140="","",'Student Record'!J1140)</f>
        <v/>
      </c>
      <c r="J1142" s="25" t="str">
        <f>IF('Student Record'!O1140="","",'Student Record'!O1140)</f>
        <v/>
      </c>
      <c r="K11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2" s="25" t="str">
        <f>IF(Table1[[#This Row],[नाम विद्यार्थी]]="","",IF(AND(Table1[[#This Row],[कक्षा]]&gt;8,Table1[[#This Row],[कक्षा]]&lt;11),50,""))</f>
        <v/>
      </c>
      <c r="M1142" s="28" t="str">
        <f>IF(Table1[[#This Row],[नाम विद्यार्थी]]="","",IF(AND(Table1[[#This Row],[कक्षा]]&gt;=11,'School Fees'!$L$3="Yes"),100,""))</f>
        <v/>
      </c>
      <c r="N11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2" s="25" t="str">
        <f>IF(Table1[[#This Row],[नाम विद्यार्थी]]="","",IF(Table1[[#This Row],[कक्षा]]&gt;8,5,""))</f>
        <v/>
      </c>
      <c r="P11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2" s="21"/>
      <c r="R1142" s="21"/>
      <c r="S1142" s="28" t="str">
        <f>IF(SUM(Table1[[#This Row],[छात्र निधि]:[टी.सी.शुल्क]])=0,"",SUM(Table1[[#This Row],[छात्र निधि]:[टी.सी.शुल्क]]))</f>
        <v/>
      </c>
      <c r="T1142" s="33"/>
      <c r="U1142" s="33"/>
      <c r="V1142" s="22"/>
    </row>
    <row r="1143" spans="2:22" ht="15">
      <c r="B1143" s="25" t="str">
        <f>IF(C1143="","",ROWS($A$4:A1143))</f>
        <v/>
      </c>
      <c r="C1143" s="25" t="str">
        <f>IF('Student Record'!A1141="","",'Student Record'!A1141)</f>
        <v/>
      </c>
      <c r="D1143" s="25" t="str">
        <f>IF('Student Record'!B1141="","",'Student Record'!B1141)</f>
        <v/>
      </c>
      <c r="E1143" s="25" t="str">
        <f>IF('Student Record'!C1141="","",'Student Record'!C1141)</f>
        <v/>
      </c>
      <c r="F1143" s="26" t="str">
        <f>IF('Student Record'!E1141="","",'Student Record'!E1141)</f>
        <v/>
      </c>
      <c r="G1143" s="26" t="str">
        <f>IF('Student Record'!G1141="","",'Student Record'!G1141)</f>
        <v/>
      </c>
      <c r="H1143" s="25" t="str">
        <f>IF('Student Record'!I1141="","",'Student Record'!I1141)</f>
        <v/>
      </c>
      <c r="I1143" s="27" t="str">
        <f>IF('Student Record'!J1141="","",'Student Record'!J1141)</f>
        <v/>
      </c>
      <c r="J1143" s="25" t="str">
        <f>IF('Student Record'!O1141="","",'Student Record'!O1141)</f>
        <v/>
      </c>
      <c r="K11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3" s="25" t="str">
        <f>IF(Table1[[#This Row],[नाम विद्यार्थी]]="","",IF(AND(Table1[[#This Row],[कक्षा]]&gt;8,Table1[[#This Row],[कक्षा]]&lt;11),50,""))</f>
        <v/>
      </c>
      <c r="M1143" s="28" t="str">
        <f>IF(Table1[[#This Row],[नाम विद्यार्थी]]="","",IF(AND(Table1[[#This Row],[कक्षा]]&gt;=11,'School Fees'!$L$3="Yes"),100,""))</f>
        <v/>
      </c>
      <c r="N11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3" s="25" t="str">
        <f>IF(Table1[[#This Row],[नाम विद्यार्थी]]="","",IF(Table1[[#This Row],[कक्षा]]&gt;8,5,""))</f>
        <v/>
      </c>
      <c r="P11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3" s="21"/>
      <c r="R1143" s="21"/>
      <c r="S1143" s="28" t="str">
        <f>IF(SUM(Table1[[#This Row],[छात्र निधि]:[टी.सी.शुल्क]])=0,"",SUM(Table1[[#This Row],[छात्र निधि]:[टी.सी.शुल्क]]))</f>
        <v/>
      </c>
      <c r="T1143" s="33"/>
      <c r="U1143" s="33"/>
      <c r="V1143" s="22"/>
    </row>
    <row r="1144" spans="2:22" ht="15">
      <c r="B1144" s="25" t="str">
        <f>IF(C1144="","",ROWS($A$4:A1144))</f>
        <v/>
      </c>
      <c r="C1144" s="25" t="str">
        <f>IF('Student Record'!A1142="","",'Student Record'!A1142)</f>
        <v/>
      </c>
      <c r="D1144" s="25" t="str">
        <f>IF('Student Record'!B1142="","",'Student Record'!B1142)</f>
        <v/>
      </c>
      <c r="E1144" s="25" t="str">
        <f>IF('Student Record'!C1142="","",'Student Record'!C1142)</f>
        <v/>
      </c>
      <c r="F1144" s="26" t="str">
        <f>IF('Student Record'!E1142="","",'Student Record'!E1142)</f>
        <v/>
      </c>
      <c r="G1144" s="26" t="str">
        <f>IF('Student Record'!G1142="","",'Student Record'!G1142)</f>
        <v/>
      </c>
      <c r="H1144" s="25" t="str">
        <f>IF('Student Record'!I1142="","",'Student Record'!I1142)</f>
        <v/>
      </c>
      <c r="I1144" s="27" t="str">
        <f>IF('Student Record'!J1142="","",'Student Record'!J1142)</f>
        <v/>
      </c>
      <c r="J1144" s="25" t="str">
        <f>IF('Student Record'!O1142="","",'Student Record'!O1142)</f>
        <v/>
      </c>
      <c r="K11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4" s="25" t="str">
        <f>IF(Table1[[#This Row],[नाम विद्यार्थी]]="","",IF(AND(Table1[[#This Row],[कक्षा]]&gt;8,Table1[[#This Row],[कक्षा]]&lt;11),50,""))</f>
        <v/>
      </c>
      <c r="M1144" s="28" t="str">
        <f>IF(Table1[[#This Row],[नाम विद्यार्थी]]="","",IF(AND(Table1[[#This Row],[कक्षा]]&gt;=11,'School Fees'!$L$3="Yes"),100,""))</f>
        <v/>
      </c>
      <c r="N11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4" s="25" t="str">
        <f>IF(Table1[[#This Row],[नाम विद्यार्थी]]="","",IF(Table1[[#This Row],[कक्षा]]&gt;8,5,""))</f>
        <v/>
      </c>
      <c r="P11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4" s="21"/>
      <c r="R1144" s="21"/>
      <c r="S1144" s="28" t="str">
        <f>IF(SUM(Table1[[#This Row],[छात्र निधि]:[टी.सी.शुल्क]])=0,"",SUM(Table1[[#This Row],[छात्र निधि]:[टी.सी.शुल्क]]))</f>
        <v/>
      </c>
      <c r="T1144" s="33"/>
      <c r="U1144" s="33"/>
      <c r="V1144" s="22"/>
    </row>
    <row r="1145" spans="2:22" ht="15">
      <c r="B1145" s="25" t="str">
        <f>IF(C1145="","",ROWS($A$4:A1145))</f>
        <v/>
      </c>
      <c r="C1145" s="25" t="str">
        <f>IF('Student Record'!A1143="","",'Student Record'!A1143)</f>
        <v/>
      </c>
      <c r="D1145" s="25" t="str">
        <f>IF('Student Record'!B1143="","",'Student Record'!B1143)</f>
        <v/>
      </c>
      <c r="E1145" s="25" t="str">
        <f>IF('Student Record'!C1143="","",'Student Record'!C1143)</f>
        <v/>
      </c>
      <c r="F1145" s="26" t="str">
        <f>IF('Student Record'!E1143="","",'Student Record'!E1143)</f>
        <v/>
      </c>
      <c r="G1145" s="26" t="str">
        <f>IF('Student Record'!G1143="","",'Student Record'!G1143)</f>
        <v/>
      </c>
      <c r="H1145" s="25" t="str">
        <f>IF('Student Record'!I1143="","",'Student Record'!I1143)</f>
        <v/>
      </c>
      <c r="I1145" s="27" t="str">
        <f>IF('Student Record'!J1143="","",'Student Record'!J1143)</f>
        <v/>
      </c>
      <c r="J1145" s="25" t="str">
        <f>IF('Student Record'!O1143="","",'Student Record'!O1143)</f>
        <v/>
      </c>
      <c r="K11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5" s="25" t="str">
        <f>IF(Table1[[#This Row],[नाम विद्यार्थी]]="","",IF(AND(Table1[[#This Row],[कक्षा]]&gt;8,Table1[[#This Row],[कक्षा]]&lt;11),50,""))</f>
        <v/>
      </c>
      <c r="M1145" s="28" t="str">
        <f>IF(Table1[[#This Row],[नाम विद्यार्थी]]="","",IF(AND(Table1[[#This Row],[कक्षा]]&gt;=11,'School Fees'!$L$3="Yes"),100,""))</f>
        <v/>
      </c>
      <c r="N11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5" s="25" t="str">
        <f>IF(Table1[[#This Row],[नाम विद्यार्थी]]="","",IF(Table1[[#This Row],[कक्षा]]&gt;8,5,""))</f>
        <v/>
      </c>
      <c r="P11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5" s="21"/>
      <c r="R1145" s="21"/>
      <c r="S1145" s="28" t="str">
        <f>IF(SUM(Table1[[#This Row],[छात्र निधि]:[टी.सी.शुल्क]])=0,"",SUM(Table1[[#This Row],[छात्र निधि]:[टी.सी.शुल्क]]))</f>
        <v/>
      </c>
      <c r="T1145" s="33"/>
      <c r="U1145" s="33"/>
      <c r="V1145" s="22"/>
    </row>
    <row r="1146" spans="2:22" ht="15">
      <c r="B1146" s="25" t="str">
        <f>IF(C1146="","",ROWS($A$4:A1146))</f>
        <v/>
      </c>
      <c r="C1146" s="25" t="str">
        <f>IF('Student Record'!A1144="","",'Student Record'!A1144)</f>
        <v/>
      </c>
      <c r="D1146" s="25" t="str">
        <f>IF('Student Record'!B1144="","",'Student Record'!B1144)</f>
        <v/>
      </c>
      <c r="E1146" s="25" t="str">
        <f>IF('Student Record'!C1144="","",'Student Record'!C1144)</f>
        <v/>
      </c>
      <c r="F1146" s="26" t="str">
        <f>IF('Student Record'!E1144="","",'Student Record'!E1144)</f>
        <v/>
      </c>
      <c r="G1146" s="26" t="str">
        <f>IF('Student Record'!G1144="","",'Student Record'!G1144)</f>
        <v/>
      </c>
      <c r="H1146" s="25" t="str">
        <f>IF('Student Record'!I1144="","",'Student Record'!I1144)</f>
        <v/>
      </c>
      <c r="I1146" s="27" t="str">
        <f>IF('Student Record'!J1144="","",'Student Record'!J1144)</f>
        <v/>
      </c>
      <c r="J1146" s="25" t="str">
        <f>IF('Student Record'!O1144="","",'Student Record'!O1144)</f>
        <v/>
      </c>
      <c r="K11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6" s="25" t="str">
        <f>IF(Table1[[#This Row],[नाम विद्यार्थी]]="","",IF(AND(Table1[[#This Row],[कक्षा]]&gt;8,Table1[[#This Row],[कक्षा]]&lt;11),50,""))</f>
        <v/>
      </c>
      <c r="M1146" s="28" t="str">
        <f>IF(Table1[[#This Row],[नाम विद्यार्थी]]="","",IF(AND(Table1[[#This Row],[कक्षा]]&gt;=11,'School Fees'!$L$3="Yes"),100,""))</f>
        <v/>
      </c>
      <c r="N11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6" s="25" t="str">
        <f>IF(Table1[[#This Row],[नाम विद्यार्थी]]="","",IF(Table1[[#This Row],[कक्षा]]&gt;8,5,""))</f>
        <v/>
      </c>
      <c r="P11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6" s="21"/>
      <c r="R1146" s="21"/>
      <c r="S1146" s="28" t="str">
        <f>IF(SUM(Table1[[#This Row],[छात्र निधि]:[टी.सी.शुल्क]])=0,"",SUM(Table1[[#This Row],[छात्र निधि]:[टी.सी.शुल्क]]))</f>
        <v/>
      </c>
      <c r="T1146" s="33"/>
      <c r="U1146" s="33"/>
      <c r="V1146" s="22"/>
    </row>
    <row r="1147" spans="2:22" ht="15">
      <c r="B1147" s="25" t="str">
        <f>IF(C1147="","",ROWS($A$4:A1147))</f>
        <v/>
      </c>
      <c r="C1147" s="25" t="str">
        <f>IF('Student Record'!A1145="","",'Student Record'!A1145)</f>
        <v/>
      </c>
      <c r="D1147" s="25" t="str">
        <f>IF('Student Record'!B1145="","",'Student Record'!B1145)</f>
        <v/>
      </c>
      <c r="E1147" s="25" t="str">
        <f>IF('Student Record'!C1145="","",'Student Record'!C1145)</f>
        <v/>
      </c>
      <c r="F1147" s="26" t="str">
        <f>IF('Student Record'!E1145="","",'Student Record'!E1145)</f>
        <v/>
      </c>
      <c r="G1147" s="26" t="str">
        <f>IF('Student Record'!G1145="","",'Student Record'!G1145)</f>
        <v/>
      </c>
      <c r="H1147" s="25" t="str">
        <f>IF('Student Record'!I1145="","",'Student Record'!I1145)</f>
        <v/>
      </c>
      <c r="I1147" s="27" t="str">
        <f>IF('Student Record'!J1145="","",'Student Record'!J1145)</f>
        <v/>
      </c>
      <c r="J1147" s="25" t="str">
        <f>IF('Student Record'!O1145="","",'Student Record'!O1145)</f>
        <v/>
      </c>
      <c r="K11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7" s="25" t="str">
        <f>IF(Table1[[#This Row],[नाम विद्यार्थी]]="","",IF(AND(Table1[[#This Row],[कक्षा]]&gt;8,Table1[[#This Row],[कक्षा]]&lt;11),50,""))</f>
        <v/>
      </c>
      <c r="M1147" s="28" t="str">
        <f>IF(Table1[[#This Row],[नाम विद्यार्थी]]="","",IF(AND(Table1[[#This Row],[कक्षा]]&gt;=11,'School Fees'!$L$3="Yes"),100,""))</f>
        <v/>
      </c>
      <c r="N11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7" s="25" t="str">
        <f>IF(Table1[[#This Row],[नाम विद्यार्थी]]="","",IF(Table1[[#This Row],[कक्षा]]&gt;8,5,""))</f>
        <v/>
      </c>
      <c r="P11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7" s="21"/>
      <c r="R1147" s="21"/>
      <c r="S1147" s="28" t="str">
        <f>IF(SUM(Table1[[#This Row],[छात्र निधि]:[टी.सी.शुल्क]])=0,"",SUM(Table1[[#This Row],[छात्र निधि]:[टी.सी.शुल्क]]))</f>
        <v/>
      </c>
      <c r="T1147" s="33"/>
      <c r="U1147" s="33"/>
      <c r="V1147" s="22"/>
    </row>
    <row r="1148" spans="2:22" ht="15">
      <c r="B1148" s="25" t="str">
        <f>IF(C1148="","",ROWS($A$4:A1148))</f>
        <v/>
      </c>
      <c r="C1148" s="25" t="str">
        <f>IF('Student Record'!A1146="","",'Student Record'!A1146)</f>
        <v/>
      </c>
      <c r="D1148" s="25" t="str">
        <f>IF('Student Record'!B1146="","",'Student Record'!B1146)</f>
        <v/>
      </c>
      <c r="E1148" s="25" t="str">
        <f>IF('Student Record'!C1146="","",'Student Record'!C1146)</f>
        <v/>
      </c>
      <c r="F1148" s="26" t="str">
        <f>IF('Student Record'!E1146="","",'Student Record'!E1146)</f>
        <v/>
      </c>
      <c r="G1148" s="26" t="str">
        <f>IF('Student Record'!G1146="","",'Student Record'!G1146)</f>
        <v/>
      </c>
      <c r="H1148" s="25" t="str">
        <f>IF('Student Record'!I1146="","",'Student Record'!I1146)</f>
        <v/>
      </c>
      <c r="I1148" s="27" t="str">
        <f>IF('Student Record'!J1146="","",'Student Record'!J1146)</f>
        <v/>
      </c>
      <c r="J1148" s="25" t="str">
        <f>IF('Student Record'!O1146="","",'Student Record'!O1146)</f>
        <v/>
      </c>
      <c r="K11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8" s="25" t="str">
        <f>IF(Table1[[#This Row],[नाम विद्यार्थी]]="","",IF(AND(Table1[[#This Row],[कक्षा]]&gt;8,Table1[[#This Row],[कक्षा]]&lt;11),50,""))</f>
        <v/>
      </c>
      <c r="M1148" s="28" t="str">
        <f>IF(Table1[[#This Row],[नाम विद्यार्थी]]="","",IF(AND(Table1[[#This Row],[कक्षा]]&gt;=11,'School Fees'!$L$3="Yes"),100,""))</f>
        <v/>
      </c>
      <c r="N11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8" s="25" t="str">
        <f>IF(Table1[[#This Row],[नाम विद्यार्थी]]="","",IF(Table1[[#This Row],[कक्षा]]&gt;8,5,""))</f>
        <v/>
      </c>
      <c r="P11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8" s="21"/>
      <c r="R1148" s="21"/>
      <c r="S1148" s="28" t="str">
        <f>IF(SUM(Table1[[#This Row],[छात्र निधि]:[टी.सी.शुल्क]])=0,"",SUM(Table1[[#This Row],[छात्र निधि]:[टी.सी.शुल्क]]))</f>
        <v/>
      </c>
      <c r="T1148" s="33"/>
      <c r="U1148" s="33"/>
      <c r="V1148" s="22"/>
    </row>
    <row r="1149" spans="2:22" ht="15">
      <c r="B1149" s="25" t="str">
        <f>IF(C1149="","",ROWS($A$4:A1149))</f>
        <v/>
      </c>
      <c r="C1149" s="25" t="str">
        <f>IF('Student Record'!A1147="","",'Student Record'!A1147)</f>
        <v/>
      </c>
      <c r="D1149" s="25" t="str">
        <f>IF('Student Record'!B1147="","",'Student Record'!B1147)</f>
        <v/>
      </c>
      <c r="E1149" s="25" t="str">
        <f>IF('Student Record'!C1147="","",'Student Record'!C1147)</f>
        <v/>
      </c>
      <c r="F1149" s="26" t="str">
        <f>IF('Student Record'!E1147="","",'Student Record'!E1147)</f>
        <v/>
      </c>
      <c r="G1149" s="26" t="str">
        <f>IF('Student Record'!G1147="","",'Student Record'!G1147)</f>
        <v/>
      </c>
      <c r="H1149" s="25" t="str">
        <f>IF('Student Record'!I1147="","",'Student Record'!I1147)</f>
        <v/>
      </c>
      <c r="I1149" s="27" t="str">
        <f>IF('Student Record'!J1147="","",'Student Record'!J1147)</f>
        <v/>
      </c>
      <c r="J1149" s="25" t="str">
        <f>IF('Student Record'!O1147="","",'Student Record'!O1147)</f>
        <v/>
      </c>
      <c r="K11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49" s="25" t="str">
        <f>IF(Table1[[#This Row],[नाम विद्यार्थी]]="","",IF(AND(Table1[[#This Row],[कक्षा]]&gt;8,Table1[[#This Row],[कक्षा]]&lt;11),50,""))</f>
        <v/>
      </c>
      <c r="M1149" s="28" t="str">
        <f>IF(Table1[[#This Row],[नाम विद्यार्थी]]="","",IF(AND(Table1[[#This Row],[कक्षा]]&gt;=11,'School Fees'!$L$3="Yes"),100,""))</f>
        <v/>
      </c>
      <c r="N11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49" s="25" t="str">
        <f>IF(Table1[[#This Row],[नाम विद्यार्थी]]="","",IF(Table1[[#This Row],[कक्षा]]&gt;8,5,""))</f>
        <v/>
      </c>
      <c r="P11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49" s="21"/>
      <c r="R1149" s="21"/>
      <c r="S1149" s="28" t="str">
        <f>IF(SUM(Table1[[#This Row],[छात्र निधि]:[टी.सी.शुल्क]])=0,"",SUM(Table1[[#This Row],[छात्र निधि]:[टी.सी.शुल्क]]))</f>
        <v/>
      </c>
      <c r="T1149" s="33"/>
      <c r="U1149" s="33"/>
      <c r="V1149" s="22"/>
    </row>
    <row r="1150" spans="2:22" ht="15">
      <c r="B1150" s="25" t="str">
        <f>IF(C1150="","",ROWS($A$4:A1150))</f>
        <v/>
      </c>
      <c r="C1150" s="25" t="str">
        <f>IF('Student Record'!A1148="","",'Student Record'!A1148)</f>
        <v/>
      </c>
      <c r="D1150" s="25" t="str">
        <f>IF('Student Record'!B1148="","",'Student Record'!B1148)</f>
        <v/>
      </c>
      <c r="E1150" s="25" t="str">
        <f>IF('Student Record'!C1148="","",'Student Record'!C1148)</f>
        <v/>
      </c>
      <c r="F1150" s="26" t="str">
        <f>IF('Student Record'!E1148="","",'Student Record'!E1148)</f>
        <v/>
      </c>
      <c r="G1150" s="26" t="str">
        <f>IF('Student Record'!G1148="","",'Student Record'!G1148)</f>
        <v/>
      </c>
      <c r="H1150" s="25" t="str">
        <f>IF('Student Record'!I1148="","",'Student Record'!I1148)</f>
        <v/>
      </c>
      <c r="I1150" s="27" t="str">
        <f>IF('Student Record'!J1148="","",'Student Record'!J1148)</f>
        <v/>
      </c>
      <c r="J1150" s="25" t="str">
        <f>IF('Student Record'!O1148="","",'Student Record'!O1148)</f>
        <v/>
      </c>
      <c r="K11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0" s="25" t="str">
        <f>IF(Table1[[#This Row],[नाम विद्यार्थी]]="","",IF(AND(Table1[[#This Row],[कक्षा]]&gt;8,Table1[[#This Row],[कक्षा]]&lt;11),50,""))</f>
        <v/>
      </c>
      <c r="M1150" s="28" t="str">
        <f>IF(Table1[[#This Row],[नाम विद्यार्थी]]="","",IF(AND(Table1[[#This Row],[कक्षा]]&gt;=11,'School Fees'!$L$3="Yes"),100,""))</f>
        <v/>
      </c>
      <c r="N11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0" s="25" t="str">
        <f>IF(Table1[[#This Row],[नाम विद्यार्थी]]="","",IF(Table1[[#This Row],[कक्षा]]&gt;8,5,""))</f>
        <v/>
      </c>
      <c r="P11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0" s="21"/>
      <c r="R1150" s="21"/>
      <c r="S1150" s="28" t="str">
        <f>IF(SUM(Table1[[#This Row],[छात्र निधि]:[टी.सी.शुल्क]])=0,"",SUM(Table1[[#This Row],[छात्र निधि]:[टी.सी.शुल्क]]))</f>
        <v/>
      </c>
      <c r="T1150" s="33"/>
      <c r="U1150" s="33"/>
      <c r="V1150" s="22"/>
    </row>
    <row r="1151" spans="2:22" ht="15">
      <c r="B1151" s="25" t="str">
        <f>IF(C1151="","",ROWS($A$4:A1151))</f>
        <v/>
      </c>
      <c r="C1151" s="25" t="str">
        <f>IF('Student Record'!A1149="","",'Student Record'!A1149)</f>
        <v/>
      </c>
      <c r="D1151" s="25" t="str">
        <f>IF('Student Record'!B1149="","",'Student Record'!B1149)</f>
        <v/>
      </c>
      <c r="E1151" s="25" t="str">
        <f>IF('Student Record'!C1149="","",'Student Record'!C1149)</f>
        <v/>
      </c>
      <c r="F1151" s="26" t="str">
        <f>IF('Student Record'!E1149="","",'Student Record'!E1149)</f>
        <v/>
      </c>
      <c r="G1151" s="26" t="str">
        <f>IF('Student Record'!G1149="","",'Student Record'!G1149)</f>
        <v/>
      </c>
      <c r="H1151" s="25" t="str">
        <f>IF('Student Record'!I1149="","",'Student Record'!I1149)</f>
        <v/>
      </c>
      <c r="I1151" s="27" t="str">
        <f>IF('Student Record'!J1149="","",'Student Record'!J1149)</f>
        <v/>
      </c>
      <c r="J1151" s="25" t="str">
        <f>IF('Student Record'!O1149="","",'Student Record'!O1149)</f>
        <v/>
      </c>
      <c r="K11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1" s="25" t="str">
        <f>IF(Table1[[#This Row],[नाम विद्यार्थी]]="","",IF(AND(Table1[[#This Row],[कक्षा]]&gt;8,Table1[[#This Row],[कक्षा]]&lt;11),50,""))</f>
        <v/>
      </c>
      <c r="M1151" s="28" t="str">
        <f>IF(Table1[[#This Row],[नाम विद्यार्थी]]="","",IF(AND(Table1[[#This Row],[कक्षा]]&gt;=11,'School Fees'!$L$3="Yes"),100,""))</f>
        <v/>
      </c>
      <c r="N11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1" s="25" t="str">
        <f>IF(Table1[[#This Row],[नाम विद्यार्थी]]="","",IF(Table1[[#This Row],[कक्षा]]&gt;8,5,""))</f>
        <v/>
      </c>
      <c r="P11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1" s="21"/>
      <c r="R1151" s="21"/>
      <c r="S1151" s="28" t="str">
        <f>IF(SUM(Table1[[#This Row],[छात्र निधि]:[टी.सी.शुल्क]])=0,"",SUM(Table1[[#This Row],[छात्र निधि]:[टी.सी.शुल्क]]))</f>
        <v/>
      </c>
      <c r="T1151" s="33"/>
      <c r="U1151" s="33"/>
      <c r="V1151" s="22"/>
    </row>
    <row r="1152" spans="2:22" ht="15">
      <c r="B1152" s="25" t="str">
        <f>IF(C1152="","",ROWS($A$4:A1152))</f>
        <v/>
      </c>
      <c r="C1152" s="25" t="str">
        <f>IF('Student Record'!A1150="","",'Student Record'!A1150)</f>
        <v/>
      </c>
      <c r="D1152" s="25" t="str">
        <f>IF('Student Record'!B1150="","",'Student Record'!B1150)</f>
        <v/>
      </c>
      <c r="E1152" s="25" t="str">
        <f>IF('Student Record'!C1150="","",'Student Record'!C1150)</f>
        <v/>
      </c>
      <c r="F1152" s="26" t="str">
        <f>IF('Student Record'!E1150="","",'Student Record'!E1150)</f>
        <v/>
      </c>
      <c r="G1152" s="26" t="str">
        <f>IF('Student Record'!G1150="","",'Student Record'!G1150)</f>
        <v/>
      </c>
      <c r="H1152" s="25" t="str">
        <f>IF('Student Record'!I1150="","",'Student Record'!I1150)</f>
        <v/>
      </c>
      <c r="I1152" s="27" t="str">
        <f>IF('Student Record'!J1150="","",'Student Record'!J1150)</f>
        <v/>
      </c>
      <c r="J1152" s="25" t="str">
        <f>IF('Student Record'!O1150="","",'Student Record'!O1150)</f>
        <v/>
      </c>
      <c r="K11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2" s="25" t="str">
        <f>IF(Table1[[#This Row],[नाम विद्यार्थी]]="","",IF(AND(Table1[[#This Row],[कक्षा]]&gt;8,Table1[[#This Row],[कक्षा]]&lt;11),50,""))</f>
        <v/>
      </c>
      <c r="M1152" s="28" t="str">
        <f>IF(Table1[[#This Row],[नाम विद्यार्थी]]="","",IF(AND(Table1[[#This Row],[कक्षा]]&gt;=11,'School Fees'!$L$3="Yes"),100,""))</f>
        <v/>
      </c>
      <c r="N11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2" s="25" t="str">
        <f>IF(Table1[[#This Row],[नाम विद्यार्थी]]="","",IF(Table1[[#This Row],[कक्षा]]&gt;8,5,""))</f>
        <v/>
      </c>
      <c r="P11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2" s="21"/>
      <c r="R1152" s="21"/>
      <c r="S1152" s="28" t="str">
        <f>IF(SUM(Table1[[#This Row],[छात्र निधि]:[टी.सी.शुल्क]])=0,"",SUM(Table1[[#This Row],[छात्र निधि]:[टी.सी.शुल्क]]))</f>
        <v/>
      </c>
      <c r="T1152" s="33"/>
      <c r="U1152" s="33"/>
      <c r="V1152" s="22"/>
    </row>
    <row r="1153" spans="2:22" ht="15">
      <c r="B1153" s="25" t="str">
        <f>IF(C1153="","",ROWS($A$4:A1153))</f>
        <v/>
      </c>
      <c r="C1153" s="25" t="str">
        <f>IF('Student Record'!A1151="","",'Student Record'!A1151)</f>
        <v/>
      </c>
      <c r="D1153" s="25" t="str">
        <f>IF('Student Record'!B1151="","",'Student Record'!B1151)</f>
        <v/>
      </c>
      <c r="E1153" s="25" t="str">
        <f>IF('Student Record'!C1151="","",'Student Record'!C1151)</f>
        <v/>
      </c>
      <c r="F1153" s="26" t="str">
        <f>IF('Student Record'!E1151="","",'Student Record'!E1151)</f>
        <v/>
      </c>
      <c r="G1153" s="26" t="str">
        <f>IF('Student Record'!G1151="","",'Student Record'!G1151)</f>
        <v/>
      </c>
      <c r="H1153" s="25" t="str">
        <f>IF('Student Record'!I1151="","",'Student Record'!I1151)</f>
        <v/>
      </c>
      <c r="I1153" s="27" t="str">
        <f>IF('Student Record'!J1151="","",'Student Record'!J1151)</f>
        <v/>
      </c>
      <c r="J1153" s="25" t="str">
        <f>IF('Student Record'!O1151="","",'Student Record'!O1151)</f>
        <v/>
      </c>
      <c r="K11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3" s="25" t="str">
        <f>IF(Table1[[#This Row],[नाम विद्यार्थी]]="","",IF(AND(Table1[[#This Row],[कक्षा]]&gt;8,Table1[[#This Row],[कक्षा]]&lt;11),50,""))</f>
        <v/>
      </c>
      <c r="M1153" s="28" t="str">
        <f>IF(Table1[[#This Row],[नाम विद्यार्थी]]="","",IF(AND(Table1[[#This Row],[कक्षा]]&gt;=11,'School Fees'!$L$3="Yes"),100,""))</f>
        <v/>
      </c>
      <c r="N11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3" s="25" t="str">
        <f>IF(Table1[[#This Row],[नाम विद्यार्थी]]="","",IF(Table1[[#This Row],[कक्षा]]&gt;8,5,""))</f>
        <v/>
      </c>
      <c r="P11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3" s="21"/>
      <c r="R1153" s="21"/>
      <c r="S1153" s="28" t="str">
        <f>IF(SUM(Table1[[#This Row],[छात्र निधि]:[टी.सी.शुल्क]])=0,"",SUM(Table1[[#This Row],[छात्र निधि]:[टी.सी.शुल्क]]))</f>
        <v/>
      </c>
      <c r="T1153" s="33"/>
      <c r="U1153" s="33"/>
      <c r="V1153" s="22"/>
    </row>
    <row r="1154" spans="2:22" ht="15">
      <c r="B1154" s="25" t="str">
        <f>IF(C1154="","",ROWS($A$4:A1154))</f>
        <v/>
      </c>
      <c r="C1154" s="25" t="str">
        <f>IF('Student Record'!A1152="","",'Student Record'!A1152)</f>
        <v/>
      </c>
      <c r="D1154" s="25" t="str">
        <f>IF('Student Record'!B1152="","",'Student Record'!B1152)</f>
        <v/>
      </c>
      <c r="E1154" s="25" t="str">
        <f>IF('Student Record'!C1152="","",'Student Record'!C1152)</f>
        <v/>
      </c>
      <c r="F1154" s="26" t="str">
        <f>IF('Student Record'!E1152="","",'Student Record'!E1152)</f>
        <v/>
      </c>
      <c r="G1154" s="26" t="str">
        <f>IF('Student Record'!G1152="","",'Student Record'!G1152)</f>
        <v/>
      </c>
      <c r="H1154" s="25" t="str">
        <f>IF('Student Record'!I1152="","",'Student Record'!I1152)</f>
        <v/>
      </c>
      <c r="I1154" s="27" t="str">
        <f>IF('Student Record'!J1152="","",'Student Record'!J1152)</f>
        <v/>
      </c>
      <c r="J1154" s="25" t="str">
        <f>IF('Student Record'!O1152="","",'Student Record'!O1152)</f>
        <v/>
      </c>
      <c r="K11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4" s="25" t="str">
        <f>IF(Table1[[#This Row],[नाम विद्यार्थी]]="","",IF(AND(Table1[[#This Row],[कक्षा]]&gt;8,Table1[[#This Row],[कक्षा]]&lt;11),50,""))</f>
        <v/>
      </c>
      <c r="M1154" s="28" t="str">
        <f>IF(Table1[[#This Row],[नाम विद्यार्थी]]="","",IF(AND(Table1[[#This Row],[कक्षा]]&gt;=11,'School Fees'!$L$3="Yes"),100,""))</f>
        <v/>
      </c>
      <c r="N11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4" s="25" t="str">
        <f>IF(Table1[[#This Row],[नाम विद्यार्थी]]="","",IF(Table1[[#This Row],[कक्षा]]&gt;8,5,""))</f>
        <v/>
      </c>
      <c r="P11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4" s="21"/>
      <c r="R1154" s="21"/>
      <c r="S1154" s="28" t="str">
        <f>IF(SUM(Table1[[#This Row],[छात्र निधि]:[टी.सी.शुल्क]])=0,"",SUM(Table1[[#This Row],[छात्र निधि]:[टी.सी.शुल्क]]))</f>
        <v/>
      </c>
      <c r="T1154" s="33"/>
      <c r="U1154" s="33"/>
      <c r="V1154" s="22"/>
    </row>
    <row r="1155" spans="2:22" ht="15">
      <c r="B1155" s="25" t="str">
        <f>IF(C1155="","",ROWS($A$4:A1155))</f>
        <v/>
      </c>
      <c r="C1155" s="25" t="str">
        <f>IF('Student Record'!A1153="","",'Student Record'!A1153)</f>
        <v/>
      </c>
      <c r="D1155" s="25" t="str">
        <f>IF('Student Record'!B1153="","",'Student Record'!B1153)</f>
        <v/>
      </c>
      <c r="E1155" s="25" t="str">
        <f>IF('Student Record'!C1153="","",'Student Record'!C1153)</f>
        <v/>
      </c>
      <c r="F1155" s="26" t="str">
        <f>IF('Student Record'!E1153="","",'Student Record'!E1153)</f>
        <v/>
      </c>
      <c r="G1155" s="26" t="str">
        <f>IF('Student Record'!G1153="","",'Student Record'!G1153)</f>
        <v/>
      </c>
      <c r="H1155" s="25" t="str">
        <f>IF('Student Record'!I1153="","",'Student Record'!I1153)</f>
        <v/>
      </c>
      <c r="I1155" s="27" t="str">
        <f>IF('Student Record'!J1153="","",'Student Record'!J1153)</f>
        <v/>
      </c>
      <c r="J1155" s="25" t="str">
        <f>IF('Student Record'!O1153="","",'Student Record'!O1153)</f>
        <v/>
      </c>
      <c r="K11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5" s="25" t="str">
        <f>IF(Table1[[#This Row],[नाम विद्यार्थी]]="","",IF(AND(Table1[[#This Row],[कक्षा]]&gt;8,Table1[[#This Row],[कक्षा]]&lt;11),50,""))</f>
        <v/>
      </c>
      <c r="M1155" s="28" t="str">
        <f>IF(Table1[[#This Row],[नाम विद्यार्थी]]="","",IF(AND(Table1[[#This Row],[कक्षा]]&gt;=11,'School Fees'!$L$3="Yes"),100,""))</f>
        <v/>
      </c>
      <c r="N11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5" s="25" t="str">
        <f>IF(Table1[[#This Row],[नाम विद्यार्थी]]="","",IF(Table1[[#This Row],[कक्षा]]&gt;8,5,""))</f>
        <v/>
      </c>
      <c r="P11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5" s="21"/>
      <c r="R1155" s="21"/>
      <c r="S1155" s="28" t="str">
        <f>IF(SUM(Table1[[#This Row],[छात्र निधि]:[टी.सी.शुल्क]])=0,"",SUM(Table1[[#This Row],[छात्र निधि]:[टी.सी.शुल्क]]))</f>
        <v/>
      </c>
      <c r="T1155" s="33"/>
      <c r="U1155" s="33"/>
      <c r="V1155" s="22"/>
    </row>
    <row r="1156" spans="2:22" ht="15">
      <c r="B1156" s="25" t="str">
        <f>IF(C1156="","",ROWS($A$4:A1156))</f>
        <v/>
      </c>
      <c r="C1156" s="25" t="str">
        <f>IF('Student Record'!A1154="","",'Student Record'!A1154)</f>
        <v/>
      </c>
      <c r="D1156" s="25" t="str">
        <f>IF('Student Record'!B1154="","",'Student Record'!B1154)</f>
        <v/>
      </c>
      <c r="E1156" s="25" t="str">
        <f>IF('Student Record'!C1154="","",'Student Record'!C1154)</f>
        <v/>
      </c>
      <c r="F1156" s="26" t="str">
        <f>IF('Student Record'!E1154="","",'Student Record'!E1154)</f>
        <v/>
      </c>
      <c r="G1156" s="26" t="str">
        <f>IF('Student Record'!G1154="","",'Student Record'!G1154)</f>
        <v/>
      </c>
      <c r="H1156" s="25" t="str">
        <f>IF('Student Record'!I1154="","",'Student Record'!I1154)</f>
        <v/>
      </c>
      <c r="I1156" s="27" t="str">
        <f>IF('Student Record'!J1154="","",'Student Record'!J1154)</f>
        <v/>
      </c>
      <c r="J1156" s="25" t="str">
        <f>IF('Student Record'!O1154="","",'Student Record'!O1154)</f>
        <v/>
      </c>
      <c r="K11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6" s="25" t="str">
        <f>IF(Table1[[#This Row],[नाम विद्यार्थी]]="","",IF(AND(Table1[[#This Row],[कक्षा]]&gt;8,Table1[[#This Row],[कक्षा]]&lt;11),50,""))</f>
        <v/>
      </c>
      <c r="M1156" s="28" t="str">
        <f>IF(Table1[[#This Row],[नाम विद्यार्थी]]="","",IF(AND(Table1[[#This Row],[कक्षा]]&gt;=11,'School Fees'!$L$3="Yes"),100,""))</f>
        <v/>
      </c>
      <c r="N11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6" s="25" t="str">
        <f>IF(Table1[[#This Row],[नाम विद्यार्थी]]="","",IF(Table1[[#This Row],[कक्षा]]&gt;8,5,""))</f>
        <v/>
      </c>
      <c r="P11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6" s="21"/>
      <c r="R1156" s="21"/>
      <c r="S1156" s="28" t="str">
        <f>IF(SUM(Table1[[#This Row],[छात्र निधि]:[टी.सी.शुल्क]])=0,"",SUM(Table1[[#This Row],[छात्र निधि]:[टी.सी.शुल्क]]))</f>
        <v/>
      </c>
      <c r="T1156" s="33"/>
      <c r="U1156" s="33"/>
      <c r="V1156" s="22"/>
    </row>
    <row r="1157" spans="2:22" ht="15">
      <c r="B1157" s="25" t="str">
        <f>IF(C1157="","",ROWS($A$4:A1157))</f>
        <v/>
      </c>
      <c r="C1157" s="25" t="str">
        <f>IF('Student Record'!A1155="","",'Student Record'!A1155)</f>
        <v/>
      </c>
      <c r="D1157" s="25" t="str">
        <f>IF('Student Record'!B1155="","",'Student Record'!B1155)</f>
        <v/>
      </c>
      <c r="E1157" s="25" t="str">
        <f>IF('Student Record'!C1155="","",'Student Record'!C1155)</f>
        <v/>
      </c>
      <c r="F1157" s="26" t="str">
        <f>IF('Student Record'!E1155="","",'Student Record'!E1155)</f>
        <v/>
      </c>
      <c r="G1157" s="26" t="str">
        <f>IF('Student Record'!G1155="","",'Student Record'!G1155)</f>
        <v/>
      </c>
      <c r="H1157" s="25" t="str">
        <f>IF('Student Record'!I1155="","",'Student Record'!I1155)</f>
        <v/>
      </c>
      <c r="I1157" s="27" t="str">
        <f>IF('Student Record'!J1155="","",'Student Record'!J1155)</f>
        <v/>
      </c>
      <c r="J1157" s="25" t="str">
        <f>IF('Student Record'!O1155="","",'Student Record'!O1155)</f>
        <v/>
      </c>
      <c r="K11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7" s="25" t="str">
        <f>IF(Table1[[#This Row],[नाम विद्यार्थी]]="","",IF(AND(Table1[[#This Row],[कक्षा]]&gt;8,Table1[[#This Row],[कक्षा]]&lt;11),50,""))</f>
        <v/>
      </c>
      <c r="M1157" s="28" t="str">
        <f>IF(Table1[[#This Row],[नाम विद्यार्थी]]="","",IF(AND(Table1[[#This Row],[कक्षा]]&gt;=11,'School Fees'!$L$3="Yes"),100,""))</f>
        <v/>
      </c>
      <c r="N11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7" s="25" t="str">
        <f>IF(Table1[[#This Row],[नाम विद्यार्थी]]="","",IF(Table1[[#This Row],[कक्षा]]&gt;8,5,""))</f>
        <v/>
      </c>
      <c r="P11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7" s="21"/>
      <c r="R1157" s="21"/>
      <c r="S1157" s="28" t="str">
        <f>IF(SUM(Table1[[#This Row],[छात्र निधि]:[टी.सी.शुल्क]])=0,"",SUM(Table1[[#This Row],[छात्र निधि]:[टी.सी.शुल्क]]))</f>
        <v/>
      </c>
      <c r="T1157" s="33"/>
      <c r="U1157" s="33"/>
      <c r="V1157" s="22"/>
    </row>
    <row r="1158" spans="2:22" ht="15">
      <c r="B1158" s="25" t="str">
        <f>IF(C1158="","",ROWS($A$4:A1158))</f>
        <v/>
      </c>
      <c r="C1158" s="25" t="str">
        <f>IF('Student Record'!A1156="","",'Student Record'!A1156)</f>
        <v/>
      </c>
      <c r="D1158" s="25" t="str">
        <f>IF('Student Record'!B1156="","",'Student Record'!B1156)</f>
        <v/>
      </c>
      <c r="E1158" s="25" t="str">
        <f>IF('Student Record'!C1156="","",'Student Record'!C1156)</f>
        <v/>
      </c>
      <c r="F1158" s="26" t="str">
        <f>IF('Student Record'!E1156="","",'Student Record'!E1156)</f>
        <v/>
      </c>
      <c r="G1158" s="26" t="str">
        <f>IF('Student Record'!G1156="","",'Student Record'!G1156)</f>
        <v/>
      </c>
      <c r="H1158" s="25" t="str">
        <f>IF('Student Record'!I1156="","",'Student Record'!I1156)</f>
        <v/>
      </c>
      <c r="I1158" s="27" t="str">
        <f>IF('Student Record'!J1156="","",'Student Record'!J1156)</f>
        <v/>
      </c>
      <c r="J1158" s="25" t="str">
        <f>IF('Student Record'!O1156="","",'Student Record'!O1156)</f>
        <v/>
      </c>
      <c r="K11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8" s="25" t="str">
        <f>IF(Table1[[#This Row],[नाम विद्यार्थी]]="","",IF(AND(Table1[[#This Row],[कक्षा]]&gt;8,Table1[[#This Row],[कक्षा]]&lt;11),50,""))</f>
        <v/>
      </c>
      <c r="M1158" s="28" t="str">
        <f>IF(Table1[[#This Row],[नाम विद्यार्थी]]="","",IF(AND(Table1[[#This Row],[कक्षा]]&gt;=11,'School Fees'!$L$3="Yes"),100,""))</f>
        <v/>
      </c>
      <c r="N11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8" s="25" t="str">
        <f>IF(Table1[[#This Row],[नाम विद्यार्थी]]="","",IF(Table1[[#This Row],[कक्षा]]&gt;8,5,""))</f>
        <v/>
      </c>
      <c r="P11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8" s="21"/>
      <c r="R1158" s="21"/>
      <c r="S1158" s="28" t="str">
        <f>IF(SUM(Table1[[#This Row],[छात्र निधि]:[टी.सी.शुल्क]])=0,"",SUM(Table1[[#This Row],[छात्र निधि]:[टी.सी.शुल्क]]))</f>
        <v/>
      </c>
      <c r="T1158" s="33"/>
      <c r="U1158" s="33"/>
      <c r="V1158" s="22"/>
    </row>
    <row r="1159" spans="2:22" ht="15">
      <c r="B1159" s="25" t="str">
        <f>IF(C1159="","",ROWS($A$4:A1159))</f>
        <v/>
      </c>
      <c r="C1159" s="25" t="str">
        <f>IF('Student Record'!A1157="","",'Student Record'!A1157)</f>
        <v/>
      </c>
      <c r="D1159" s="25" t="str">
        <f>IF('Student Record'!B1157="","",'Student Record'!B1157)</f>
        <v/>
      </c>
      <c r="E1159" s="25" t="str">
        <f>IF('Student Record'!C1157="","",'Student Record'!C1157)</f>
        <v/>
      </c>
      <c r="F1159" s="26" t="str">
        <f>IF('Student Record'!E1157="","",'Student Record'!E1157)</f>
        <v/>
      </c>
      <c r="G1159" s="26" t="str">
        <f>IF('Student Record'!G1157="","",'Student Record'!G1157)</f>
        <v/>
      </c>
      <c r="H1159" s="25" t="str">
        <f>IF('Student Record'!I1157="","",'Student Record'!I1157)</f>
        <v/>
      </c>
      <c r="I1159" s="27" t="str">
        <f>IF('Student Record'!J1157="","",'Student Record'!J1157)</f>
        <v/>
      </c>
      <c r="J1159" s="25" t="str">
        <f>IF('Student Record'!O1157="","",'Student Record'!O1157)</f>
        <v/>
      </c>
      <c r="K11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59" s="25" t="str">
        <f>IF(Table1[[#This Row],[नाम विद्यार्थी]]="","",IF(AND(Table1[[#This Row],[कक्षा]]&gt;8,Table1[[#This Row],[कक्षा]]&lt;11),50,""))</f>
        <v/>
      </c>
      <c r="M1159" s="28" t="str">
        <f>IF(Table1[[#This Row],[नाम विद्यार्थी]]="","",IF(AND(Table1[[#This Row],[कक्षा]]&gt;=11,'School Fees'!$L$3="Yes"),100,""))</f>
        <v/>
      </c>
      <c r="N11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59" s="25" t="str">
        <f>IF(Table1[[#This Row],[नाम विद्यार्थी]]="","",IF(Table1[[#This Row],[कक्षा]]&gt;8,5,""))</f>
        <v/>
      </c>
      <c r="P11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59" s="21"/>
      <c r="R1159" s="21"/>
      <c r="S1159" s="28" t="str">
        <f>IF(SUM(Table1[[#This Row],[छात्र निधि]:[टी.सी.शुल्क]])=0,"",SUM(Table1[[#This Row],[छात्र निधि]:[टी.सी.शुल्क]]))</f>
        <v/>
      </c>
      <c r="T1159" s="33"/>
      <c r="U1159" s="33"/>
      <c r="V1159" s="22"/>
    </row>
    <row r="1160" spans="2:22" ht="15">
      <c r="B1160" s="25" t="str">
        <f>IF(C1160="","",ROWS($A$4:A1160))</f>
        <v/>
      </c>
      <c r="C1160" s="25" t="str">
        <f>IF('Student Record'!A1158="","",'Student Record'!A1158)</f>
        <v/>
      </c>
      <c r="D1160" s="25" t="str">
        <f>IF('Student Record'!B1158="","",'Student Record'!B1158)</f>
        <v/>
      </c>
      <c r="E1160" s="25" t="str">
        <f>IF('Student Record'!C1158="","",'Student Record'!C1158)</f>
        <v/>
      </c>
      <c r="F1160" s="26" t="str">
        <f>IF('Student Record'!E1158="","",'Student Record'!E1158)</f>
        <v/>
      </c>
      <c r="G1160" s="26" t="str">
        <f>IF('Student Record'!G1158="","",'Student Record'!G1158)</f>
        <v/>
      </c>
      <c r="H1160" s="25" t="str">
        <f>IF('Student Record'!I1158="","",'Student Record'!I1158)</f>
        <v/>
      </c>
      <c r="I1160" s="27" t="str">
        <f>IF('Student Record'!J1158="","",'Student Record'!J1158)</f>
        <v/>
      </c>
      <c r="J1160" s="25" t="str">
        <f>IF('Student Record'!O1158="","",'Student Record'!O1158)</f>
        <v/>
      </c>
      <c r="K11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0" s="25" t="str">
        <f>IF(Table1[[#This Row],[नाम विद्यार्थी]]="","",IF(AND(Table1[[#This Row],[कक्षा]]&gt;8,Table1[[#This Row],[कक्षा]]&lt;11),50,""))</f>
        <v/>
      </c>
      <c r="M1160" s="28" t="str">
        <f>IF(Table1[[#This Row],[नाम विद्यार्थी]]="","",IF(AND(Table1[[#This Row],[कक्षा]]&gt;=11,'School Fees'!$L$3="Yes"),100,""))</f>
        <v/>
      </c>
      <c r="N11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0" s="25" t="str">
        <f>IF(Table1[[#This Row],[नाम विद्यार्थी]]="","",IF(Table1[[#This Row],[कक्षा]]&gt;8,5,""))</f>
        <v/>
      </c>
      <c r="P11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0" s="21"/>
      <c r="R1160" s="21"/>
      <c r="S1160" s="28" t="str">
        <f>IF(SUM(Table1[[#This Row],[छात्र निधि]:[टी.सी.शुल्क]])=0,"",SUM(Table1[[#This Row],[छात्र निधि]:[टी.सी.शुल्क]]))</f>
        <v/>
      </c>
      <c r="T1160" s="33"/>
      <c r="U1160" s="33"/>
      <c r="V1160" s="22"/>
    </row>
    <row r="1161" spans="2:22" ht="15">
      <c r="B1161" s="25" t="str">
        <f>IF(C1161="","",ROWS($A$4:A1161))</f>
        <v/>
      </c>
      <c r="C1161" s="25" t="str">
        <f>IF('Student Record'!A1159="","",'Student Record'!A1159)</f>
        <v/>
      </c>
      <c r="D1161" s="25" t="str">
        <f>IF('Student Record'!B1159="","",'Student Record'!B1159)</f>
        <v/>
      </c>
      <c r="E1161" s="25" t="str">
        <f>IF('Student Record'!C1159="","",'Student Record'!C1159)</f>
        <v/>
      </c>
      <c r="F1161" s="26" t="str">
        <f>IF('Student Record'!E1159="","",'Student Record'!E1159)</f>
        <v/>
      </c>
      <c r="G1161" s="26" t="str">
        <f>IF('Student Record'!G1159="","",'Student Record'!G1159)</f>
        <v/>
      </c>
      <c r="H1161" s="25" t="str">
        <f>IF('Student Record'!I1159="","",'Student Record'!I1159)</f>
        <v/>
      </c>
      <c r="I1161" s="27" t="str">
        <f>IF('Student Record'!J1159="","",'Student Record'!J1159)</f>
        <v/>
      </c>
      <c r="J1161" s="25" t="str">
        <f>IF('Student Record'!O1159="","",'Student Record'!O1159)</f>
        <v/>
      </c>
      <c r="K11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1" s="25" t="str">
        <f>IF(Table1[[#This Row],[नाम विद्यार्थी]]="","",IF(AND(Table1[[#This Row],[कक्षा]]&gt;8,Table1[[#This Row],[कक्षा]]&lt;11),50,""))</f>
        <v/>
      </c>
      <c r="M1161" s="28" t="str">
        <f>IF(Table1[[#This Row],[नाम विद्यार्थी]]="","",IF(AND(Table1[[#This Row],[कक्षा]]&gt;=11,'School Fees'!$L$3="Yes"),100,""))</f>
        <v/>
      </c>
      <c r="N11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1" s="25" t="str">
        <f>IF(Table1[[#This Row],[नाम विद्यार्थी]]="","",IF(Table1[[#This Row],[कक्षा]]&gt;8,5,""))</f>
        <v/>
      </c>
      <c r="P11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1" s="21"/>
      <c r="R1161" s="21"/>
      <c r="S1161" s="28" t="str">
        <f>IF(SUM(Table1[[#This Row],[छात्र निधि]:[टी.सी.शुल्क]])=0,"",SUM(Table1[[#This Row],[छात्र निधि]:[टी.सी.शुल्क]]))</f>
        <v/>
      </c>
      <c r="T1161" s="33"/>
      <c r="U1161" s="33"/>
      <c r="V1161" s="22"/>
    </row>
    <row r="1162" spans="2:22" ht="15">
      <c r="B1162" s="25" t="str">
        <f>IF(C1162="","",ROWS($A$4:A1162))</f>
        <v/>
      </c>
      <c r="C1162" s="25" t="str">
        <f>IF('Student Record'!A1160="","",'Student Record'!A1160)</f>
        <v/>
      </c>
      <c r="D1162" s="25" t="str">
        <f>IF('Student Record'!B1160="","",'Student Record'!B1160)</f>
        <v/>
      </c>
      <c r="E1162" s="25" t="str">
        <f>IF('Student Record'!C1160="","",'Student Record'!C1160)</f>
        <v/>
      </c>
      <c r="F1162" s="26" t="str">
        <f>IF('Student Record'!E1160="","",'Student Record'!E1160)</f>
        <v/>
      </c>
      <c r="G1162" s="26" t="str">
        <f>IF('Student Record'!G1160="","",'Student Record'!G1160)</f>
        <v/>
      </c>
      <c r="H1162" s="25" t="str">
        <f>IF('Student Record'!I1160="","",'Student Record'!I1160)</f>
        <v/>
      </c>
      <c r="I1162" s="27" t="str">
        <f>IF('Student Record'!J1160="","",'Student Record'!J1160)</f>
        <v/>
      </c>
      <c r="J1162" s="25" t="str">
        <f>IF('Student Record'!O1160="","",'Student Record'!O1160)</f>
        <v/>
      </c>
      <c r="K11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2" s="25" t="str">
        <f>IF(Table1[[#This Row],[नाम विद्यार्थी]]="","",IF(AND(Table1[[#This Row],[कक्षा]]&gt;8,Table1[[#This Row],[कक्षा]]&lt;11),50,""))</f>
        <v/>
      </c>
      <c r="M1162" s="28" t="str">
        <f>IF(Table1[[#This Row],[नाम विद्यार्थी]]="","",IF(AND(Table1[[#This Row],[कक्षा]]&gt;=11,'School Fees'!$L$3="Yes"),100,""))</f>
        <v/>
      </c>
      <c r="N11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2" s="25" t="str">
        <f>IF(Table1[[#This Row],[नाम विद्यार्थी]]="","",IF(Table1[[#This Row],[कक्षा]]&gt;8,5,""))</f>
        <v/>
      </c>
      <c r="P11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2" s="21"/>
      <c r="R1162" s="21"/>
      <c r="S1162" s="28" t="str">
        <f>IF(SUM(Table1[[#This Row],[छात्र निधि]:[टी.सी.शुल्क]])=0,"",SUM(Table1[[#This Row],[छात्र निधि]:[टी.सी.शुल्क]]))</f>
        <v/>
      </c>
      <c r="T1162" s="33"/>
      <c r="U1162" s="33"/>
      <c r="V1162" s="22"/>
    </row>
    <row r="1163" spans="2:22" ht="15">
      <c r="B1163" s="25" t="str">
        <f>IF(C1163="","",ROWS($A$4:A1163))</f>
        <v/>
      </c>
      <c r="C1163" s="25" t="str">
        <f>IF('Student Record'!A1161="","",'Student Record'!A1161)</f>
        <v/>
      </c>
      <c r="D1163" s="25" t="str">
        <f>IF('Student Record'!B1161="","",'Student Record'!B1161)</f>
        <v/>
      </c>
      <c r="E1163" s="25" t="str">
        <f>IF('Student Record'!C1161="","",'Student Record'!C1161)</f>
        <v/>
      </c>
      <c r="F1163" s="26" t="str">
        <f>IF('Student Record'!E1161="","",'Student Record'!E1161)</f>
        <v/>
      </c>
      <c r="G1163" s="26" t="str">
        <f>IF('Student Record'!G1161="","",'Student Record'!G1161)</f>
        <v/>
      </c>
      <c r="H1163" s="25" t="str">
        <f>IF('Student Record'!I1161="","",'Student Record'!I1161)</f>
        <v/>
      </c>
      <c r="I1163" s="27" t="str">
        <f>IF('Student Record'!J1161="","",'Student Record'!J1161)</f>
        <v/>
      </c>
      <c r="J1163" s="25" t="str">
        <f>IF('Student Record'!O1161="","",'Student Record'!O1161)</f>
        <v/>
      </c>
      <c r="K11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3" s="25" t="str">
        <f>IF(Table1[[#This Row],[नाम विद्यार्थी]]="","",IF(AND(Table1[[#This Row],[कक्षा]]&gt;8,Table1[[#This Row],[कक्षा]]&lt;11),50,""))</f>
        <v/>
      </c>
      <c r="M1163" s="28" t="str">
        <f>IF(Table1[[#This Row],[नाम विद्यार्थी]]="","",IF(AND(Table1[[#This Row],[कक्षा]]&gt;=11,'School Fees'!$L$3="Yes"),100,""))</f>
        <v/>
      </c>
      <c r="N11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3" s="25" t="str">
        <f>IF(Table1[[#This Row],[नाम विद्यार्थी]]="","",IF(Table1[[#This Row],[कक्षा]]&gt;8,5,""))</f>
        <v/>
      </c>
      <c r="P11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3" s="21"/>
      <c r="R1163" s="21"/>
      <c r="S1163" s="28" t="str">
        <f>IF(SUM(Table1[[#This Row],[छात्र निधि]:[टी.सी.शुल्क]])=0,"",SUM(Table1[[#This Row],[छात्र निधि]:[टी.सी.शुल्क]]))</f>
        <v/>
      </c>
      <c r="T1163" s="33"/>
      <c r="U1163" s="33"/>
      <c r="V1163" s="22"/>
    </row>
    <row r="1164" spans="2:22" ht="15">
      <c r="B1164" s="25" t="str">
        <f>IF(C1164="","",ROWS($A$4:A1164))</f>
        <v/>
      </c>
      <c r="C1164" s="25" t="str">
        <f>IF('Student Record'!A1162="","",'Student Record'!A1162)</f>
        <v/>
      </c>
      <c r="D1164" s="25" t="str">
        <f>IF('Student Record'!B1162="","",'Student Record'!B1162)</f>
        <v/>
      </c>
      <c r="E1164" s="25" t="str">
        <f>IF('Student Record'!C1162="","",'Student Record'!C1162)</f>
        <v/>
      </c>
      <c r="F1164" s="26" t="str">
        <f>IF('Student Record'!E1162="","",'Student Record'!E1162)</f>
        <v/>
      </c>
      <c r="G1164" s="26" t="str">
        <f>IF('Student Record'!G1162="","",'Student Record'!G1162)</f>
        <v/>
      </c>
      <c r="H1164" s="25" t="str">
        <f>IF('Student Record'!I1162="","",'Student Record'!I1162)</f>
        <v/>
      </c>
      <c r="I1164" s="27" t="str">
        <f>IF('Student Record'!J1162="","",'Student Record'!J1162)</f>
        <v/>
      </c>
      <c r="J1164" s="25" t="str">
        <f>IF('Student Record'!O1162="","",'Student Record'!O1162)</f>
        <v/>
      </c>
      <c r="K11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4" s="25" t="str">
        <f>IF(Table1[[#This Row],[नाम विद्यार्थी]]="","",IF(AND(Table1[[#This Row],[कक्षा]]&gt;8,Table1[[#This Row],[कक्षा]]&lt;11),50,""))</f>
        <v/>
      </c>
      <c r="M1164" s="28" t="str">
        <f>IF(Table1[[#This Row],[नाम विद्यार्थी]]="","",IF(AND(Table1[[#This Row],[कक्षा]]&gt;=11,'School Fees'!$L$3="Yes"),100,""))</f>
        <v/>
      </c>
      <c r="N11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4" s="25" t="str">
        <f>IF(Table1[[#This Row],[नाम विद्यार्थी]]="","",IF(Table1[[#This Row],[कक्षा]]&gt;8,5,""))</f>
        <v/>
      </c>
      <c r="P11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4" s="21"/>
      <c r="R1164" s="21"/>
      <c r="S1164" s="28" t="str">
        <f>IF(SUM(Table1[[#This Row],[छात्र निधि]:[टी.सी.शुल्क]])=0,"",SUM(Table1[[#This Row],[छात्र निधि]:[टी.सी.शुल्क]]))</f>
        <v/>
      </c>
      <c r="T1164" s="33"/>
      <c r="U1164" s="33"/>
      <c r="V1164" s="22"/>
    </row>
    <row r="1165" spans="2:22" ht="15">
      <c r="B1165" s="25" t="str">
        <f>IF(C1165="","",ROWS($A$4:A1165))</f>
        <v/>
      </c>
      <c r="C1165" s="25" t="str">
        <f>IF('Student Record'!A1163="","",'Student Record'!A1163)</f>
        <v/>
      </c>
      <c r="D1165" s="25" t="str">
        <f>IF('Student Record'!B1163="","",'Student Record'!B1163)</f>
        <v/>
      </c>
      <c r="E1165" s="25" t="str">
        <f>IF('Student Record'!C1163="","",'Student Record'!C1163)</f>
        <v/>
      </c>
      <c r="F1165" s="26" t="str">
        <f>IF('Student Record'!E1163="","",'Student Record'!E1163)</f>
        <v/>
      </c>
      <c r="G1165" s="26" t="str">
        <f>IF('Student Record'!G1163="","",'Student Record'!G1163)</f>
        <v/>
      </c>
      <c r="H1165" s="25" t="str">
        <f>IF('Student Record'!I1163="","",'Student Record'!I1163)</f>
        <v/>
      </c>
      <c r="I1165" s="27" t="str">
        <f>IF('Student Record'!J1163="","",'Student Record'!J1163)</f>
        <v/>
      </c>
      <c r="J1165" s="25" t="str">
        <f>IF('Student Record'!O1163="","",'Student Record'!O1163)</f>
        <v/>
      </c>
      <c r="K11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5" s="25" t="str">
        <f>IF(Table1[[#This Row],[नाम विद्यार्थी]]="","",IF(AND(Table1[[#This Row],[कक्षा]]&gt;8,Table1[[#This Row],[कक्षा]]&lt;11),50,""))</f>
        <v/>
      </c>
      <c r="M1165" s="28" t="str">
        <f>IF(Table1[[#This Row],[नाम विद्यार्थी]]="","",IF(AND(Table1[[#This Row],[कक्षा]]&gt;=11,'School Fees'!$L$3="Yes"),100,""))</f>
        <v/>
      </c>
      <c r="N11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5" s="25" t="str">
        <f>IF(Table1[[#This Row],[नाम विद्यार्थी]]="","",IF(Table1[[#This Row],[कक्षा]]&gt;8,5,""))</f>
        <v/>
      </c>
      <c r="P11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5" s="21"/>
      <c r="R1165" s="21"/>
      <c r="S1165" s="28" t="str">
        <f>IF(SUM(Table1[[#This Row],[छात्र निधि]:[टी.सी.शुल्क]])=0,"",SUM(Table1[[#This Row],[छात्र निधि]:[टी.सी.शुल्क]]))</f>
        <v/>
      </c>
      <c r="T1165" s="33"/>
      <c r="U1165" s="33"/>
      <c r="V1165" s="22"/>
    </row>
    <row r="1166" spans="2:22" ht="15">
      <c r="B1166" s="25" t="str">
        <f>IF(C1166="","",ROWS($A$4:A1166))</f>
        <v/>
      </c>
      <c r="C1166" s="25" t="str">
        <f>IF('Student Record'!A1164="","",'Student Record'!A1164)</f>
        <v/>
      </c>
      <c r="D1166" s="25" t="str">
        <f>IF('Student Record'!B1164="","",'Student Record'!B1164)</f>
        <v/>
      </c>
      <c r="E1166" s="25" t="str">
        <f>IF('Student Record'!C1164="","",'Student Record'!C1164)</f>
        <v/>
      </c>
      <c r="F1166" s="26" t="str">
        <f>IF('Student Record'!E1164="","",'Student Record'!E1164)</f>
        <v/>
      </c>
      <c r="G1166" s="26" t="str">
        <f>IF('Student Record'!G1164="","",'Student Record'!G1164)</f>
        <v/>
      </c>
      <c r="H1166" s="25" t="str">
        <f>IF('Student Record'!I1164="","",'Student Record'!I1164)</f>
        <v/>
      </c>
      <c r="I1166" s="27" t="str">
        <f>IF('Student Record'!J1164="","",'Student Record'!J1164)</f>
        <v/>
      </c>
      <c r="J1166" s="25" t="str">
        <f>IF('Student Record'!O1164="","",'Student Record'!O1164)</f>
        <v/>
      </c>
      <c r="K11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6" s="25" t="str">
        <f>IF(Table1[[#This Row],[नाम विद्यार्थी]]="","",IF(AND(Table1[[#This Row],[कक्षा]]&gt;8,Table1[[#This Row],[कक्षा]]&lt;11),50,""))</f>
        <v/>
      </c>
      <c r="M1166" s="28" t="str">
        <f>IF(Table1[[#This Row],[नाम विद्यार्थी]]="","",IF(AND(Table1[[#This Row],[कक्षा]]&gt;=11,'School Fees'!$L$3="Yes"),100,""))</f>
        <v/>
      </c>
      <c r="N11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6" s="25" t="str">
        <f>IF(Table1[[#This Row],[नाम विद्यार्थी]]="","",IF(Table1[[#This Row],[कक्षा]]&gt;8,5,""))</f>
        <v/>
      </c>
      <c r="P11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6" s="21"/>
      <c r="R1166" s="21"/>
      <c r="S1166" s="28" t="str">
        <f>IF(SUM(Table1[[#This Row],[छात्र निधि]:[टी.सी.शुल्क]])=0,"",SUM(Table1[[#This Row],[छात्र निधि]:[टी.सी.शुल्क]]))</f>
        <v/>
      </c>
      <c r="T1166" s="33"/>
      <c r="U1166" s="33"/>
      <c r="V1166" s="22"/>
    </row>
    <row r="1167" spans="2:22" ht="15">
      <c r="B1167" s="25" t="str">
        <f>IF(C1167="","",ROWS($A$4:A1167))</f>
        <v/>
      </c>
      <c r="C1167" s="25" t="str">
        <f>IF('Student Record'!A1165="","",'Student Record'!A1165)</f>
        <v/>
      </c>
      <c r="D1167" s="25" t="str">
        <f>IF('Student Record'!B1165="","",'Student Record'!B1165)</f>
        <v/>
      </c>
      <c r="E1167" s="25" t="str">
        <f>IF('Student Record'!C1165="","",'Student Record'!C1165)</f>
        <v/>
      </c>
      <c r="F1167" s="26" t="str">
        <f>IF('Student Record'!E1165="","",'Student Record'!E1165)</f>
        <v/>
      </c>
      <c r="G1167" s="26" t="str">
        <f>IF('Student Record'!G1165="","",'Student Record'!G1165)</f>
        <v/>
      </c>
      <c r="H1167" s="25" t="str">
        <f>IF('Student Record'!I1165="","",'Student Record'!I1165)</f>
        <v/>
      </c>
      <c r="I1167" s="27" t="str">
        <f>IF('Student Record'!J1165="","",'Student Record'!J1165)</f>
        <v/>
      </c>
      <c r="J1167" s="25" t="str">
        <f>IF('Student Record'!O1165="","",'Student Record'!O1165)</f>
        <v/>
      </c>
      <c r="K11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7" s="25" t="str">
        <f>IF(Table1[[#This Row],[नाम विद्यार्थी]]="","",IF(AND(Table1[[#This Row],[कक्षा]]&gt;8,Table1[[#This Row],[कक्षा]]&lt;11),50,""))</f>
        <v/>
      </c>
      <c r="M1167" s="28" t="str">
        <f>IF(Table1[[#This Row],[नाम विद्यार्थी]]="","",IF(AND(Table1[[#This Row],[कक्षा]]&gt;=11,'School Fees'!$L$3="Yes"),100,""))</f>
        <v/>
      </c>
      <c r="N11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7" s="25" t="str">
        <f>IF(Table1[[#This Row],[नाम विद्यार्थी]]="","",IF(Table1[[#This Row],[कक्षा]]&gt;8,5,""))</f>
        <v/>
      </c>
      <c r="P11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7" s="21"/>
      <c r="R1167" s="21"/>
      <c r="S1167" s="28" t="str">
        <f>IF(SUM(Table1[[#This Row],[छात्र निधि]:[टी.सी.शुल्क]])=0,"",SUM(Table1[[#This Row],[छात्र निधि]:[टी.सी.शुल्क]]))</f>
        <v/>
      </c>
      <c r="T1167" s="33"/>
      <c r="U1167" s="33"/>
      <c r="V1167" s="22"/>
    </row>
    <row r="1168" spans="2:22" ht="15">
      <c r="B1168" s="25" t="str">
        <f>IF(C1168="","",ROWS($A$4:A1168))</f>
        <v/>
      </c>
      <c r="C1168" s="25" t="str">
        <f>IF('Student Record'!A1166="","",'Student Record'!A1166)</f>
        <v/>
      </c>
      <c r="D1168" s="25" t="str">
        <f>IF('Student Record'!B1166="","",'Student Record'!B1166)</f>
        <v/>
      </c>
      <c r="E1168" s="25" t="str">
        <f>IF('Student Record'!C1166="","",'Student Record'!C1166)</f>
        <v/>
      </c>
      <c r="F1168" s="26" t="str">
        <f>IF('Student Record'!E1166="","",'Student Record'!E1166)</f>
        <v/>
      </c>
      <c r="G1168" s="26" t="str">
        <f>IF('Student Record'!G1166="","",'Student Record'!G1166)</f>
        <v/>
      </c>
      <c r="H1168" s="25" t="str">
        <f>IF('Student Record'!I1166="","",'Student Record'!I1166)</f>
        <v/>
      </c>
      <c r="I1168" s="27" t="str">
        <f>IF('Student Record'!J1166="","",'Student Record'!J1166)</f>
        <v/>
      </c>
      <c r="J1168" s="25" t="str">
        <f>IF('Student Record'!O1166="","",'Student Record'!O1166)</f>
        <v/>
      </c>
      <c r="K11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8" s="25" t="str">
        <f>IF(Table1[[#This Row],[नाम विद्यार्थी]]="","",IF(AND(Table1[[#This Row],[कक्षा]]&gt;8,Table1[[#This Row],[कक्षा]]&lt;11),50,""))</f>
        <v/>
      </c>
      <c r="M1168" s="28" t="str">
        <f>IF(Table1[[#This Row],[नाम विद्यार्थी]]="","",IF(AND(Table1[[#This Row],[कक्षा]]&gt;=11,'School Fees'!$L$3="Yes"),100,""))</f>
        <v/>
      </c>
      <c r="N11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8" s="25" t="str">
        <f>IF(Table1[[#This Row],[नाम विद्यार्थी]]="","",IF(Table1[[#This Row],[कक्षा]]&gt;8,5,""))</f>
        <v/>
      </c>
      <c r="P11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8" s="21"/>
      <c r="R1168" s="21"/>
      <c r="S1168" s="28" t="str">
        <f>IF(SUM(Table1[[#This Row],[छात्र निधि]:[टी.सी.शुल्क]])=0,"",SUM(Table1[[#This Row],[छात्र निधि]:[टी.सी.शुल्क]]))</f>
        <v/>
      </c>
      <c r="T1168" s="33"/>
      <c r="U1168" s="33"/>
      <c r="V1168" s="22"/>
    </row>
    <row r="1169" spans="2:22" ht="15">
      <c r="B1169" s="25" t="str">
        <f>IF(C1169="","",ROWS($A$4:A1169))</f>
        <v/>
      </c>
      <c r="C1169" s="25" t="str">
        <f>IF('Student Record'!A1167="","",'Student Record'!A1167)</f>
        <v/>
      </c>
      <c r="D1169" s="25" t="str">
        <f>IF('Student Record'!B1167="","",'Student Record'!B1167)</f>
        <v/>
      </c>
      <c r="E1169" s="25" t="str">
        <f>IF('Student Record'!C1167="","",'Student Record'!C1167)</f>
        <v/>
      </c>
      <c r="F1169" s="26" t="str">
        <f>IF('Student Record'!E1167="","",'Student Record'!E1167)</f>
        <v/>
      </c>
      <c r="G1169" s="26" t="str">
        <f>IF('Student Record'!G1167="","",'Student Record'!G1167)</f>
        <v/>
      </c>
      <c r="H1169" s="25" t="str">
        <f>IF('Student Record'!I1167="","",'Student Record'!I1167)</f>
        <v/>
      </c>
      <c r="I1169" s="27" t="str">
        <f>IF('Student Record'!J1167="","",'Student Record'!J1167)</f>
        <v/>
      </c>
      <c r="J1169" s="25" t="str">
        <f>IF('Student Record'!O1167="","",'Student Record'!O1167)</f>
        <v/>
      </c>
      <c r="K11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69" s="25" t="str">
        <f>IF(Table1[[#This Row],[नाम विद्यार्थी]]="","",IF(AND(Table1[[#This Row],[कक्षा]]&gt;8,Table1[[#This Row],[कक्षा]]&lt;11),50,""))</f>
        <v/>
      </c>
      <c r="M1169" s="28" t="str">
        <f>IF(Table1[[#This Row],[नाम विद्यार्थी]]="","",IF(AND(Table1[[#This Row],[कक्षा]]&gt;=11,'School Fees'!$L$3="Yes"),100,""))</f>
        <v/>
      </c>
      <c r="N11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69" s="25" t="str">
        <f>IF(Table1[[#This Row],[नाम विद्यार्थी]]="","",IF(Table1[[#This Row],[कक्षा]]&gt;8,5,""))</f>
        <v/>
      </c>
      <c r="P11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69" s="21"/>
      <c r="R1169" s="21"/>
      <c r="S1169" s="28" t="str">
        <f>IF(SUM(Table1[[#This Row],[छात्र निधि]:[टी.सी.शुल्क]])=0,"",SUM(Table1[[#This Row],[छात्र निधि]:[टी.सी.शुल्क]]))</f>
        <v/>
      </c>
      <c r="T1169" s="33"/>
      <c r="U1169" s="33"/>
      <c r="V1169" s="22"/>
    </row>
    <row r="1170" spans="2:22" ht="15">
      <c r="B1170" s="25" t="str">
        <f>IF(C1170="","",ROWS($A$4:A1170))</f>
        <v/>
      </c>
      <c r="C1170" s="25" t="str">
        <f>IF('Student Record'!A1168="","",'Student Record'!A1168)</f>
        <v/>
      </c>
      <c r="D1170" s="25" t="str">
        <f>IF('Student Record'!B1168="","",'Student Record'!B1168)</f>
        <v/>
      </c>
      <c r="E1170" s="25" t="str">
        <f>IF('Student Record'!C1168="","",'Student Record'!C1168)</f>
        <v/>
      </c>
      <c r="F1170" s="26" t="str">
        <f>IF('Student Record'!E1168="","",'Student Record'!E1168)</f>
        <v/>
      </c>
      <c r="G1170" s="26" t="str">
        <f>IF('Student Record'!G1168="","",'Student Record'!G1168)</f>
        <v/>
      </c>
      <c r="H1170" s="25" t="str">
        <f>IF('Student Record'!I1168="","",'Student Record'!I1168)</f>
        <v/>
      </c>
      <c r="I1170" s="27" t="str">
        <f>IF('Student Record'!J1168="","",'Student Record'!J1168)</f>
        <v/>
      </c>
      <c r="J1170" s="25" t="str">
        <f>IF('Student Record'!O1168="","",'Student Record'!O1168)</f>
        <v/>
      </c>
      <c r="K11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0" s="25" t="str">
        <f>IF(Table1[[#This Row],[नाम विद्यार्थी]]="","",IF(AND(Table1[[#This Row],[कक्षा]]&gt;8,Table1[[#This Row],[कक्षा]]&lt;11),50,""))</f>
        <v/>
      </c>
      <c r="M1170" s="28" t="str">
        <f>IF(Table1[[#This Row],[नाम विद्यार्थी]]="","",IF(AND(Table1[[#This Row],[कक्षा]]&gt;=11,'School Fees'!$L$3="Yes"),100,""))</f>
        <v/>
      </c>
      <c r="N11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0" s="25" t="str">
        <f>IF(Table1[[#This Row],[नाम विद्यार्थी]]="","",IF(Table1[[#This Row],[कक्षा]]&gt;8,5,""))</f>
        <v/>
      </c>
      <c r="P11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0" s="21"/>
      <c r="R1170" s="21"/>
      <c r="S1170" s="28" t="str">
        <f>IF(SUM(Table1[[#This Row],[छात्र निधि]:[टी.सी.शुल्क]])=0,"",SUM(Table1[[#This Row],[छात्र निधि]:[टी.सी.शुल्क]]))</f>
        <v/>
      </c>
      <c r="T1170" s="33"/>
      <c r="U1170" s="33"/>
      <c r="V1170" s="22"/>
    </row>
    <row r="1171" spans="2:22" ht="15">
      <c r="B1171" s="25" t="str">
        <f>IF(C1171="","",ROWS($A$4:A1171))</f>
        <v/>
      </c>
      <c r="C1171" s="25" t="str">
        <f>IF('Student Record'!A1169="","",'Student Record'!A1169)</f>
        <v/>
      </c>
      <c r="D1171" s="25" t="str">
        <f>IF('Student Record'!B1169="","",'Student Record'!B1169)</f>
        <v/>
      </c>
      <c r="E1171" s="25" t="str">
        <f>IF('Student Record'!C1169="","",'Student Record'!C1169)</f>
        <v/>
      </c>
      <c r="F1171" s="26" t="str">
        <f>IF('Student Record'!E1169="","",'Student Record'!E1169)</f>
        <v/>
      </c>
      <c r="G1171" s="26" t="str">
        <f>IF('Student Record'!G1169="","",'Student Record'!G1169)</f>
        <v/>
      </c>
      <c r="H1171" s="25" t="str">
        <f>IF('Student Record'!I1169="","",'Student Record'!I1169)</f>
        <v/>
      </c>
      <c r="I1171" s="27" t="str">
        <f>IF('Student Record'!J1169="","",'Student Record'!J1169)</f>
        <v/>
      </c>
      <c r="J1171" s="25" t="str">
        <f>IF('Student Record'!O1169="","",'Student Record'!O1169)</f>
        <v/>
      </c>
      <c r="K11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1" s="25" t="str">
        <f>IF(Table1[[#This Row],[नाम विद्यार्थी]]="","",IF(AND(Table1[[#This Row],[कक्षा]]&gt;8,Table1[[#This Row],[कक्षा]]&lt;11),50,""))</f>
        <v/>
      </c>
      <c r="M1171" s="28" t="str">
        <f>IF(Table1[[#This Row],[नाम विद्यार्थी]]="","",IF(AND(Table1[[#This Row],[कक्षा]]&gt;=11,'School Fees'!$L$3="Yes"),100,""))</f>
        <v/>
      </c>
      <c r="N11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1" s="25" t="str">
        <f>IF(Table1[[#This Row],[नाम विद्यार्थी]]="","",IF(Table1[[#This Row],[कक्षा]]&gt;8,5,""))</f>
        <v/>
      </c>
      <c r="P11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1" s="21"/>
      <c r="R1171" s="21"/>
      <c r="S1171" s="28" t="str">
        <f>IF(SUM(Table1[[#This Row],[छात्र निधि]:[टी.सी.शुल्क]])=0,"",SUM(Table1[[#This Row],[छात्र निधि]:[टी.सी.शुल्क]]))</f>
        <v/>
      </c>
      <c r="T1171" s="33"/>
      <c r="U1171" s="33"/>
      <c r="V1171" s="22"/>
    </row>
    <row r="1172" spans="2:22" ht="15">
      <c r="B1172" s="25" t="str">
        <f>IF(C1172="","",ROWS($A$4:A1172))</f>
        <v/>
      </c>
      <c r="C1172" s="25" t="str">
        <f>IF('Student Record'!A1170="","",'Student Record'!A1170)</f>
        <v/>
      </c>
      <c r="D1172" s="25" t="str">
        <f>IF('Student Record'!B1170="","",'Student Record'!B1170)</f>
        <v/>
      </c>
      <c r="E1172" s="25" t="str">
        <f>IF('Student Record'!C1170="","",'Student Record'!C1170)</f>
        <v/>
      </c>
      <c r="F1172" s="26" t="str">
        <f>IF('Student Record'!E1170="","",'Student Record'!E1170)</f>
        <v/>
      </c>
      <c r="G1172" s="26" t="str">
        <f>IF('Student Record'!G1170="","",'Student Record'!G1170)</f>
        <v/>
      </c>
      <c r="H1172" s="25" t="str">
        <f>IF('Student Record'!I1170="","",'Student Record'!I1170)</f>
        <v/>
      </c>
      <c r="I1172" s="27" t="str">
        <f>IF('Student Record'!J1170="","",'Student Record'!J1170)</f>
        <v/>
      </c>
      <c r="J1172" s="25" t="str">
        <f>IF('Student Record'!O1170="","",'Student Record'!O1170)</f>
        <v/>
      </c>
      <c r="K11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2" s="25" t="str">
        <f>IF(Table1[[#This Row],[नाम विद्यार्थी]]="","",IF(AND(Table1[[#This Row],[कक्षा]]&gt;8,Table1[[#This Row],[कक्षा]]&lt;11),50,""))</f>
        <v/>
      </c>
      <c r="M1172" s="28" t="str">
        <f>IF(Table1[[#This Row],[नाम विद्यार्थी]]="","",IF(AND(Table1[[#This Row],[कक्षा]]&gt;=11,'School Fees'!$L$3="Yes"),100,""))</f>
        <v/>
      </c>
      <c r="N11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2" s="25" t="str">
        <f>IF(Table1[[#This Row],[नाम विद्यार्थी]]="","",IF(Table1[[#This Row],[कक्षा]]&gt;8,5,""))</f>
        <v/>
      </c>
      <c r="P11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2" s="21"/>
      <c r="R1172" s="21"/>
      <c r="S1172" s="28" t="str">
        <f>IF(SUM(Table1[[#This Row],[छात्र निधि]:[टी.सी.शुल्क]])=0,"",SUM(Table1[[#This Row],[छात्र निधि]:[टी.सी.शुल्क]]))</f>
        <v/>
      </c>
      <c r="T1172" s="33"/>
      <c r="U1172" s="33"/>
      <c r="V1172" s="22"/>
    </row>
    <row r="1173" spans="2:22" ht="15">
      <c r="B1173" s="25" t="str">
        <f>IF(C1173="","",ROWS($A$4:A1173))</f>
        <v/>
      </c>
      <c r="C1173" s="25" t="str">
        <f>IF('Student Record'!A1171="","",'Student Record'!A1171)</f>
        <v/>
      </c>
      <c r="D1173" s="25" t="str">
        <f>IF('Student Record'!B1171="","",'Student Record'!B1171)</f>
        <v/>
      </c>
      <c r="E1173" s="25" t="str">
        <f>IF('Student Record'!C1171="","",'Student Record'!C1171)</f>
        <v/>
      </c>
      <c r="F1173" s="26" t="str">
        <f>IF('Student Record'!E1171="","",'Student Record'!E1171)</f>
        <v/>
      </c>
      <c r="G1173" s="26" t="str">
        <f>IF('Student Record'!G1171="","",'Student Record'!G1171)</f>
        <v/>
      </c>
      <c r="H1173" s="25" t="str">
        <f>IF('Student Record'!I1171="","",'Student Record'!I1171)</f>
        <v/>
      </c>
      <c r="I1173" s="27" t="str">
        <f>IF('Student Record'!J1171="","",'Student Record'!J1171)</f>
        <v/>
      </c>
      <c r="J1173" s="25" t="str">
        <f>IF('Student Record'!O1171="","",'Student Record'!O1171)</f>
        <v/>
      </c>
      <c r="K11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3" s="25" t="str">
        <f>IF(Table1[[#This Row],[नाम विद्यार्थी]]="","",IF(AND(Table1[[#This Row],[कक्षा]]&gt;8,Table1[[#This Row],[कक्षा]]&lt;11),50,""))</f>
        <v/>
      </c>
      <c r="M1173" s="28" t="str">
        <f>IF(Table1[[#This Row],[नाम विद्यार्थी]]="","",IF(AND(Table1[[#This Row],[कक्षा]]&gt;=11,'School Fees'!$L$3="Yes"),100,""))</f>
        <v/>
      </c>
      <c r="N11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3" s="25" t="str">
        <f>IF(Table1[[#This Row],[नाम विद्यार्थी]]="","",IF(Table1[[#This Row],[कक्षा]]&gt;8,5,""))</f>
        <v/>
      </c>
      <c r="P11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3" s="21"/>
      <c r="R1173" s="21"/>
      <c r="S1173" s="28" t="str">
        <f>IF(SUM(Table1[[#This Row],[छात्र निधि]:[टी.सी.शुल्क]])=0,"",SUM(Table1[[#This Row],[छात्र निधि]:[टी.सी.शुल्क]]))</f>
        <v/>
      </c>
      <c r="T1173" s="33"/>
      <c r="U1173" s="33"/>
      <c r="V1173" s="22"/>
    </row>
    <row r="1174" spans="2:22" ht="15">
      <c r="B1174" s="25" t="str">
        <f>IF(C1174="","",ROWS($A$4:A1174))</f>
        <v/>
      </c>
      <c r="C1174" s="25" t="str">
        <f>IF('Student Record'!A1172="","",'Student Record'!A1172)</f>
        <v/>
      </c>
      <c r="D1174" s="25" t="str">
        <f>IF('Student Record'!B1172="","",'Student Record'!B1172)</f>
        <v/>
      </c>
      <c r="E1174" s="25" t="str">
        <f>IF('Student Record'!C1172="","",'Student Record'!C1172)</f>
        <v/>
      </c>
      <c r="F1174" s="26" t="str">
        <f>IF('Student Record'!E1172="","",'Student Record'!E1172)</f>
        <v/>
      </c>
      <c r="G1174" s="26" t="str">
        <f>IF('Student Record'!G1172="","",'Student Record'!G1172)</f>
        <v/>
      </c>
      <c r="H1174" s="25" t="str">
        <f>IF('Student Record'!I1172="","",'Student Record'!I1172)</f>
        <v/>
      </c>
      <c r="I1174" s="27" t="str">
        <f>IF('Student Record'!J1172="","",'Student Record'!J1172)</f>
        <v/>
      </c>
      <c r="J1174" s="25" t="str">
        <f>IF('Student Record'!O1172="","",'Student Record'!O1172)</f>
        <v/>
      </c>
      <c r="K11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4" s="25" t="str">
        <f>IF(Table1[[#This Row],[नाम विद्यार्थी]]="","",IF(AND(Table1[[#This Row],[कक्षा]]&gt;8,Table1[[#This Row],[कक्षा]]&lt;11),50,""))</f>
        <v/>
      </c>
      <c r="M1174" s="28" t="str">
        <f>IF(Table1[[#This Row],[नाम विद्यार्थी]]="","",IF(AND(Table1[[#This Row],[कक्षा]]&gt;=11,'School Fees'!$L$3="Yes"),100,""))</f>
        <v/>
      </c>
      <c r="N11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4" s="25" t="str">
        <f>IF(Table1[[#This Row],[नाम विद्यार्थी]]="","",IF(Table1[[#This Row],[कक्षा]]&gt;8,5,""))</f>
        <v/>
      </c>
      <c r="P11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4" s="21"/>
      <c r="R1174" s="21"/>
      <c r="S1174" s="28" t="str">
        <f>IF(SUM(Table1[[#This Row],[छात्र निधि]:[टी.सी.शुल्क]])=0,"",SUM(Table1[[#This Row],[छात्र निधि]:[टी.सी.शुल्क]]))</f>
        <v/>
      </c>
      <c r="T1174" s="33"/>
      <c r="U1174" s="33"/>
      <c r="V1174" s="22"/>
    </row>
    <row r="1175" spans="2:22" ht="15">
      <c r="B1175" s="25" t="str">
        <f>IF(C1175="","",ROWS($A$4:A1175))</f>
        <v/>
      </c>
      <c r="C1175" s="25" t="str">
        <f>IF('Student Record'!A1173="","",'Student Record'!A1173)</f>
        <v/>
      </c>
      <c r="D1175" s="25" t="str">
        <f>IF('Student Record'!B1173="","",'Student Record'!B1173)</f>
        <v/>
      </c>
      <c r="E1175" s="25" t="str">
        <f>IF('Student Record'!C1173="","",'Student Record'!C1173)</f>
        <v/>
      </c>
      <c r="F1175" s="26" t="str">
        <f>IF('Student Record'!E1173="","",'Student Record'!E1173)</f>
        <v/>
      </c>
      <c r="G1175" s="26" t="str">
        <f>IF('Student Record'!G1173="","",'Student Record'!G1173)</f>
        <v/>
      </c>
      <c r="H1175" s="25" t="str">
        <f>IF('Student Record'!I1173="","",'Student Record'!I1173)</f>
        <v/>
      </c>
      <c r="I1175" s="27" t="str">
        <f>IF('Student Record'!J1173="","",'Student Record'!J1173)</f>
        <v/>
      </c>
      <c r="J1175" s="25" t="str">
        <f>IF('Student Record'!O1173="","",'Student Record'!O1173)</f>
        <v/>
      </c>
      <c r="K11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5" s="25" t="str">
        <f>IF(Table1[[#This Row],[नाम विद्यार्थी]]="","",IF(AND(Table1[[#This Row],[कक्षा]]&gt;8,Table1[[#This Row],[कक्षा]]&lt;11),50,""))</f>
        <v/>
      </c>
      <c r="M1175" s="28" t="str">
        <f>IF(Table1[[#This Row],[नाम विद्यार्थी]]="","",IF(AND(Table1[[#This Row],[कक्षा]]&gt;=11,'School Fees'!$L$3="Yes"),100,""))</f>
        <v/>
      </c>
      <c r="N11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5" s="25" t="str">
        <f>IF(Table1[[#This Row],[नाम विद्यार्थी]]="","",IF(Table1[[#This Row],[कक्षा]]&gt;8,5,""))</f>
        <v/>
      </c>
      <c r="P11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5" s="21"/>
      <c r="R1175" s="21"/>
      <c r="S1175" s="28" t="str">
        <f>IF(SUM(Table1[[#This Row],[छात्र निधि]:[टी.सी.शुल्क]])=0,"",SUM(Table1[[#This Row],[छात्र निधि]:[टी.सी.शुल्क]]))</f>
        <v/>
      </c>
      <c r="T1175" s="33"/>
      <c r="U1175" s="33"/>
      <c r="V1175" s="22"/>
    </row>
    <row r="1176" spans="2:22" ht="15">
      <c r="B1176" s="25" t="str">
        <f>IF(C1176="","",ROWS($A$4:A1176))</f>
        <v/>
      </c>
      <c r="C1176" s="25" t="str">
        <f>IF('Student Record'!A1174="","",'Student Record'!A1174)</f>
        <v/>
      </c>
      <c r="D1176" s="25" t="str">
        <f>IF('Student Record'!B1174="","",'Student Record'!B1174)</f>
        <v/>
      </c>
      <c r="E1176" s="25" t="str">
        <f>IF('Student Record'!C1174="","",'Student Record'!C1174)</f>
        <v/>
      </c>
      <c r="F1176" s="26" t="str">
        <f>IF('Student Record'!E1174="","",'Student Record'!E1174)</f>
        <v/>
      </c>
      <c r="G1176" s="26" t="str">
        <f>IF('Student Record'!G1174="","",'Student Record'!G1174)</f>
        <v/>
      </c>
      <c r="H1176" s="25" t="str">
        <f>IF('Student Record'!I1174="","",'Student Record'!I1174)</f>
        <v/>
      </c>
      <c r="I1176" s="27" t="str">
        <f>IF('Student Record'!J1174="","",'Student Record'!J1174)</f>
        <v/>
      </c>
      <c r="J1176" s="25" t="str">
        <f>IF('Student Record'!O1174="","",'Student Record'!O1174)</f>
        <v/>
      </c>
      <c r="K11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6" s="25" t="str">
        <f>IF(Table1[[#This Row],[नाम विद्यार्थी]]="","",IF(AND(Table1[[#This Row],[कक्षा]]&gt;8,Table1[[#This Row],[कक्षा]]&lt;11),50,""))</f>
        <v/>
      </c>
      <c r="M1176" s="28" t="str">
        <f>IF(Table1[[#This Row],[नाम विद्यार्थी]]="","",IF(AND(Table1[[#This Row],[कक्षा]]&gt;=11,'School Fees'!$L$3="Yes"),100,""))</f>
        <v/>
      </c>
      <c r="N11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6" s="25" t="str">
        <f>IF(Table1[[#This Row],[नाम विद्यार्थी]]="","",IF(Table1[[#This Row],[कक्षा]]&gt;8,5,""))</f>
        <v/>
      </c>
      <c r="P11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6" s="21"/>
      <c r="R1176" s="21"/>
      <c r="S1176" s="28" t="str">
        <f>IF(SUM(Table1[[#This Row],[छात्र निधि]:[टी.सी.शुल्क]])=0,"",SUM(Table1[[#This Row],[छात्र निधि]:[टी.सी.शुल्क]]))</f>
        <v/>
      </c>
      <c r="T1176" s="33"/>
      <c r="U1176" s="33"/>
      <c r="V1176" s="22"/>
    </row>
    <row r="1177" spans="2:22" ht="15">
      <c r="B1177" s="25" t="str">
        <f>IF(C1177="","",ROWS($A$4:A1177))</f>
        <v/>
      </c>
      <c r="C1177" s="25" t="str">
        <f>IF('Student Record'!A1175="","",'Student Record'!A1175)</f>
        <v/>
      </c>
      <c r="D1177" s="25" t="str">
        <f>IF('Student Record'!B1175="","",'Student Record'!B1175)</f>
        <v/>
      </c>
      <c r="E1177" s="25" t="str">
        <f>IF('Student Record'!C1175="","",'Student Record'!C1175)</f>
        <v/>
      </c>
      <c r="F1177" s="26" t="str">
        <f>IF('Student Record'!E1175="","",'Student Record'!E1175)</f>
        <v/>
      </c>
      <c r="G1177" s="26" t="str">
        <f>IF('Student Record'!G1175="","",'Student Record'!G1175)</f>
        <v/>
      </c>
      <c r="H1177" s="25" t="str">
        <f>IF('Student Record'!I1175="","",'Student Record'!I1175)</f>
        <v/>
      </c>
      <c r="I1177" s="27" t="str">
        <f>IF('Student Record'!J1175="","",'Student Record'!J1175)</f>
        <v/>
      </c>
      <c r="J1177" s="25" t="str">
        <f>IF('Student Record'!O1175="","",'Student Record'!O1175)</f>
        <v/>
      </c>
      <c r="K11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7" s="25" t="str">
        <f>IF(Table1[[#This Row],[नाम विद्यार्थी]]="","",IF(AND(Table1[[#This Row],[कक्षा]]&gt;8,Table1[[#This Row],[कक्षा]]&lt;11),50,""))</f>
        <v/>
      </c>
      <c r="M1177" s="28" t="str">
        <f>IF(Table1[[#This Row],[नाम विद्यार्थी]]="","",IF(AND(Table1[[#This Row],[कक्षा]]&gt;=11,'School Fees'!$L$3="Yes"),100,""))</f>
        <v/>
      </c>
      <c r="N11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7" s="25" t="str">
        <f>IF(Table1[[#This Row],[नाम विद्यार्थी]]="","",IF(Table1[[#This Row],[कक्षा]]&gt;8,5,""))</f>
        <v/>
      </c>
      <c r="P11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7" s="21"/>
      <c r="R1177" s="21"/>
      <c r="S1177" s="28" t="str">
        <f>IF(SUM(Table1[[#This Row],[छात्र निधि]:[टी.सी.शुल्क]])=0,"",SUM(Table1[[#This Row],[छात्र निधि]:[टी.सी.शुल्क]]))</f>
        <v/>
      </c>
      <c r="T1177" s="33"/>
      <c r="U1177" s="33"/>
      <c r="V1177" s="22"/>
    </row>
    <row r="1178" spans="2:22" ht="15">
      <c r="B1178" s="25" t="str">
        <f>IF(C1178="","",ROWS($A$4:A1178))</f>
        <v/>
      </c>
      <c r="C1178" s="25" t="str">
        <f>IF('Student Record'!A1176="","",'Student Record'!A1176)</f>
        <v/>
      </c>
      <c r="D1178" s="25" t="str">
        <f>IF('Student Record'!B1176="","",'Student Record'!B1176)</f>
        <v/>
      </c>
      <c r="E1178" s="25" t="str">
        <f>IF('Student Record'!C1176="","",'Student Record'!C1176)</f>
        <v/>
      </c>
      <c r="F1178" s="26" t="str">
        <f>IF('Student Record'!E1176="","",'Student Record'!E1176)</f>
        <v/>
      </c>
      <c r="G1178" s="26" t="str">
        <f>IF('Student Record'!G1176="","",'Student Record'!G1176)</f>
        <v/>
      </c>
      <c r="H1178" s="25" t="str">
        <f>IF('Student Record'!I1176="","",'Student Record'!I1176)</f>
        <v/>
      </c>
      <c r="I1178" s="27" t="str">
        <f>IF('Student Record'!J1176="","",'Student Record'!J1176)</f>
        <v/>
      </c>
      <c r="J1178" s="25" t="str">
        <f>IF('Student Record'!O1176="","",'Student Record'!O1176)</f>
        <v/>
      </c>
      <c r="K11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8" s="25" t="str">
        <f>IF(Table1[[#This Row],[नाम विद्यार्थी]]="","",IF(AND(Table1[[#This Row],[कक्षा]]&gt;8,Table1[[#This Row],[कक्षा]]&lt;11),50,""))</f>
        <v/>
      </c>
      <c r="M1178" s="28" t="str">
        <f>IF(Table1[[#This Row],[नाम विद्यार्थी]]="","",IF(AND(Table1[[#This Row],[कक्षा]]&gt;=11,'School Fees'!$L$3="Yes"),100,""))</f>
        <v/>
      </c>
      <c r="N11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8" s="25" t="str">
        <f>IF(Table1[[#This Row],[नाम विद्यार्थी]]="","",IF(Table1[[#This Row],[कक्षा]]&gt;8,5,""))</f>
        <v/>
      </c>
      <c r="P11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8" s="21"/>
      <c r="R1178" s="21"/>
      <c r="S1178" s="28" t="str">
        <f>IF(SUM(Table1[[#This Row],[छात्र निधि]:[टी.सी.शुल्क]])=0,"",SUM(Table1[[#This Row],[छात्र निधि]:[टी.सी.शुल्क]]))</f>
        <v/>
      </c>
      <c r="T1178" s="33"/>
      <c r="U1178" s="33"/>
      <c r="V1178" s="22"/>
    </row>
    <row r="1179" spans="2:22" ht="15">
      <c r="B1179" s="25" t="str">
        <f>IF(C1179="","",ROWS($A$4:A1179))</f>
        <v/>
      </c>
      <c r="C1179" s="25" t="str">
        <f>IF('Student Record'!A1177="","",'Student Record'!A1177)</f>
        <v/>
      </c>
      <c r="D1179" s="25" t="str">
        <f>IF('Student Record'!B1177="","",'Student Record'!B1177)</f>
        <v/>
      </c>
      <c r="E1179" s="25" t="str">
        <f>IF('Student Record'!C1177="","",'Student Record'!C1177)</f>
        <v/>
      </c>
      <c r="F1179" s="26" t="str">
        <f>IF('Student Record'!E1177="","",'Student Record'!E1177)</f>
        <v/>
      </c>
      <c r="G1179" s="26" t="str">
        <f>IF('Student Record'!G1177="","",'Student Record'!G1177)</f>
        <v/>
      </c>
      <c r="H1179" s="25" t="str">
        <f>IF('Student Record'!I1177="","",'Student Record'!I1177)</f>
        <v/>
      </c>
      <c r="I1179" s="27" t="str">
        <f>IF('Student Record'!J1177="","",'Student Record'!J1177)</f>
        <v/>
      </c>
      <c r="J1179" s="25" t="str">
        <f>IF('Student Record'!O1177="","",'Student Record'!O1177)</f>
        <v/>
      </c>
      <c r="K11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79" s="25" t="str">
        <f>IF(Table1[[#This Row],[नाम विद्यार्थी]]="","",IF(AND(Table1[[#This Row],[कक्षा]]&gt;8,Table1[[#This Row],[कक्षा]]&lt;11),50,""))</f>
        <v/>
      </c>
      <c r="M1179" s="28" t="str">
        <f>IF(Table1[[#This Row],[नाम विद्यार्थी]]="","",IF(AND(Table1[[#This Row],[कक्षा]]&gt;=11,'School Fees'!$L$3="Yes"),100,""))</f>
        <v/>
      </c>
      <c r="N11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79" s="25" t="str">
        <f>IF(Table1[[#This Row],[नाम विद्यार्थी]]="","",IF(Table1[[#This Row],[कक्षा]]&gt;8,5,""))</f>
        <v/>
      </c>
      <c r="P11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79" s="21"/>
      <c r="R1179" s="21"/>
      <c r="S1179" s="28" t="str">
        <f>IF(SUM(Table1[[#This Row],[छात्र निधि]:[टी.सी.शुल्क]])=0,"",SUM(Table1[[#This Row],[छात्र निधि]:[टी.सी.शुल्क]]))</f>
        <v/>
      </c>
      <c r="T1179" s="33"/>
      <c r="U1179" s="33"/>
      <c r="V1179" s="22"/>
    </row>
    <row r="1180" spans="2:22" ht="15">
      <c r="B1180" s="25" t="str">
        <f>IF(C1180="","",ROWS($A$4:A1180))</f>
        <v/>
      </c>
      <c r="C1180" s="25" t="str">
        <f>IF('Student Record'!A1178="","",'Student Record'!A1178)</f>
        <v/>
      </c>
      <c r="D1180" s="25" t="str">
        <f>IF('Student Record'!B1178="","",'Student Record'!B1178)</f>
        <v/>
      </c>
      <c r="E1180" s="25" t="str">
        <f>IF('Student Record'!C1178="","",'Student Record'!C1178)</f>
        <v/>
      </c>
      <c r="F1180" s="26" t="str">
        <f>IF('Student Record'!E1178="","",'Student Record'!E1178)</f>
        <v/>
      </c>
      <c r="G1180" s="26" t="str">
        <f>IF('Student Record'!G1178="","",'Student Record'!G1178)</f>
        <v/>
      </c>
      <c r="H1180" s="25" t="str">
        <f>IF('Student Record'!I1178="","",'Student Record'!I1178)</f>
        <v/>
      </c>
      <c r="I1180" s="27" t="str">
        <f>IF('Student Record'!J1178="","",'Student Record'!J1178)</f>
        <v/>
      </c>
      <c r="J1180" s="25" t="str">
        <f>IF('Student Record'!O1178="","",'Student Record'!O1178)</f>
        <v/>
      </c>
      <c r="K11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0" s="25" t="str">
        <f>IF(Table1[[#This Row],[नाम विद्यार्थी]]="","",IF(AND(Table1[[#This Row],[कक्षा]]&gt;8,Table1[[#This Row],[कक्षा]]&lt;11),50,""))</f>
        <v/>
      </c>
      <c r="M1180" s="28" t="str">
        <f>IF(Table1[[#This Row],[नाम विद्यार्थी]]="","",IF(AND(Table1[[#This Row],[कक्षा]]&gt;=11,'School Fees'!$L$3="Yes"),100,""))</f>
        <v/>
      </c>
      <c r="N11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0" s="25" t="str">
        <f>IF(Table1[[#This Row],[नाम विद्यार्थी]]="","",IF(Table1[[#This Row],[कक्षा]]&gt;8,5,""))</f>
        <v/>
      </c>
      <c r="P11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0" s="21"/>
      <c r="R1180" s="21"/>
      <c r="S1180" s="28" t="str">
        <f>IF(SUM(Table1[[#This Row],[छात्र निधि]:[टी.सी.शुल्क]])=0,"",SUM(Table1[[#This Row],[छात्र निधि]:[टी.सी.शुल्क]]))</f>
        <v/>
      </c>
      <c r="T1180" s="33"/>
      <c r="U1180" s="33"/>
      <c r="V1180" s="22"/>
    </row>
    <row r="1181" spans="2:22" ht="15">
      <c r="B1181" s="25" t="str">
        <f>IF(C1181="","",ROWS($A$4:A1181))</f>
        <v/>
      </c>
      <c r="C1181" s="25" t="str">
        <f>IF('Student Record'!A1179="","",'Student Record'!A1179)</f>
        <v/>
      </c>
      <c r="D1181" s="25" t="str">
        <f>IF('Student Record'!B1179="","",'Student Record'!B1179)</f>
        <v/>
      </c>
      <c r="E1181" s="25" t="str">
        <f>IF('Student Record'!C1179="","",'Student Record'!C1179)</f>
        <v/>
      </c>
      <c r="F1181" s="26" t="str">
        <f>IF('Student Record'!E1179="","",'Student Record'!E1179)</f>
        <v/>
      </c>
      <c r="G1181" s="26" t="str">
        <f>IF('Student Record'!G1179="","",'Student Record'!G1179)</f>
        <v/>
      </c>
      <c r="H1181" s="25" t="str">
        <f>IF('Student Record'!I1179="","",'Student Record'!I1179)</f>
        <v/>
      </c>
      <c r="I1181" s="27" t="str">
        <f>IF('Student Record'!J1179="","",'Student Record'!J1179)</f>
        <v/>
      </c>
      <c r="J1181" s="25" t="str">
        <f>IF('Student Record'!O1179="","",'Student Record'!O1179)</f>
        <v/>
      </c>
      <c r="K11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1" s="25" t="str">
        <f>IF(Table1[[#This Row],[नाम विद्यार्थी]]="","",IF(AND(Table1[[#This Row],[कक्षा]]&gt;8,Table1[[#This Row],[कक्षा]]&lt;11),50,""))</f>
        <v/>
      </c>
      <c r="M1181" s="28" t="str">
        <f>IF(Table1[[#This Row],[नाम विद्यार्थी]]="","",IF(AND(Table1[[#This Row],[कक्षा]]&gt;=11,'School Fees'!$L$3="Yes"),100,""))</f>
        <v/>
      </c>
      <c r="N11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1" s="25" t="str">
        <f>IF(Table1[[#This Row],[नाम विद्यार्थी]]="","",IF(Table1[[#This Row],[कक्षा]]&gt;8,5,""))</f>
        <v/>
      </c>
      <c r="P11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1" s="21"/>
      <c r="R1181" s="21"/>
      <c r="S1181" s="28" t="str">
        <f>IF(SUM(Table1[[#This Row],[छात्र निधि]:[टी.सी.शुल्क]])=0,"",SUM(Table1[[#This Row],[छात्र निधि]:[टी.सी.शुल्क]]))</f>
        <v/>
      </c>
      <c r="T1181" s="33"/>
      <c r="U1181" s="33"/>
      <c r="V1181" s="22"/>
    </row>
    <row r="1182" spans="2:22" ht="15">
      <c r="B1182" s="25" t="str">
        <f>IF(C1182="","",ROWS($A$4:A1182))</f>
        <v/>
      </c>
      <c r="C1182" s="25" t="str">
        <f>IF('Student Record'!A1180="","",'Student Record'!A1180)</f>
        <v/>
      </c>
      <c r="D1182" s="25" t="str">
        <f>IF('Student Record'!B1180="","",'Student Record'!B1180)</f>
        <v/>
      </c>
      <c r="E1182" s="25" t="str">
        <f>IF('Student Record'!C1180="","",'Student Record'!C1180)</f>
        <v/>
      </c>
      <c r="F1182" s="26" t="str">
        <f>IF('Student Record'!E1180="","",'Student Record'!E1180)</f>
        <v/>
      </c>
      <c r="G1182" s="26" t="str">
        <f>IF('Student Record'!G1180="","",'Student Record'!G1180)</f>
        <v/>
      </c>
      <c r="H1182" s="25" t="str">
        <f>IF('Student Record'!I1180="","",'Student Record'!I1180)</f>
        <v/>
      </c>
      <c r="I1182" s="27" t="str">
        <f>IF('Student Record'!J1180="","",'Student Record'!J1180)</f>
        <v/>
      </c>
      <c r="J1182" s="25" t="str">
        <f>IF('Student Record'!O1180="","",'Student Record'!O1180)</f>
        <v/>
      </c>
      <c r="K11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2" s="25" t="str">
        <f>IF(Table1[[#This Row],[नाम विद्यार्थी]]="","",IF(AND(Table1[[#This Row],[कक्षा]]&gt;8,Table1[[#This Row],[कक्षा]]&lt;11),50,""))</f>
        <v/>
      </c>
      <c r="M1182" s="28" t="str">
        <f>IF(Table1[[#This Row],[नाम विद्यार्थी]]="","",IF(AND(Table1[[#This Row],[कक्षा]]&gt;=11,'School Fees'!$L$3="Yes"),100,""))</f>
        <v/>
      </c>
      <c r="N11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2" s="25" t="str">
        <f>IF(Table1[[#This Row],[नाम विद्यार्थी]]="","",IF(Table1[[#This Row],[कक्षा]]&gt;8,5,""))</f>
        <v/>
      </c>
      <c r="P11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2" s="21"/>
      <c r="R1182" s="21"/>
      <c r="S1182" s="28" t="str">
        <f>IF(SUM(Table1[[#This Row],[छात्र निधि]:[टी.सी.शुल्क]])=0,"",SUM(Table1[[#This Row],[छात्र निधि]:[टी.सी.शुल्क]]))</f>
        <v/>
      </c>
      <c r="T1182" s="33"/>
      <c r="U1182" s="33"/>
      <c r="V1182" s="22"/>
    </row>
    <row r="1183" spans="2:22" ht="15">
      <c r="B1183" s="25" t="str">
        <f>IF(C1183="","",ROWS($A$4:A1183))</f>
        <v/>
      </c>
      <c r="C1183" s="25" t="str">
        <f>IF('Student Record'!A1181="","",'Student Record'!A1181)</f>
        <v/>
      </c>
      <c r="D1183" s="25" t="str">
        <f>IF('Student Record'!B1181="","",'Student Record'!B1181)</f>
        <v/>
      </c>
      <c r="E1183" s="25" t="str">
        <f>IF('Student Record'!C1181="","",'Student Record'!C1181)</f>
        <v/>
      </c>
      <c r="F1183" s="26" t="str">
        <f>IF('Student Record'!E1181="","",'Student Record'!E1181)</f>
        <v/>
      </c>
      <c r="G1183" s="26" t="str">
        <f>IF('Student Record'!G1181="","",'Student Record'!G1181)</f>
        <v/>
      </c>
      <c r="H1183" s="25" t="str">
        <f>IF('Student Record'!I1181="","",'Student Record'!I1181)</f>
        <v/>
      </c>
      <c r="I1183" s="27" t="str">
        <f>IF('Student Record'!J1181="","",'Student Record'!J1181)</f>
        <v/>
      </c>
      <c r="J1183" s="25" t="str">
        <f>IF('Student Record'!O1181="","",'Student Record'!O1181)</f>
        <v/>
      </c>
      <c r="K11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3" s="25" t="str">
        <f>IF(Table1[[#This Row],[नाम विद्यार्थी]]="","",IF(AND(Table1[[#This Row],[कक्षा]]&gt;8,Table1[[#This Row],[कक्षा]]&lt;11),50,""))</f>
        <v/>
      </c>
      <c r="M1183" s="28" t="str">
        <f>IF(Table1[[#This Row],[नाम विद्यार्थी]]="","",IF(AND(Table1[[#This Row],[कक्षा]]&gt;=11,'School Fees'!$L$3="Yes"),100,""))</f>
        <v/>
      </c>
      <c r="N11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3" s="25" t="str">
        <f>IF(Table1[[#This Row],[नाम विद्यार्थी]]="","",IF(Table1[[#This Row],[कक्षा]]&gt;8,5,""))</f>
        <v/>
      </c>
      <c r="P11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3" s="21"/>
      <c r="R1183" s="21"/>
      <c r="S1183" s="28" t="str">
        <f>IF(SUM(Table1[[#This Row],[छात्र निधि]:[टी.सी.शुल्क]])=0,"",SUM(Table1[[#This Row],[छात्र निधि]:[टी.सी.शुल्क]]))</f>
        <v/>
      </c>
      <c r="T1183" s="33"/>
      <c r="U1183" s="33"/>
      <c r="V1183" s="22"/>
    </row>
    <row r="1184" spans="2:22" ht="15">
      <c r="B1184" s="25" t="str">
        <f>IF(C1184="","",ROWS($A$4:A1184))</f>
        <v/>
      </c>
      <c r="C1184" s="25" t="str">
        <f>IF('Student Record'!A1182="","",'Student Record'!A1182)</f>
        <v/>
      </c>
      <c r="D1184" s="25" t="str">
        <f>IF('Student Record'!B1182="","",'Student Record'!B1182)</f>
        <v/>
      </c>
      <c r="E1184" s="25" t="str">
        <f>IF('Student Record'!C1182="","",'Student Record'!C1182)</f>
        <v/>
      </c>
      <c r="F1184" s="26" t="str">
        <f>IF('Student Record'!E1182="","",'Student Record'!E1182)</f>
        <v/>
      </c>
      <c r="G1184" s="26" t="str">
        <f>IF('Student Record'!G1182="","",'Student Record'!G1182)</f>
        <v/>
      </c>
      <c r="H1184" s="25" t="str">
        <f>IF('Student Record'!I1182="","",'Student Record'!I1182)</f>
        <v/>
      </c>
      <c r="I1184" s="27" t="str">
        <f>IF('Student Record'!J1182="","",'Student Record'!J1182)</f>
        <v/>
      </c>
      <c r="J1184" s="25" t="str">
        <f>IF('Student Record'!O1182="","",'Student Record'!O1182)</f>
        <v/>
      </c>
      <c r="K11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4" s="25" t="str">
        <f>IF(Table1[[#This Row],[नाम विद्यार्थी]]="","",IF(AND(Table1[[#This Row],[कक्षा]]&gt;8,Table1[[#This Row],[कक्षा]]&lt;11),50,""))</f>
        <v/>
      </c>
      <c r="M1184" s="28" t="str">
        <f>IF(Table1[[#This Row],[नाम विद्यार्थी]]="","",IF(AND(Table1[[#This Row],[कक्षा]]&gt;=11,'School Fees'!$L$3="Yes"),100,""))</f>
        <v/>
      </c>
      <c r="N11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4" s="25" t="str">
        <f>IF(Table1[[#This Row],[नाम विद्यार्थी]]="","",IF(Table1[[#This Row],[कक्षा]]&gt;8,5,""))</f>
        <v/>
      </c>
      <c r="P11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4" s="21"/>
      <c r="R1184" s="21"/>
      <c r="S1184" s="28" t="str">
        <f>IF(SUM(Table1[[#This Row],[छात्र निधि]:[टी.सी.शुल्क]])=0,"",SUM(Table1[[#This Row],[छात्र निधि]:[टी.सी.शुल्क]]))</f>
        <v/>
      </c>
      <c r="T1184" s="33"/>
      <c r="U1184" s="33"/>
      <c r="V1184" s="22"/>
    </row>
    <row r="1185" spans="2:22" ht="15">
      <c r="B1185" s="25" t="str">
        <f>IF(C1185="","",ROWS($A$4:A1185))</f>
        <v/>
      </c>
      <c r="C1185" s="25" t="str">
        <f>IF('Student Record'!A1183="","",'Student Record'!A1183)</f>
        <v/>
      </c>
      <c r="D1185" s="25" t="str">
        <f>IF('Student Record'!B1183="","",'Student Record'!B1183)</f>
        <v/>
      </c>
      <c r="E1185" s="25" t="str">
        <f>IF('Student Record'!C1183="","",'Student Record'!C1183)</f>
        <v/>
      </c>
      <c r="F1185" s="26" t="str">
        <f>IF('Student Record'!E1183="","",'Student Record'!E1183)</f>
        <v/>
      </c>
      <c r="G1185" s="26" t="str">
        <f>IF('Student Record'!G1183="","",'Student Record'!G1183)</f>
        <v/>
      </c>
      <c r="H1185" s="25" t="str">
        <f>IF('Student Record'!I1183="","",'Student Record'!I1183)</f>
        <v/>
      </c>
      <c r="I1185" s="27" t="str">
        <f>IF('Student Record'!J1183="","",'Student Record'!J1183)</f>
        <v/>
      </c>
      <c r="J1185" s="25" t="str">
        <f>IF('Student Record'!O1183="","",'Student Record'!O1183)</f>
        <v/>
      </c>
      <c r="K11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5" s="25" t="str">
        <f>IF(Table1[[#This Row],[नाम विद्यार्थी]]="","",IF(AND(Table1[[#This Row],[कक्षा]]&gt;8,Table1[[#This Row],[कक्षा]]&lt;11),50,""))</f>
        <v/>
      </c>
      <c r="M1185" s="28" t="str">
        <f>IF(Table1[[#This Row],[नाम विद्यार्थी]]="","",IF(AND(Table1[[#This Row],[कक्षा]]&gt;=11,'School Fees'!$L$3="Yes"),100,""))</f>
        <v/>
      </c>
      <c r="N11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5" s="25" t="str">
        <f>IF(Table1[[#This Row],[नाम विद्यार्थी]]="","",IF(Table1[[#This Row],[कक्षा]]&gt;8,5,""))</f>
        <v/>
      </c>
      <c r="P11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5" s="21"/>
      <c r="R1185" s="21"/>
      <c r="S1185" s="28" t="str">
        <f>IF(SUM(Table1[[#This Row],[छात्र निधि]:[टी.सी.शुल्क]])=0,"",SUM(Table1[[#This Row],[छात्र निधि]:[टी.सी.शुल्क]]))</f>
        <v/>
      </c>
      <c r="T1185" s="33"/>
      <c r="U1185" s="33"/>
      <c r="V1185" s="22"/>
    </row>
    <row r="1186" spans="2:22" ht="15">
      <c r="B1186" s="25" t="str">
        <f>IF(C1186="","",ROWS($A$4:A1186))</f>
        <v/>
      </c>
      <c r="C1186" s="25" t="str">
        <f>IF('Student Record'!A1184="","",'Student Record'!A1184)</f>
        <v/>
      </c>
      <c r="D1186" s="25" t="str">
        <f>IF('Student Record'!B1184="","",'Student Record'!B1184)</f>
        <v/>
      </c>
      <c r="E1186" s="25" t="str">
        <f>IF('Student Record'!C1184="","",'Student Record'!C1184)</f>
        <v/>
      </c>
      <c r="F1186" s="26" t="str">
        <f>IF('Student Record'!E1184="","",'Student Record'!E1184)</f>
        <v/>
      </c>
      <c r="G1186" s="26" t="str">
        <f>IF('Student Record'!G1184="","",'Student Record'!G1184)</f>
        <v/>
      </c>
      <c r="H1186" s="25" t="str">
        <f>IF('Student Record'!I1184="","",'Student Record'!I1184)</f>
        <v/>
      </c>
      <c r="I1186" s="27" t="str">
        <f>IF('Student Record'!J1184="","",'Student Record'!J1184)</f>
        <v/>
      </c>
      <c r="J1186" s="25" t="str">
        <f>IF('Student Record'!O1184="","",'Student Record'!O1184)</f>
        <v/>
      </c>
      <c r="K11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6" s="25" t="str">
        <f>IF(Table1[[#This Row],[नाम विद्यार्थी]]="","",IF(AND(Table1[[#This Row],[कक्षा]]&gt;8,Table1[[#This Row],[कक्षा]]&lt;11),50,""))</f>
        <v/>
      </c>
      <c r="M1186" s="28" t="str">
        <f>IF(Table1[[#This Row],[नाम विद्यार्थी]]="","",IF(AND(Table1[[#This Row],[कक्षा]]&gt;=11,'School Fees'!$L$3="Yes"),100,""))</f>
        <v/>
      </c>
      <c r="N11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6" s="25" t="str">
        <f>IF(Table1[[#This Row],[नाम विद्यार्थी]]="","",IF(Table1[[#This Row],[कक्षा]]&gt;8,5,""))</f>
        <v/>
      </c>
      <c r="P11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6" s="21"/>
      <c r="R1186" s="21"/>
      <c r="S1186" s="28" t="str">
        <f>IF(SUM(Table1[[#This Row],[छात्र निधि]:[टी.सी.शुल्क]])=0,"",SUM(Table1[[#This Row],[छात्र निधि]:[टी.सी.शुल्क]]))</f>
        <v/>
      </c>
      <c r="T1186" s="33"/>
      <c r="U1186" s="33"/>
      <c r="V1186" s="22"/>
    </row>
    <row r="1187" spans="2:22" ht="15">
      <c r="B1187" s="25" t="str">
        <f>IF(C1187="","",ROWS($A$4:A1187))</f>
        <v/>
      </c>
      <c r="C1187" s="25" t="str">
        <f>IF('Student Record'!A1185="","",'Student Record'!A1185)</f>
        <v/>
      </c>
      <c r="D1187" s="25" t="str">
        <f>IF('Student Record'!B1185="","",'Student Record'!B1185)</f>
        <v/>
      </c>
      <c r="E1187" s="25" t="str">
        <f>IF('Student Record'!C1185="","",'Student Record'!C1185)</f>
        <v/>
      </c>
      <c r="F1187" s="26" t="str">
        <f>IF('Student Record'!E1185="","",'Student Record'!E1185)</f>
        <v/>
      </c>
      <c r="G1187" s="26" t="str">
        <f>IF('Student Record'!G1185="","",'Student Record'!G1185)</f>
        <v/>
      </c>
      <c r="H1187" s="25" t="str">
        <f>IF('Student Record'!I1185="","",'Student Record'!I1185)</f>
        <v/>
      </c>
      <c r="I1187" s="27" t="str">
        <f>IF('Student Record'!J1185="","",'Student Record'!J1185)</f>
        <v/>
      </c>
      <c r="J1187" s="25" t="str">
        <f>IF('Student Record'!O1185="","",'Student Record'!O1185)</f>
        <v/>
      </c>
      <c r="K11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7" s="25" t="str">
        <f>IF(Table1[[#This Row],[नाम विद्यार्थी]]="","",IF(AND(Table1[[#This Row],[कक्षा]]&gt;8,Table1[[#This Row],[कक्षा]]&lt;11),50,""))</f>
        <v/>
      </c>
      <c r="M1187" s="28" t="str">
        <f>IF(Table1[[#This Row],[नाम विद्यार्थी]]="","",IF(AND(Table1[[#This Row],[कक्षा]]&gt;=11,'School Fees'!$L$3="Yes"),100,""))</f>
        <v/>
      </c>
      <c r="N11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7" s="25" t="str">
        <f>IF(Table1[[#This Row],[नाम विद्यार्थी]]="","",IF(Table1[[#This Row],[कक्षा]]&gt;8,5,""))</f>
        <v/>
      </c>
      <c r="P11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7" s="21"/>
      <c r="R1187" s="21"/>
      <c r="S1187" s="28" t="str">
        <f>IF(SUM(Table1[[#This Row],[छात्र निधि]:[टी.सी.शुल्क]])=0,"",SUM(Table1[[#This Row],[छात्र निधि]:[टी.सी.शुल्क]]))</f>
        <v/>
      </c>
      <c r="T1187" s="33"/>
      <c r="U1187" s="33"/>
      <c r="V1187" s="22"/>
    </row>
    <row r="1188" spans="2:22" ht="15">
      <c r="B1188" s="25" t="str">
        <f>IF(C1188="","",ROWS($A$4:A1188))</f>
        <v/>
      </c>
      <c r="C1188" s="25" t="str">
        <f>IF('Student Record'!A1186="","",'Student Record'!A1186)</f>
        <v/>
      </c>
      <c r="D1188" s="25" t="str">
        <f>IF('Student Record'!B1186="","",'Student Record'!B1186)</f>
        <v/>
      </c>
      <c r="E1188" s="25" t="str">
        <f>IF('Student Record'!C1186="","",'Student Record'!C1186)</f>
        <v/>
      </c>
      <c r="F1188" s="26" t="str">
        <f>IF('Student Record'!E1186="","",'Student Record'!E1186)</f>
        <v/>
      </c>
      <c r="G1188" s="26" t="str">
        <f>IF('Student Record'!G1186="","",'Student Record'!G1186)</f>
        <v/>
      </c>
      <c r="H1188" s="25" t="str">
        <f>IF('Student Record'!I1186="","",'Student Record'!I1186)</f>
        <v/>
      </c>
      <c r="I1188" s="27" t="str">
        <f>IF('Student Record'!J1186="","",'Student Record'!J1186)</f>
        <v/>
      </c>
      <c r="J1188" s="25" t="str">
        <f>IF('Student Record'!O1186="","",'Student Record'!O1186)</f>
        <v/>
      </c>
      <c r="K11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8" s="25" t="str">
        <f>IF(Table1[[#This Row],[नाम विद्यार्थी]]="","",IF(AND(Table1[[#This Row],[कक्षा]]&gt;8,Table1[[#This Row],[कक्षा]]&lt;11),50,""))</f>
        <v/>
      </c>
      <c r="M1188" s="28" t="str">
        <f>IF(Table1[[#This Row],[नाम विद्यार्थी]]="","",IF(AND(Table1[[#This Row],[कक्षा]]&gt;=11,'School Fees'!$L$3="Yes"),100,""))</f>
        <v/>
      </c>
      <c r="N11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8" s="25" t="str">
        <f>IF(Table1[[#This Row],[नाम विद्यार्थी]]="","",IF(Table1[[#This Row],[कक्षा]]&gt;8,5,""))</f>
        <v/>
      </c>
      <c r="P11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8" s="21"/>
      <c r="R1188" s="21"/>
      <c r="S1188" s="28" t="str">
        <f>IF(SUM(Table1[[#This Row],[छात्र निधि]:[टी.सी.शुल्क]])=0,"",SUM(Table1[[#This Row],[छात्र निधि]:[टी.सी.शुल्क]]))</f>
        <v/>
      </c>
      <c r="T1188" s="33"/>
      <c r="U1188" s="33"/>
      <c r="V1188" s="22"/>
    </row>
    <row r="1189" spans="2:22" ht="15">
      <c r="B1189" s="25" t="str">
        <f>IF(C1189="","",ROWS($A$4:A1189))</f>
        <v/>
      </c>
      <c r="C1189" s="25" t="str">
        <f>IF('Student Record'!A1187="","",'Student Record'!A1187)</f>
        <v/>
      </c>
      <c r="D1189" s="25" t="str">
        <f>IF('Student Record'!B1187="","",'Student Record'!B1187)</f>
        <v/>
      </c>
      <c r="E1189" s="25" t="str">
        <f>IF('Student Record'!C1187="","",'Student Record'!C1187)</f>
        <v/>
      </c>
      <c r="F1189" s="26" t="str">
        <f>IF('Student Record'!E1187="","",'Student Record'!E1187)</f>
        <v/>
      </c>
      <c r="G1189" s="26" t="str">
        <f>IF('Student Record'!G1187="","",'Student Record'!G1187)</f>
        <v/>
      </c>
      <c r="H1189" s="25" t="str">
        <f>IF('Student Record'!I1187="","",'Student Record'!I1187)</f>
        <v/>
      </c>
      <c r="I1189" s="27" t="str">
        <f>IF('Student Record'!J1187="","",'Student Record'!J1187)</f>
        <v/>
      </c>
      <c r="J1189" s="25" t="str">
        <f>IF('Student Record'!O1187="","",'Student Record'!O1187)</f>
        <v/>
      </c>
      <c r="K11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89" s="25" t="str">
        <f>IF(Table1[[#This Row],[नाम विद्यार्थी]]="","",IF(AND(Table1[[#This Row],[कक्षा]]&gt;8,Table1[[#This Row],[कक्षा]]&lt;11),50,""))</f>
        <v/>
      </c>
      <c r="M1189" s="28" t="str">
        <f>IF(Table1[[#This Row],[नाम विद्यार्थी]]="","",IF(AND(Table1[[#This Row],[कक्षा]]&gt;=11,'School Fees'!$L$3="Yes"),100,""))</f>
        <v/>
      </c>
      <c r="N11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89" s="25" t="str">
        <f>IF(Table1[[#This Row],[नाम विद्यार्थी]]="","",IF(Table1[[#This Row],[कक्षा]]&gt;8,5,""))</f>
        <v/>
      </c>
      <c r="P11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89" s="21"/>
      <c r="R1189" s="21"/>
      <c r="S1189" s="28" t="str">
        <f>IF(SUM(Table1[[#This Row],[छात्र निधि]:[टी.सी.शुल्क]])=0,"",SUM(Table1[[#This Row],[छात्र निधि]:[टी.सी.शुल्क]]))</f>
        <v/>
      </c>
      <c r="T1189" s="33"/>
      <c r="U1189" s="33"/>
      <c r="V1189" s="22"/>
    </row>
    <row r="1190" spans="2:22" ht="15">
      <c r="B1190" s="25" t="str">
        <f>IF(C1190="","",ROWS($A$4:A1190))</f>
        <v/>
      </c>
      <c r="C1190" s="25" t="str">
        <f>IF('Student Record'!A1188="","",'Student Record'!A1188)</f>
        <v/>
      </c>
      <c r="D1190" s="25" t="str">
        <f>IF('Student Record'!B1188="","",'Student Record'!B1188)</f>
        <v/>
      </c>
      <c r="E1190" s="25" t="str">
        <f>IF('Student Record'!C1188="","",'Student Record'!C1188)</f>
        <v/>
      </c>
      <c r="F1190" s="26" t="str">
        <f>IF('Student Record'!E1188="","",'Student Record'!E1188)</f>
        <v/>
      </c>
      <c r="G1190" s="26" t="str">
        <f>IF('Student Record'!G1188="","",'Student Record'!G1188)</f>
        <v/>
      </c>
      <c r="H1190" s="25" t="str">
        <f>IF('Student Record'!I1188="","",'Student Record'!I1188)</f>
        <v/>
      </c>
      <c r="I1190" s="27" t="str">
        <f>IF('Student Record'!J1188="","",'Student Record'!J1188)</f>
        <v/>
      </c>
      <c r="J1190" s="25" t="str">
        <f>IF('Student Record'!O1188="","",'Student Record'!O1188)</f>
        <v/>
      </c>
      <c r="K11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0" s="25" t="str">
        <f>IF(Table1[[#This Row],[नाम विद्यार्थी]]="","",IF(AND(Table1[[#This Row],[कक्षा]]&gt;8,Table1[[#This Row],[कक्षा]]&lt;11),50,""))</f>
        <v/>
      </c>
      <c r="M1190" s="28" t="str">
        <f>IF(Table1[[#This Row],[नाम विद्यार्थी]]="","",IF(AND(Table1[[#This Row],[कक्षा]]&gt;=11,'School Fees'!$L$3="Yes"),100,""))</f>
        <v/>
      </c>
      <c r="N11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0" s="25" t="str">
        <f>IF(Table1[[#This Row],[नाम विद्यार्थी]]="","",IF(Table1[[#This Row],[कक्षा]]&gt;8,5,""))</f>
        <v/>
      </c>
      <c r="P11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0" s="21"/>
      <c r="R1190" s="21"/>
      <c r="S1190" s="28" t="str">
        <f>IF(SUM(Table1[[#This Row],[छात्र निधि]:[टी.सी.शुल्क]])=0,"",SUM(Table1[[#This Row],[छात्र निधि]:[टी.सी.शुल्क]]))</f>
        <v/>
      </c>
      <c r="T1190" s="33"/>
      <c r="U1190" s="33"/>
      <c r="V1190" s="22"/>
    </row>
    <row r="1191" spans="2:22" ht="15">
      <c r="B1191" s="25" t="str">
        <f>IF(C1191="","",ROWS($A$4:A1191))</f>
        <v/>
      </c>
      <c r="C1191" s="25" t="str">
        <f>IF('Student Record'!A1189="","",'Student Record'!A1189)</f>
        <v/>
      </c>
      <c r="D1191" s="25" t="str">
        <f>IF('Student Record'!B1189="","",'Student Record'!B1189)</f>
        <v/>
      </c>
      <c r="E1191" s="25" t="str">
        <f>IF('Student Record'!C1189="","",'Student Record'!C1189)</f>
        <v/>
      </c>
      <c r="F1191" s="26" t="str">
        <f>IF('Student Record'!E1189="","",'Student Record'!E1189)</f>
        <v/>
      </c>
      <c r="G1191" s="26" t="str">
        <f>IF('Student Record'!G1189="","",'Student Record'!G1189)</f>
        <v/>
      </c>
      <c r="H1191" s="25" t="str">
        <f>IF('Student Record'!I1189="","",'Student Record'!I1189)</f>
        <v/>
      </c>
      <c r="I1191" s="27" t="str">
        <f>IF('Student Record'!J1189="","",'Student Record'!J1189)</f>
        <v/>
      </c>
      <c r="J1191" s="25" t="str">
        <f>IF('Student Record'!O1189="","",'Student Record'!O1189)</f>
        <v/>
      </c>
      <c r="K11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1" s="25" t="str">
        <f>IF(Table1[[#This Row],[नाम विद्यार्थी]]="","",IF(AND(Table1[[#This Row],[कक्षा]]&gt;8,Table1[[#This Row],[कक्षा]]&lt;11),50,""))</f>
        <v/>
      </c>
      <c r="M1191" s="28" t="str">
        <f>IF(Table1[[#This Row],[नाम विद्यार्थी]]="","",IF(AND(Table1[[#This Row],[कक्षा]]&gt;=11,'School Fees'!$L$3="Yes"),100,""))</f>
        <v/>
      </c>
      <c r="N11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1" s="25" t="str">
        <f>IF(Table1[[#This Row],[नाम विद्यार्थी]]="","",IF(Table1[[#This Row],[कक्षा]]&gt;8,5,""))</f>
        <v/>
      </c>
      <c r="P11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1" s="21"/>
      <c r="R1191" s="21"/>
      <c r="S1191" s="28" t="str">
        <f>IF(SUM(Table1[[#This Row],[छात्र निधि]:[टी.सी.शुल्क]])=0,"",SUM(Table1[[#This Row],[छात्र निधि]:[टी.सी.शुल्क]]))</f>
        <v/>
      </c>
      <c r="T1191" s="33"/>
      <c r="U1191" s="33"/>
      <c r="V1191" s="22"/>
    </row>
    <row r="1192" spans="2:22" ht="15">
      <c r="B1192" s="25" t="str">
        <f>IF(C1192="","",ROWS($A$4:A1192))</f>
        <v/>
      </c>
      <c r="C1192" s="25" t="str">
        <f>IF('Student Record'!A1190="","",'Student Record'!A1190)</f>
        <v/>
      </c>
      <c r="D1192" s="25" t="str">
        <f>IF('Student Record'!B1190="","",'Student Record'!B1190)</f>
        <v/>
      </c>
      <c r="E1192" s="25" t="str">
        <f>IF('Student Record'!C1190="","",'Student Record'!C1190)</f>
        <v/>
      </c>
      <c r="F1192" s="26" t="str">
        <f>IF('Student Record'!E1190="","",'Student Record'!E1190)</f>
        <v/>
      </c>
      <c r="G1192" s="26" t="str">
        <f>IF('Student Record'!G1190="","",'Student Record'!G1190)</f>
        <v/>
      </c>
      <c r="H1192" s="25" t="str">
        <f>IF('Student Record'!I1190="","",'Student Record'!I1190)</f>
        <v/>
      </c>
      <c r="I1192" s="27" t="str">
        <f>IF('Student Record'!J1190="","",'Student Record'!J1190)</f>
        <v/>
      </c>
      <c r="J1192" s="25" t="str">
        <f>IF('Student Record'!O1190="","",'Student Record'!O1190)</f>
        <v/>
      </c>
      <c r="K11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2" s="25" t="str">
        <f>IF(Table1[[#This Row],[नाम विद्यार्थी]]="","",IF(AND(Table1[[#This Row],[कक्षा]]&gt;8,Table1[[#This Row],[कक्षा]]&lt;11),50,""))</f>
        <v/>
      </c>
      <c r="M1192" s="28" t="str">
        <f>IF(Table1[[#This Row],[नाम विद्यार्थी]]="","",IF(AND(Table1[[#This Row],[कक्षा]]&gt;=11,'School Fees'!$L$3="Yes"),100,""))</f>
        <v/>
      </c>
      <c r="N11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2" s="25" t="str">
        <f>IF(Table1[[#This Row],[नाम विद्यार्थी]]="","",IF(Table1[[#This Row],[कक्षा]]&gt;8,5,""))</f>
        <v/>
      </c>
      <c r="P11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2" s="21"/>
      <c r="R1192" s="21"/>
      <c r="S1192" s="28" t="str">
        <f>IF(SUM(Table1[[#This Row],[छात्र निधि]:[टी.सी.शुल्क]])=0,"",SUM(Table1[[#This Row],[छात्र निधि]:[टी.सी.शुल्क]]))</f>
        <v/>
      </c>
      <c r="T1192" s="33"/>
      <c r="U1192" s="33"/>
      <c r="V1192" s="22"/>
    </row>
    <row r="1193" spans="2:22" ht="15">
      <c r="B1193" s="25" t="str">
        <f>IF(C1193="","",ROWS($A$4:A1193))</f>
        <v/>
      </c>
      <c r="C1193" s="25" t="str">
        <f>IF('Student Record'!A1191="","",'Student Record'!A1191)</f>
        <v/>
      </c>
      <c r="D1193" s="25" t="str">
        <f>IF('Student Record'!B1191="","",'Student Record'!B1191)</f>
        <v/>
      </c>
      <c r="E1193" s="25" t="str">
        <f>IF('Student Record'!C1191="","",'Student Record'!C1191)</f>
        <v/>
      </c>
      <c r="F1193" s="26" t="str">
        <f>IF('Student Record'!E1191="","",'Student Record'!E1191)</f>
        <v/>
      </c>
      <c r="G1193" s="26" t="str">
        <f>IF('Student Record'!G1191="","",'Student Record'!G1191)</f>
        <v/>
      </c>
      <c r="H1193" s="25" t="str">
        <f>IF('Student Record'!I1191="","",'Student Record'!I1191)</f>
        <v/>
      </c>
      <c r="I1193" s="27" t="str">
        <f>IF('Student Record'!J1191="","",'Student Record'!J1191)</f>
        <v/>
      </c>
      <c r="J1193" s="25" t="str">
        <f>IF('Student Record'!O1191="","",'Student Record'!O1191)</f>
        <v/>
      </c>
      <c r="K11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3" s="25" t="str">
        <f>IF(Table1[[#This Row],[नाम विद्यार्थी]]="","",IF(AND(Table1[[#This Row],[कक्षा]]&gt;8,Table1[[#This Row],[कक्षा]]&lt;11),50,""))</f>
        <v/>
      </c>
      <c r="M1193" s="28" t="str">
        <f>IF(Table1[[#This Row],[नाम विद्यार्थी]]="","",IF(AND(Table1[[#This Row],[कक्षा]]&gt;=11,'School Fees'!$L$3="Yes"),100,""))</f>
        <v/>
      </c>
      <c r="N11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3" s="25" t="str">
        <f>IF(Table1[[#This Row],[नाम विद्यार्थी]]="","",IF(Table1[[#This Row],[कक्षा]]&gt;8,5,""))</f>
        <v/>
      </c>
      <c r="P11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3" s="21"/>
      <c r="R1193" s="21"/>
      <c r="S1193" s="28" t="str">
        <f>IF(SUM(Table1[[#This Row],[छात्र निधि]:[टी.सी.शुल्क]])=0,"",SUM(Table1[[#This Row],[छात्र निधि]:[टी.सी.शुल्क]]))</f>
        <v/>
      </c>
      <c r="T1193" s="33"/>
      <c r="U1193" s="33"/>
      <c r="V1193" s="22"/>
    </row>
    <row r="1194" spans="2:22" ht="15">
      <c r="B1194" s="25" t="str">
        <f>IF(C1194="","",ROWS($A$4:A1194))</f>
        <v/>
      </c>
      <c r="C1194" s="25" t="str">
        <f>IF('Student Record'!A1192="","",'Student Record'!A1192)</f>
        <v/>
      </c>
      <c r="D1194" s="25" t="str">
        <f>IF('Student Record'!B1192="","",'Student Record'!B1192)</f>
        <v/>
      </c>
      <c r="E1194" s="25" t="str">
        <f>IF('Student Record'!C1192="","",'Student Record'!C1192)</f>
        <v/>
      </c>
      <c r="F1194" s="26" t="str">
        <f>IF('Student Record'!E1192="","",'Student Record'!E1192)</f>
        <v/>
      </c>
      <c r="G1194" s="26" t="str">
        <f>IF('Student Record'!G1192="","",'Student Record'!G1192)</f>
        <v/>
      </c>
      <c r="H1194" s="25" t="str">
        <f>IF('Student Record'!I1192="","",'Student Record'!I1192)</f>
        <v/>
      </c>
      <c r="I1194" s="27" t="str">
        <f>IF('Student Record'!J1192="","",'Student Record'!J1192)</f>
        <v/>
      </c>
      <c r="J1194" s="25" t="str">
        <f>IF('Student Record'!O1192="","",'Student Record'!O1192)</f>
        <v/>
      </c>
      <c r="K11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4" s="25" t="str">
        <f>IF(Table1[[#This Row],[नाम विद्यार्थी]]="","",IF(AND(Table1[[#This Row],[कक्षा]]&gt;8,Table1[[#This Row],[कक्षा]]&lt;11),50,""))</f>
        <v/>
      </c>
      <c r="M1194" s="28" t="str">
        <f>IF(Table1[[#This Row],[नाम विद्यार्थी]]="","",IF(AND(Table1[[#This Row],[कक्षा]]&gt;=11,'School Fees'!$L$3="Yes"),100,""))</f>
        <v/>
      </c>
      <c r="N11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4" s="25" t="str">
        <f>IF(Table1[[#This Row],[नाम विद्यार्थी]]="","",IF(Table1[[#This Row],[कक्षा]]&gt;8,5,""))</f>
        <v/>
      </c>
      <c r="P11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4" s="21"/>
      <c r="R1194" s="21"/>
      <c r="S1194" s="28" t="str">
        <f>IF(SUM(Table1[[#This Row],[छात्र निधि]:[टी.सी.शुल्क]])=0,"",SUM(Table1[[#This Row],[छात्र निधि]:[टी.सी.शुल्क]]))</f>
        <v/>
      </c>
      <c r="T1194" s="33"/>
      <c r="U1194" s="33"/>
      <c r="V1194" s="22"/>
    </row>
    <row r="1195" spans="2:22" ht="15">
      <c r="B1195" s="25" t="str">
        <f>IF(C1195="","",ROWS($A$4:A1195))</f>
        <v/>
      </c>
      <c r="C1195" s="25" t="str">
        <f>IF('Student Record'!A1193="","",'Student Record'!A1193)</f>
        <v/>
      </c>
      <c r="D1195" s="25" t="str">
        <f>IF('Student Record'!B1193="","",'Student Record'!B1193)</f>
        <v/>
      </c>
      <c r="E1195" s="25" t="str">
        <f>IF('Student Record'!C1193="","",'Student Record'!C1193)</f>
        <v/>
      </c>
      <c r="F1195" s="26" t="str">
        <f>IF('Student Record'!E1193="","",'Student Record'!E1193)</f>
        <v/>
      </c>
      <c r="G1195" s="26" t="str">
        <f>IF('Student Record'!G1193="","",'Student Record'!G1193)</f>
        <v/>
      </c>
      <c r="H1195" s="25" t="str">
        <f>IF('Student Record'!I1193="","",'Student Record'!I1193)</f>
        <v/>
      </c>
      <c r="I1195" s="27" t="str">
        <f>IF('Student Record'!J1193="","",'Student Record'!J1193)</f>
        <v/>
      </c>
      <c r="J1195" s="25" t="str">
        <f>IF('Student Record'!O1193="","",'Student Record'!O1193)</f>
        <v/>
      </c>
      <c r="K11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5" s="25" t="str">
        <f>IF(Table1[[#This Row],[नाम विद्यार्थी]]="","",IF(AND(Table1[[#This Row],[कक्षा]]&gt;8,Table1[[#This Row],[कक्षा]]&lt;11),50,""))</f>
        <v/>
      </c>
      <c r="M1195" s="28" t="str">
        <f>IF(Table1[[#This Row],[नाम विद्यार्थी]]="","",IF(AND(Table1[[#This Row],[कक्षा]]&gt;=11,'School Fees'!$L$3="Yes"),100,""))</f>
        <v/>
      </c>
      <c r="N11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5" s="25" t="str">
        <f>IF(Table1[[#This Row],[नाम विद्यार्थी]]="","",IF(Table1[[#This Row],[कक्षा]]&gt;8,5,""))</f>
        <v/>
      </c>
      <c r="P11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5" s="21"/>
      <c r="R1195" s="21"/>
      <c r="S1195" s="28" t="str">
        <f>IF(SUM(Table1[[#This Row],[छात्र निधि]:[टी.सी.शुल्क]])=0,"",SUM(Table1[[#This Row],[छात्र निधि]:[टी.सी.शुल्क]]))</f>
        <v/>
      </c>
      <c r="T1195" s="33"/>
      <c r="U1195" s="33"/>
      <c r="V1195" s="22"/>
    </row>
    <row r="1196" spans="2:22" ht="15">
      <c r="B1196" s="25" t="str">
        <f>IF(C1196="","",ROWS($A$4:A1196))</f>
        <v/>
      </c>
      <c r="C1196" s="25" t="str">
        <f>IF('Student Record'!A1194="","",'Student Record'!A1194)</f>
        <v/>
      </c>
      <c r="D1196" s="25" t="str">
        <f>IF('Student Record'!B1194="","",'Student Record'!B1194)</f>
        <v/>
      </c>
      <c r="E1196" s="25" t="str">
        <f>IF('Student Record'!C1194="","",'Student Record'!C1194)</f>
        <v/>
      </c>
      <c r="F1196" s="26" t="str">
        <f>IF('Student Record'!E1194="","",'Student Record'!E1194)</f>
        <v/>
      </c>
      <c r="G1196" s="26" t="str">
        <f>IF('Student Record'!G1194="","",'Student Record'!G1194)</f>
        <v/>
      </c>
      <c r="H1196" s="25" t="str">
        <f>IF('Student Record'!I1194="","",'Student Record'!I1194)</f>
        <v/>
      </c>
      <c r="I1196" s="27" t="str">
        <f>IF('Student Record'!J1194="","",'Student Record'!J1194)</f>
        <v/>
      </c>
      <c r="J1196" s="25" t="str">
        <f>IF('Student Record'!O1194="","",'Student Record'!O1194)</f>
        <v/>
      </c>
      <c r="K11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6" s="25" t="str">
        <f>IF(Table1[[#This Row],[नाम विद्यार्थी]]="","",IF(AND(Table1[[#This Row],[कक्षा]]&gt;8,Table1[[#This Row],[कक्षा]]&lt;11),50,""))</f>
        <v/>
      </c>
      <c r="M1196" s="28" t="str">
        <f>IF(Table1[[#This Row],[नाम विद्यार्थी]]="","",IF(AND(Table1[[#This Row],[कक्षा]]&gt;=11,'School Fees'!$L$3="Yes"),100,""))</f>
        <v/>
      </c>
      <c r="N11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6" s="25" t="str">
        <f>IF(Table1[[#This Row],[नाम विद्यार्थी]]="","",IF(Table1[[#This Row],[कक्षा]]&gt;8,5,""))</f>
        <v/>
      </c>
      <c r="P11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6" s="21"/>
      <c r="R1196" s="21"/>
      <c r="S1196" s="28" t="str">
        <f>IF(SUM(Table1[[#This Row],[छात्र निधि]:[टी.सी.शुल्क]])=0,"",SUM(Table1[[#This Row],[छात्र निधि]:[टी.सी.शुल्क]]))</f>
        <v/>
      </c>
      <c r="T1196" s="33"/>
      <c r="U1196" s="33"/>
      <c r="V1196" s="22"/>
    </row>
    <row r="1197" spans="2:22" ht="15">
      <c r="B1197" s="25" t="str">
        <f>IF(C1197="","",ROWS($A$4:A1197))</f>
        <v/>
      </c>
      <c r="C1197" s="25" t="str">
        <f>IF('Student Record'!A1195="","",'Student Record'!A1195)</f>
        <v/>
      </c>
      <c r="D1197" s="25" t="str">
        <f>IF('Student Record'!B1195="","",'Student Record'!B1195)</f>
        <v/>
      </c>
      <c r="E1197" s="25" t="str">
        <f>IF('Student Record'!C1195="","",'Student Record'!C1195)</f>
        <v/>
      </c>
      <c r="F1197" s="26" t="str">
        <f>IF('Student Record'!E1195="","",'Student Record'!E1195)</f>
        <v/>
      </c>
      <c r="G1197" s="26" t="str">
        <f>IF('Student Record'!G1195="","",'Student Record'!G1195)</f>
        <v/>
      </c>
      <c r="H1197" s="25" t="str">
        <f>IF('Student Record'!I1195="","",'Student Record'!I1195)</f>
        <v/>
      </c>
      <c r="I1197" s="27" t="str">
        <f>IF('Student Record'!J1195="","",'Student Record'!J1195)</f>
        <v/>
      </c>
      <c r="J1197" s="25" t="str">
        <f>IF('Student Record'!O1195="","",'Student Record'!O1195)</f>
        <v/>
      </c>
      <c r="K11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7" s="25" t="str">
        <f>IF(Table1[[#This Row],[नाम विद्यार्थी]]="","",IF(AND(Table1[[#This Row],[कक्षा]]&gt;8,Table1[[#This Row],[कक्षा]]&lt;11),50,""))</f>
        <v/>
      </c>
      <c r="M1197" s="28" t="str">
        <f>IF(Table1[[#This Row],[नाम विद्यार्थी]]="","",IF(AND(Table1[[#This Row],[कक्षा]]&gt;=11,'School Fees'!$L$3="Yes"),100,""))</f>
        <v/>
      </c>
      <c r="N11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7" s="25" t="str">
        <f>IF(Table1[[#This Row],[नाम विद्यार्थी]]="","",IF(Table1[[#This Row],[कक्षा]]&gt;8,5,""))</f>
        <v/>
      </c>
      <c r="P11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7" s="21"/>
      <c r="R1197" s="21"/>
      <c r="S1197" s="28" t="str">
        <f>IF(SUM(Table1[[#This Row],[छात्र निधि]:[टी.सी.शुल्क]])=0,"",SUM(Table1[[#This Row],[छात्र निधि]:[टी.सी.शुल्क]]))</f>
        <v/>
      </c>
      <c r="T1197" s="33"/>
      <c r="U1197" s="33"/>
      <c r="V1197" s="22"/>
    </row>
    <row r="1198" spans="2:22" ht="15">
      <c r="B1198" s="25" t="str">
        <f>IF(C1198="","",ROWS($A$4:A1198))</f>
        <v/>
      </c>
      <c r="C1198" s="25" t="str">
        <f>IF('Student Record'!A1196="","",'Student Record'!A1196)</f>
        <v/>
      </c>
      <c r="D1198" s="25" t="str">
        <f>IF('Student Record'!B1196="","",'Student Record'!B1196)</f>
        <v/>
      </c>
      <c r="E1198" s="25" t="str">
        <f>IF('Student Record'!C1196="","",'Student Record'!C1196)</f>
        <v/>
      </c>
      <c r="F1198" s="26" t="str">
        <f>IF('Student Record'!E1196="","",'Student Record'!E1196)</f>
        <v/>
      </c>
      <c r="G1198" s="26" t="str">
        <f>IF('Student Record'!G1196="","",'Student Record'!G1196)</f>
        <v/>
      </c>
      <c r="H1198" s="25" t="str">
        <f>IF('Student Record'!I1196="","",'Student Record'!I1196)</f>
        <v/>
      </c>
      <c r="I1198" s="27" t="str">
        <f>IF('Student Record'!J1196="","",'Student Record'!J1196)</f>
        <v/>
      </c>
      <c r="J1198" s="25" t="str">
        <f>IF('Student Record'!O1196="","",'Student Record'!O1196)</f>
        <v/>
      </c>
      <c r="K11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8" s="25" t="str">
        <f>IF(Table1[[#This Row],[नाम विद्यार्थी]]="","",IF(AND(Table1[[#This Row],[कक्षा]]&gt;8,Table1[[#This Row],[कक्षा]]&lt;11),50,""))</f>
        <v/>
      </c>
      <c r="M1198" s="28" t="str">
        <f>IF(Table1[[#This Row],[नाम विद्यार्थी]]="","",IF(AND(Table1[[#This Row],[कक्षा]]&gt;=11,'School Fees'!$L$3="Yes"),100,""))</f>
        <v/>
      </c>
      <c r="N11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8" s="25" t="str">
        <f>IF(Table1[[#This Row],[नाम विद्यार्थी]]="","",IF(Table1[[#This Row],[कक्षा]]&gt;8,5,""))</f>
        <v/>
      </c>
      <c r="P11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8" s="21"/>
      <c r="R1198" s="21"/>
      <c r="S1198" s="28" t="str">
        <f>IF(SUM(Table1[[#This Row],[छात्र निधि]:[टी.सी.शुल्क]])=0,"",SUM(Table1[[#This Row],[छात्र निधि]:[टी.सी.शुल्क]]))</f>
        <v/>
      </c>
      <c r="T1198" s="33"/>
      <c r="U1198" s="33"/>
      <c r="V1198" s="22"/>
    </row>
    <row r="1199" spans="2:22" ht="15">
      <c r="B1199" s="25" t="str">
        <f>IF(C1199="","",ROWS($A$4:A1199))</f>
        <v/>
      </c>
      <c r="C1199" s="25" t="str">
        <f>IF('Student Record'!A1197="","",'Student Record'!A1197)</f>
        <v/>
      </c>
      <c r="D1199" s="25" t="str">
        <f>IF('Student Record'!B1197="","",'Student Record'!B1197)</f>
        <v/>
      </c>
      <c r="E1199" s="25" t="str">
        <f>IF('Student Record'!C1197="","",'Student Record'!C1197)</f>
        <v/>
      </c>
      <c r="F1199" s="26" t="str">
        <f>IF('Student Record'!E1197="","",'Student Record'!E1197)</f>
        <v/>
      </c>
      <c r="G1199" s="26" t="str">
        <f>IF('Student Record'!G1197="","",'Student Record'!G1197)</f>
        <v/>
      </c>
      <c r="H1199" s="25" t="str">
        <f>IF('Student Record'!I1197="","",'Student Record'!I1197)</f>
        <v/>
      </c>
      <c r="I1199" s="27" t="str">
        <f>IF('Student Record'!J1197="","",'Student Record'!J1197)</f>
        <v/>
      </c>
      <c r="J1199" s="25" t="str">
        <f>IF('Student Record'!O1197="","",'Student Record'!O1197)</f>
        <v/>
      </c>
      <c r="K11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199" s="25" t="str">
        <f>IF(Table1[[#This Row],[नाम विद्यार्थी]]="","",IF(AND(Table1[[#This Row],[कक्षा]]&gt;8,Table1[[#This Row],[कक्षा]]&lt;11),50,""))</f>
        <v/>
      </c>
      <c r="M1199" s="28" t="str">
        <f>IF(Table1[[#This Row],[नाम विद्यार्थी]]="","",IF(AND(Table1[[#This Row],[कक्षा]]&gt;=11,'School Fees'!$L$3="Yes"),100,""))</f>
        <v/>
      </c>
      <c r="N11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199" s="25" t="str">
        <f>IF(Table1[[#This Row],[नाम विद्यार्थी]]="","",IF(Table1[[#This Row],[कक्षा]]&gt;8,5,""))</f>
        <v/>
      </c>
      <c r="P11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199" s="21"/>
      <c r="R1199" s="21"/>
      <c r="S1199" s="28" t="str">
        <f>IF(SUM(Table1[[#This Row],[छात्र निधि]:[टी.सी.शुल्क]])=0,"",SUM(Table1[[#This Row],[छात्र निधि]:[टी.सी.शुल्क]]))</f>
        <v/>
      </c>
      <c r="T1199" s="33"/>
      <c r="U1199" s="33"/>
      <c r="V1199" s="22"/>
    </row>
    <row r="1200" spans="2:22" ht="15">
      <c r="B1200" s="25" t="str">
        <f>IF(C1200="","",ROWS($A$4:A1200))</f>
        <v/>
      </c>
      <c r="C1200" s="25" t="str">
        <f>IF('Student Record'!A1198="","",'Student Record'!A1198)</f>
        <v/>
      </c>
      <c r="D1200" s="25" t="str">
        <f>IF('Student Record'!B1198="","",'Student Record'!B1198)</f>
        <v/>
      </c>
      <c r="E1200" s="25" t="str">
        <f>IF('Student Record'!C1198="","",'Student Record'!C1198)</f>
        <v/>
      </c>
      <c r="F1200" s="26" t="str">
        <f>IF('Student Record'!E1198="","",'Student Record'!E1198)</f>
        <v/>
      </c>
      <c r="G1200" s="26" t="str">
        <f>IF('Student Record'!G1198="","",'Student Record'!G1198)</f>
        <v/>
      </c>
      <c r="H1200" s="25" t="str">
        <f>IF('Student Record'!I1198="","",'Student Record'!I1198)</f>
        <v/>
      </c>
      <c r="I1200" s="27" t="str">
        <f>IF('Student Record'!J1198="","",'Student Record'!J1198)</f>
        <v/>
      </c>
      <c r="J1200" s="25" t="str">
        <f>IF('Student Record'!O1198="","",'Student Record'!O1198)</f>
        <v/>
      </c>
      <c r="K12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0" s="25" t="str">
        <f>IF(Table1[[#This Row],[नाम विद्यार्थी]]="","",IF(AND(Table1[[#This Row],[कक्षा]]&gt;8,Table1[[#This Row],[कक्षा]]&lt;11),50,""))</f>
        <v/>
      </c>
      <c r="M1200" s="28" t="str">
        <f>IF(Table1[[#This Row],[नाम विद्यार्थी]]="","",IF(AND(Table1[[#This Row],[कक्षा]]&gt;=11,'School Fees'!$L$3="Yes"),100,""))</f>
        <v/>
      </c>
      <c r="N12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0" s="25" t="str">
        <f>IF(Table1[[#This Row],[नाम विद्यार्थी]]="","",IF(Table1[[#This Row],[कक्षा]]&gt;8,5,""))</f>
        <v/>
      </c>
      <c r="P12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0" s="21"/>
      <c r="R1200" s="21"/>
      <c r="S1200" s="28" t="str">
        <f>IF(SUM(Table1[[#This Row],[छात्र निधि]:[टी.सी.शुल्क]])=0,"",SUM(Table1[[#This Row],[छात्र निधि]:[टी.सी.शुल्क]]))</f>
        <v/>
      </c>
      <c r="T1200" s="33"/>
      <c r="U1200" s="33"/>
      <c r="V1200" s="22"/>
    </row>
    <row r="1201" spans="2:22" ht="15">
      <c r="B1201" s="25" t="str">
        <f>IF(C1201="","",ROWS($A$4:A1201))</f>
        <v/>
      </c>
      <c r="C1201" s="25" t="str">
        <f>IF('Student Record'!A1199="","",'Student Record'!A1199)</f>
        <v/>
      </c>
      <c r="D1201" s="25" t="str">
        <f>IF('Student Record'!B1199="","",'Student Record'!B1199)</f>
        <v/>
      </c>
      <c r="E1201" s="25" t="str">
        <f>IF('Student Record'!C1199="","",'Student Record'!C1199)</f>
        <v/>
      </c>
      <c r="F1201" s="26" t="str">
        <f>IF('Student Record'!E1199="","",'Student Record'!E1199)</f>
        <v/>
      </c>
      <c r="G1201" s="26" t="str">
        <f>IF('Student Record'!G1199="","",'Student Record'!G1199)</f>
        <v/>
      </c>
      <c r="H1201" s="25" t="str">
        <f>IF('Student Record'!I1199="","",'Student Record'!I1199)</f>
        <v/>
      </c>
      <c r="I1201" s="27" t="str">
        <f>IF('Student Record'!J1199="","",'Student Record'!J1199)</f>
        <v/>
      </c>
      <c r="J1201" s="25" t="str">
        <f>IF('Student Record'!O1199="","",'Student Record'!O1199)</f>
        <v/>
      </c>
      <c r="K12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1" s="25" t="str">
        <f>IF(Table1[[#This Row],[नाम विद्यार्थी]]="","",IF(AND(Table1[[#This Row],[कक्षा]]&gt;8,Table1[[#This Row],[कक्षा]]&lt;11),50,""))</f>
        <v/>
      </c>
      <c r="M1201" s="28" t="str">
        <f>IF(Table1[[#This Row],[नाम विद्यार्थी]]="","",IF(AND(Table1[[#This Row],[कक्षा]]&gt;=11,'School Fees'!$L$3="Yes"),100,""))</f>
        <v/>
      </c>
      <c r="N12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1" s="25" t="str">
        <f>IF(Table1[[#This Row],[नाम विद्यार्थी]]="","",IF(Table1[[#This Row],[कक्षा]]&gt;8,5,""))</f>
        <v/>
      </c>
      <c r="P12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1" s="21"/>
      <c r="R1201" s="21"/>
      <c r="S1201" s="28" t="str">
        <f>IF(SUM(Table1[[#This Row],[छात्र निधि]:[टी.सी.शुल्क]])=0,"",SUM(Table1[[#This Row],[छात्र निधि]:[टी.सी.शुल्क]]))</f>
        <v/>
      </c>
      <c r="T1201" s="33"/>
      <c r="U1201" s="33"/>
      <c r="V1201" s="22"/>
    </row>
    <row r="1202" spans="2:22" ht="15">
      <c r="B1202" s="25" t="str">
        <f>IF(C1202="","",ROWS($A$4:A1202))</f>
        <v/>
      </c>
      <c r="C1202" s="25" t="str">
        <f>IF('Student Record'!A1200="","",'Student Record'!A1200)</f>
        <v/>
      </c>
      <c r="D1202" s="25" t="str">
        <f>IF('Student Record'!B1200="","",'Student Record'!B1200)</f>
        <v/>
      </c>
      <c r="E1202" s="25" t="str">
        <f>IF('Student Record'!C1200="","",'Student Record'!C1200)</f>
        <v/>
      </c>
      <c r="F1202" s="26" t="str">
        <f>IF('Student Record'!E1200="","",'Student Record'!E1200)</f>
        <v/>
      </c>
      <c r="G1202" s="26" t="str">
        <f>IF('Student Record'!G1200="","",'Student Record'!G1200)</f>
        <v/>
      </c>
      <c r="H1202" s="25" t="str">
        <f>IF('Student Record'!I1200="","",'Student Record'!I1200)</f>
        <v/>
      </c>
      <c r="I1202" s="27" t="str">
        <f>IF('Student Record'!J1200="","",'Student Record'!J1200)</f>
        <v/>
      </c>
      <c r="J1202" s="25" t="str">
        <f>IF('Student Record'!O1200="","",'Student Record'!O1200)</f>
        <v/>
      </c>
      <c r="K12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2" s="25" t="str">
        <f>IF(Table1[[#This Row],[नाम विद्यार्थी]]="","",IF(AND(Table1[[#This Row],[कक्षा]]&gt;8,Table1[[#This Row],[कक्षा]]&lt;11),50,""))</f>
        <v/>
      </c>
      <c r="M1202" s="28" t="str">
        <f>IF(Table1[[#This Row],[नाम विद्यार्थी]]="","",IF(AND(Table1[[#This Row],[कक्षा]]&gt;=11,'School Fees'!$L$3="Yes"),100,""))</f>
        <v/>
      </c>
      <c r="N12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2" s="25" t="str">
        <f>IF(Table1[[#This Row],[नाम विद्यार्थी]]="","",IF(Table1[[#This Row],[कक्षा]]&gt;8,5,""))</f>
        <v/>
      </c>
      <c r="P12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2" s="21"/>
      <c r="R1202" s="21"/>
      <c r="S1202" s="28" t="str">
        <f>IF(SUM(Table1[[#This Row],[छात्र निधि]:[टी.सी.शुल्क]])=0,"",SUM(Table1[[#This Row],[छात्र निधि]:[टी.सी.शुल्क]]))</f>
        <v/>
      </c>
      <c r="T1202" s="33"/>
      <c r="U1202" s="33"/>
      <c r="V1202" s="22"/>
    </row>
    <row r="1203" spans="2:22" ht="15">
      <c r="B1203" s="25" t="str">
        <f>IF(C1203="","",ROWS($A$4:A1203))</f>
        <v/>
      </c>
      <c r="C1203" s="25" t="str">
        <f>IF('Student Record'!A1201="","",'Student Record'!A1201)</f>
        <v/>
      </c>
      <c r="D1203" s="25" t="str">
        <f>IF('Student Record'!B1201="","",'Student Record'!B1201)</f>
        <v/>
      </c>
      <c r="E1203" s="25" t="str">
        <f>IF('Student Record'!C1201="","",'Student Record'!C1201)</f>
        <v/>
      </c>
      <c r="F1203" s="26" t="str">
        <f>IF('Student Record'!E1201="","",'Student Record'!E1201)</f>
        <v/>
      </c>
      <c r="G1203" s="26" t="str">
        <f>IF('Student Record'!G1201="","",'Student Record'!G1201)</f>
        <v/>
      </c>
      <c r="H1203" s="25" t="str">
        <f>IF('Student Record'!I1201="","",'Student Record'!I1201)</f>
        <v/>
      </c>
      <c r="I1203" s="27" t="str">
        <f>IF('Student Record'!J1201="","",'Student Record'!J1201)</f>
        <v/>
      </c>
      <c r="J1203" s="25" t="str">
        <f>IF('Student Record'!O1201="","",'Student Record'!O1201)</f>
        <v/>
      </c>
      <c r="K12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3" s="25" t="str">
        <f>IF(Table1[[#This Row],[नाम विद्यार्थी]]="","",IF(AND(Table1[[#This Row],[कक्षा]]&gt;8,Table1[[#This Row],[कक्षा]]&lt;11),50,""))</f>
        <v/>
      </c>
      <c r="M1203" s="28" t="str">
        <f>IF(Table1[[#This Row],[नाम विद्यार्थी]]="","",IF(AND(Table1[[#This Row],[कक्षा]]&gt;=11,'School Fees'!$L$3="Yes"),100,""))</f>
        <v/>
      </c>
      <c r="N12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3" s="25" t="str">
        <f>IF(Table1[[#This Row],[नाम विद्यार्थी]]="","",IF(Table1[[#This Row],[कक्षा]]&gt;8,5,""))</f>
        <v/>
      </c>
      <c r="P12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3" s="21"/>
      <c r="R1203" s="21"/>
      <c r="S1203" s="28" t="str">
        <f>IF(SUM(Table1[[#This Row],[छात्र निधि]:[टी.सी.शुल्क]])=0,"",SUM(Table1[[#This Row],[छात्र निधि]:[टी.सी.शुल्क]]))</f>
        <v/>
      </c>
      <c r="T1203" s="33"/>
      <c r="U1203" s="33"/>
      <c r="V1203" s="22"/>
    </row>
    <row r="1204" spans="2:22" ht="15">
      <c r="B1204" s="25" t="str">
        <f>IF(C1204="","",ROWS($A$4:A1204))</f>
        <v/>
      </c>
      <c r="C1204" s="25" t="str">
        <f>IF('Student Record'!A1202="","",'Student Record'!A1202)</f>
        <v/>
      </c>
      <c r="D1204" s="25" t="str">
        <f>IF('Student Record'!B1202="","",'Student Record'!B1202)</f>
        <v/>
      </c>
      <c r="E1204" s="25" t="str">
        <f>IF('Student Record'!C1202="","",'Student Record'!C1202)</f>
        <v/>
      </c>
      <c r="F1204" s="26" t="str">
        <f>IF('Student Record'!E1202="","",'Student Record'!E1202)</f>
        <v/>
      </c>
      <c r="G1204" s="26" t="str">
        <f>IF('Student Record'!G1202="","",'Student Record'!G1202)</f>
        <v/>
      </c>
      <c r="H1204" s="25" t="str">
        <f>IF('Student Record'!I1202="","",'Student Record'!I1202)</f>
        <v/>
      </c>
      <c r="I1204" s="27" t="str">
        <f>IF('Student Record'!J1202="","",'Student Record'!J1202)</f>
        <v/>
      </c>
      <c r="J1204" s="25" t="str">
        <f>IF('Student Record'!O1202="","",'Student Record'!O1202)</f>
        <v/>
      </c>
      <c r="K12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4" s="25" t="str">
        <f>IF(Table1[[#This Row],[नाम विद्यार्थी]]="","",IF(AND(Table1[[#This Row],[कक्षा]]&gt;8,Table1[[#This Row],[कक्षा]]&lt;11),50,""))</f>
        <v/>
      </c>
      <c r="M1204" s="28" t="str">
        <f>IF(Table1[[#This Row],[नाम विद्यार्थी]]="","",IF(AND(Table1[[#This Row],[कक्षा]]&gt;=11,'School Fees'!$L$3="Yes"),100,""))</f>
        <v/>
      </c>
      <c r="N12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4" s="25" t="str">
        <f>IF(Table1[[#This Row],[नाम विद्यार्थी]]="","",IF(Table1[[#This Row],[कक्षा]]&gt;8,5,""))</f>
        <v/>
      </c>
      <c r="P12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4" s="21"/>
      <c r="R1204" s="21"/>
      <c r="S1204" s="28" t="str">
        <f>IF(SUM(Table1[[#This Row],[छात्र निधि]:[टी.सी.शुल्क]])=0,"",SUM(Table1[[#This Row],[छात्र निधि]:[टी.सी.शुल्क]]))</f>
        <v/>
      </c>
      <c r="T1204" s="33"/>
      <c r="U1204" s="33"/>
      <c r="V1204" s="22"/>
    </row>
    <row r="1205" spans="2:22" ht="15">
      <c r="B1205" s="25" t="str">
        <f>IF(C1205="","",ROWS($A$4:A1205))</f>
        <v/>
      </c>
      <c r="C1205" s="25" t="str">
        <f>IF('Student Record'!A1203="","",'Student Record'!A1203)</f>
        <v/>
      </c>
      <c r="D1205" s="25" t="str">
        <f>IF('Student Record'!B1203="","",'Student Record'!B1203)</f>
        <v/>
      </c>
      <c r="E1205" s="25" t="str">
        <f>IF('Student Record'!C1203="","",'Student Record'!C1203)</f>
        <v/>
      </c>
      <c r="F1205" s="26" t="str">
        <f>IF('Student Record'!E1203="","",'Student Record'!E1203)</f>
        <v/>
      </c>
      <c r="G1205" s="26" t="str">
        <f>IF('Student Record'!G1203="","",'Student Record'!G1203)</f>
        <v/>
      </c>
      <c r="H1205" s="25" t="str">
        <f>IF('Student Record'!I1203="","",'Student Record'!I1203)</f>
        <v/>
      </c>
      <c r="I1205" s="27" t="str">
        <f>IF('Student Record'!J1203="","",'Student Record'!J1203)</f>
        <v/>
      </c>
      <c r="J1205" s="25" t="str">
        <f>IF('Student Record'!O1203="","",'Student Record'!O1203)</f>
        <v/>
      </c>
      <c r="K12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5" s="25" t="str">
        <f>IF(Table1[[#This Row],[नाम विद्यार्थी]]="","",IF(AND(Table1[[#This Row],[कक्षा]]&gt;8,Table1[[#This Row],[कक्षा]]&lt;11),50,""))</f>
        <v/>
      </c>
      <c r="M1205" s="28" t="str">
        <f>IF(Table1[[#This Row],[नाम विद्यार्थी]]="","",IF(AND(Table1[[#This Row],[कक्षा]]&gt;=11,'School Fees'!$L$3="Yes"),100,""))</f>
        <v/>
      </c>
      <c r="N12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5" s="25" t="str">
        <f>IF(Table1[[#This Row],[नाम विद्यार्थी]]="","",IF(Table1[[#This Row],[कक्षा]]&gt;8,5,""))</f>
        <v/>
      </c>
      <c r="P12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5" s="21"/>
      <c r="R1205" s="21"/>
      <c r="S1205" s="28" t="str">
        <f>IF(SUM(Table1[[#This Row],[छात्र निधि]:[टी.सी.शुल्क]])=0,"",SUM(Table1[[#This Row],[छात्र निधि]:[टी.सी.शुल्क]]))</f>
        <v/>
      </c>
      <c r="T1205" s="33"/>
      <c r="U1205" s="33"/>
      <c r="V1205" s="22"/>
    </row>
    <row r="1206" spans="2:22" ht="15">
      <c r="B1206" s="25" t="str">
        <f>IF(C1206="","",ROWS($A$4:A1206))</f>
        <v/>
      </c>
      <c r="C1206" s="25" t="str">
        <f>IF('Student Record'!A1204="","",'Student Record'!A1204)</f>
        <v/>
      </c>
      <c r="D1206" s="25" t="str">
        <f>IF('Student Record'!B1204="","",'Student Record'!B1204)</f>
        <v/>
      </c>
      <c r="E1206" s="25" t="str">
        <f>IF('Student Record'!C1204="","",'Student Record'!C1204)</f>
        <v/>
      </c>
      <c r="F1206" s="26" t="str">
        <f>IF('Student Record'!E1204="","",'Student Record'!E1204)</f>
        <v/>
      </c>
      <c r="G1206" s="26" t="str">
        <f>IF('Student Record'!G1204="","",'Student Record'!G1204)</f>
        <v/>
      </c>
      <c r="H1206" s="25" t="str">
        <f>IF('Student Record'!I1204="","",'Student Record'!I1204)</f>
        <v/>
      </c>
      <c r="I1206" s="27" t="str">
        <f>IF('Student Record'!J1204="","",'Student Record'!J1204)</f>
        <v/>
      </c>
      <c r="J1206" s="25" t="str">
        <f>IF('Student Record'!O1204="","",'Student Record'!O1204)</f>
        <v/>
      </c>
      <c r="K12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6" s="25" t="str">
        <f>IF(Table1[[#This Row],[नाम विद्यार्थी]]="","",IF(AND(Table1[[#This Row],[कक्षा]]&gt;8,Table1[[#This Row],[कक्षा]]&lt;11),50,""))</f>
        <v/>
      </c>
      <c r="M1206" s="28" t="str">
        <f>IF(Table1[[#This Row],[नाम विद्यार्थी]]="","",IF(AND(Table1[[#This Row],[कक्षा]]&gt;=11,'School Fees'!$L$3="Yes"),100,""))</f>
        <v/>
      </c>
      <c r="N12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6" s="25" t="str">
        <f>IF(Table1[[#This Row],[नाम विद्यार्थी]]="","",IF(Table1[[#This Row],[कक्षा]]&gt;8,5,""))</f>
        <v/>
      </c>
      <c r="P12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6" s="21"/>
      <c r="R1206" s="21"/>
      <c r="S1206" s="28" t="str">
        <f>IF(SUM(Table1[[#This Row],[छात्र निधि]:[टी.सी.शुल्क]])=0,"",SUM(Table1[[#This Row],[छात्र निधि]:[टी.सी.शुल्क]]))</f>
        <v/>
      </c>
      <c r="T1206" s="33"/>
      <c r="U1206" s="33"/>
      <c r="V1206" s="22"/>
    </row>
    <row r="1207" spans="2:22" ht="15">
      <c r="B1207" s="25" t="str">
        <f>IF(C1207="","",ROWS($A$4:A1207))</f>
        <v/>
      </c>
      <c r="C1207" s="25" t="str">
        <f>IF('Student Record'!A1205="","",'Student Record'!A1205)</f>
        <v/>
      </c>
      <c r="D1207" s="25" t="str">
        <f>IF('Student Record'!B1205="","",'Student Record'!B1205)</f>
        <v/>
      </c>
      <c r="E1207" s="25" t="str">
        <f>IF('Student Record'!C1205="","",'Student Record'!C1205)</f>
        <v/>
      </c>
      <c r="F1207" s="26" t="str">
        <f>IF('Student Record'!E1205="","",'Student Record'!E1205)</f>
        <v/>
      </c>
      <c r="G1207" s="26" t="str">
        <f>IF('Student Record'!G1205="","",'Student Record'!G1205)</f>
        <v/>
      </c>
      <c r="H1207" s="25" t="str">
        <f>IF('Student Record'!I1205="","",'Student Record'!I1205)</f>
        <v/>
      </c>
      <c r="I1207" s="27" t="str">
        <f>IF('Student Record'!J1205="","",'Student Record'!J1205)</f>
        <v/>
      </c>
      <c r="J1207" s="25" t="str">
        <f>IF('Student Record'!O1205="","",'Student Record'!O1205)</f>
        <v/>
      </c>
      <c r="K12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7" s="25" t="str">
        <f>IF(Table1[[#This Row],[नाम विद्यार्थी]]="","",IF(AND(Table1[[#This Row],[कक्षा]]&gt;8,Table1[[#This Row],[कक्षा]]&lt;11),50,""))</f>
        <v/>
      </c>
      <c r="M1207" s="28" t="str">
        <f>IF(Table1[[#This Row],[नाम विद्यार्थी]]="","",IF(AND(Table1[[#This Row],[कक्षा]]&gt;=11,'School Fees'!$L$3="Yes"),100,""))</f>
        <v/>
      </c>
      <c r="N12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7" s="25" t="str">
        <f>IF(Table1[[#This Row],[नाम विद्यार्थी]]="","",IF(Table1[[#This Row],[कक्षा]]&gt;8,5,""))</f>
        <v/>
      </c>
      <c r="P12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7" s="21"/>
      <c r="R1207" s="21"/>
      <c r="S1207" s="28" t="str">
        <f>IF(SUM(Table1[[#This Row],[छात्र निधि]:[टी.सी.शुल्क]])=0,"",SUM(Table1[[#This Row],[छात्र निधि]:[टी.सी.शुल्क]]))</f>
        <v/>
      </c>
      <c r="T1207" s="33"/>
      <c r="U1207" s="33"/>
      <c r="V1207" s="22"/>
    </row>
    <row r="1208" spans="2:22" ht="15">
      <c r="B1208" s="25" t="str">
        <f>IF(C1208="","",ROWS($A$4:A1208))</f>
        <v/>
      </c>
      <c r="C1208" s="25" t="str">
        <f>IF('Student Record'!A1206="","",'Student Record'!A1206)</f>
        <v/>
      </c>
      <c r="D1208" s="25" t="str">
        <f>IF('Student Record'!B1206="","",'Student Record'!B1206)</f>
        <v/>
      </c>
      <c r="E1208" s="25" t="str">
        <f>IF('Student Record'!C1206="","",'Student Record'!C1206)</f>
        <v/>
      </c>
      <c r="F1208" s="26" t="str">
        <f>IF('Student Record'!E1206="","",'Student Record'!E1206)</f>
        <v/>
      </c>
      <c r="G1208" s="26" t="str">
        <f>IF('Student Record'!G1206="","",'Student Record'!G1206)</f>
        <v/>
      </c>
      <c r="H1208" s="25" t="str">
        <f>IF('Student Record'!I1206="","",'Student Record'!I1206)</f>
        <v/>
      </c>
      <c r="I1208" s="27" t="str">
        <f>IF('Student Record'!J1206="","",'Student Record'!J1206)</f>
        <v/>
      </c>
      <c r="J1208" s="25" t="str">
        <f>IF('Student Record'!O1206="","",'Student Record'!O1206)</f>
        <v/>
      </c>
      <c r="K12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8" s="25" t="str">
        <f>IF(Table1[[#This Row],[नाम विद्यार्थी]]="","",IF(AND(Table1[[#This Row],[कक्षा]]&gt;8,Table1[[#This Row],[कक्षा]]&lt;11),50,""))</f>
        <v/>
      </c>
      <c r="M1208" s="28" t="str">
        <f>IF(Table1[[#This Row],[नाम विद्यार्थी]]="","",IF(AND(Table1[[#This Row],[कक्षा]]&gt;=11,'School Fees'!$L$3="Yes"),100,""))</f>
        <v/>
      </c>
      <c r="N12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8" s="25" t="str">
        <f>IF(Table1[[#This Row],[नाम विद्यार्थी]]="","",IF(Table1[[#This Row],[कक्षा]]&gt;8,5,""))</f>
        <v/>
      </c>
      <c r="P12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8" s="21"/>
      <c r="R1208" s="21"/>
      <c r="S1208" s="28" t="str">
        <f>IF(SUM(Table1[[#This Row],[छात्र निधि]:[टी.सी.शुल्क]])=0,"",SUM(Table1[[#This Row],[छात्र निधि]:[टी.सी.शुल्क]]))</f>
        <v/>
      </c>
      <c r="T1208" s="33"/>
      <c r="U1208" s="33"/>
      <c r="V1208" s="22"/>
    </row>
    <row r="1209" spans="2:22" ht="15">
      <c r="B1209" s="25" t="str">
        <f>IF(C1209="","",ROWS($A$4:A1209))</f>
        <v/>
      </c>
      <c r="C1209" s="25" t="str">
        <f>IF('Student Record'!A1207="","",'Student Record'!A1207)</f>
        <v/>
      </c>
      <c r="D1209" s="25" t="str">
        <f>IF('Student Record'!B1207="","",'Student Record'!B1207)</f>
        <v/>
      </c>
      <c r="E1209" s="25" t="str">
        <f>IF('Student Record'!C1207="","",'Student Record'!C1207)</f>
        <v/>
      </c>
      <c r="F1209" s="26" t="str">
        <f>IF('Student Record'!E1207="","",'Student Record'!E1207)</f>
        <v/>
      </c>
      <c r="G1209" s="26" t="str">
        <f>IF('Student Record'!G1207="","",'Student Record'!G1207)</f>
        <v/>
      </c>
      <c r="H1209" s="25" t="str">
        <f>IF('Student Record'!I1207="","",'Student Record'!I1207)</f>
        <v/>
      </c>
      <c r="I1209" s="27" t="str">
        <f>IF('Student Record'!J1207="","",'Student Record'!J1207)</f>
        <v/>
      </c>
      <c r="J1209" s="25" t="str">
        <f>IF('Student Record'!O1207="","",'Student Record'!O1207)</f>
        <v/>
      </c>
      <c r="K12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09" s="25" t="str">
        <f>IF(Table1[[#This Row],[नाम विद्यार्थी]]="","",IF(AND(Table1[[#This Row],[कक्षा]]&gt;8,Table1[[#This Row],[कक्षा]]&lt;11),50,""))</f>
        <v/>
      </c>
      <c r="M1209" s="28" t="str">
        <f>IF(Table1[[#This Row],[नाम विद्यार्थी]]="","",IF(AND(Table1[[#This Row],[कक्षा]]&gt;=11,'School Fees'!$L$3="Yes"),100,""))</f>
        <v/>
      </c>
      <c r="N12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09" s="25" t="str">
        <f>IF(Table1[[#This Row],[नाम विद्यार्थी]]="","",IF(Table1[[#This Row],[कक्षा]]&gt;8,5,""))</f>
        <v/>
      </c>
      <c r="P12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09" s="21"/>
      <c r="R1209" s="21"/>
      <c r="S1209" s="28" t="str">
        <f>IF(SUM(Table1[[#This Row],[छात्र निधि]:[टी.सी.शुल्क]])=0,"",SUM(Table1[[#This Row],[छात्र निधि]:[टी.सी.शुल्क]]))</f>
        <v/>
      </c>
      <c r="T1209" s="33"/>
      <c r="U1209" s="33"/>
      <c r="V1209" s="22"/>
    </row>
    <row r="1210" spans="2:22" ht="15">
      <c r="B1210" s="25" t="str">
        <f>IF(C1210="","",ROWS($A$4:A1210))</f>
        <v/>
      </c>
      <c r="C1210" s="25" t="str">
        <f>IF('Student Record'!A1208="","",'Student Record'!A1208)</f>
        <v/>
      </c>
      <c r="D1210" s="25" t="str">
        <f>IF('Student Record'!B1208="","",'Student Record'!B1208)</f>
        <v/>
      </c>
      <c r="E1210" s="25" t="str">
        <f>IF('Student Record'!C1208="","",'Student Record'!C1208)</f>
        <v/>
      </c>
      <c r="F1210" s="26" t="str">
        <f>IF('Student Record'!E1208="","",'Student Record'!E1208)</f>
        <v/>
      </c>
      <c r="G1210" s="26" t="str">
        <f>IF('Student Record'!G1208="","",'Student Record'!G1208)</f>
        <v/>
      </c>
      <c r="H1210" s="25" t="str">
        <f>IF('Student Record'!I1208="","",'Student Record'!I1208)</f>
        <v/>
      </c>
      <c r="I1210" s="27" t="str">
        <f>IF('Student Record'!J1208="","",'Student Record'!J1208)</f>
        <v/>
      </c>
      <c r="J1210" s="25" t="str">
        <f>IF('Student Record'!O1208="","",'Student Record'!O1208)</f>
        <v/>
      </c>
      <c r="K12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0" s="25" t="str">
        <f>IF(Table1[[#This Row],[नाम विद्यार्थी]]="","",IF(AND(Table1[[#This Row],[कक्षा]]&gt;8,Table1[[#This Row],[कक्षा]]&lt;11),50,""))</f>
        <v/>
      </c>
      <c r="M1210" s="28" t="str">
        <f>IF(Table1[[#This Row],[नाम विद्यार्थी]]="","",IF(AND(Table1[[#This Row],[कक्षा]]&gt;=11,'School Fees'!$L$3="Yes"),100,""))</f>
        <v/>
      </c>
      <c r="N12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0" s="25" t="str">
        <f>IF(Table1[[#This Row],[नाम विद्यार्थी]]="","",IF(Table1[[#This Row],[कक्षा]]&gt;8,5,""))</f>
        <v/>
      </c>
      <c r="P12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0" s="21"/>
      <c r="R1210" s="21"/>
      <c r="S1210" s="28" t="str">
        <f>IF(SUM(Table1[[#This Row],[छात्र निधि]:[टी.सी.शुल्क]])=0,"",SUM(Table1[[#This Row],[छात्र निधि]:[टी.सी.शुल्क]]))</f>
        <v/>
      </c>
      <c r="T1210" s="33"/>
      <c r="U1210" s="33"/>
      <c r="V1210" s="22"/>
    </row>
    <row r="1211" spans="2:22" ht="15">
      <c r="B1211" s="25" t="str">
        <f>IF(C1211="","",ROWS($A$4:A1211))</f>
        <v/>
      </c>
      <c r="C1211" s="25" t="str">
        <f>IF('Student Record'!A1209="","",'Student Record'!A1209)</f>
        <v/>
      </c>
      <c r="D1211" s="25" t="str">
        <f>IF('Student Record'!B1209="","",'Student Record'!B1209)</f>
        <v/>
      </c>
      <c r="E1211" s="25" t="str">
        <f>IF('Student Record'!C1209="","",'Student Record'!C1209)</f>
        <v/>
      </c>
      <c r="F1211" s="26" t="str">
        <f>IF('Student Record'!E1209="","",'Student Record'!E1209)</f>
        <v/>
      </c>
      <c r="G1211" s="26" t="str">
        <f>IF('Student Record'!G1209="","",'Student Record'!G1209)</f>
        <v/>
      </c>
      <c r="H1211" s="25" t="str">
        <f>IF('Student Record'!I1209="","",'Student Record'!I1209)</f>
        <v/>
      </c>
      <c r="I1211" s="27" t="str">
        <f>IF('Student Record'!J1209="","",'Student Record'!J1209)</f>
        <v/>
      </c>
      <c r="J1211" s="25" t="str">
        <f>IF('Student Record'!O1209="","",'Student Record'!O1209)</f>
        <v/>
      </c>
      <c r="K12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1" s="25" t="str">
        <f>IF(Table1[[#This Row],[नाम विद्यार्थी]]="","",IF(AND(Table1[[#This Row],[कक्षा]]&gt;8,Table1[[#This Row],[कक्षा]]&lt;11),50,""))</f>
        <v/>
      </c>
      <c r="M1211" s="28" t="str">
        <f>IF(Table1[[#This Row],[नाम विद्यार्थी]]="","",IF(AND(Table1[[#This Row],[कक्षा]]&gt;=11,'School Fees'!$L$3="Yes"),100,""))</f>
        <v/>
      </c>
      <c r="N12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1" s="25" t="str">
        <f>IF(Table1[[#This Row],[नाम विद्यार्थी]]="","",IF(Table1[[#This Row],[कक्षा]]&gt;8,5,""))</f>
        <v/>
      </c>
      <c r="P12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1" s="21"/>
      <c r="R1211" s="21"/>
      <c r="S1211" s="28" t="str">
        <f>IF(SUM(Table1[[#This Row],[छात्र निधि]:[टी.सी.शुल्क]])=0,"",SUM(Table1[[#This Row],[छात्र निधि]:[टी.सी.शुल्क]]))</f>
        <v/>
      </c>
      <c r="T1211" s="33"/>
      <c r="U1211" s="33"/>
      <c r="V1211" s="22"/>
    </row>
    <row r="1212" spans="2:22" ht="15">
      <c r="B1212" s="25" t="str">
        <f>IF(C1212="","",ROWS($A$4:A1212))</f>
        <v/>
      </c>
      <c r="C1212" s="25" t="str">
        <f>IF('Student Record'!A1210="","",'Student Record'!A1210)</f>
        <v/>
      </c>
      <c r="D1212" s="25" t="str">
        <f>IF('Student Record'!B1210="","",'Student Record'!B1210)</f>
        <v/>
      </c>
      <c r="E1212" s="25" t="str">
        <f>IF('Student Record'!C1210="","",'Student Record'!C1210)</f>
        <v/>
      </c>
      <c r="F1212" s="26" t="str">
        <f>IF('Student Record'!E1210="","",'Student Record'!E1210)</f>
        <v/>
      </c>
      <c r="G1212" s="26" t="str">
        <f>IF('Student Record'!G1210="","",'Student Record'!G1210)</f>
        <v/>
      </c>
      <c r="H1212" s="25" t="str">
        <f>IF('Student Record'!I1210="","",'Student Record'!I1210)</f>
        <v/>
      </c>
      <c r="I1212" s="27" t="str">
        <f>IF('Student Record'!J1210="","",'Student Record'!J1210)</f>
        <v/>
      </c>
      <c r="J1212" s="25" t="str">
        <f>IF('Student Record'!O1210="","",'Student Record'!O1210)</f>
        <v/>
      </c>
      <c r="K12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2" s="25" t="str">
        <f>IF(Table1[[#This Row],[नाम विद्यार्थी]]="","",IF(AND(Table1[[#This Row],[कक्षा]]&gt;8,Table1[[#This Row],[कक्षा]]&lt;11),50,""))</f>
        <v/>
      </c>
      <c r="M1212" s="28" t="str">
        <f>IF(Table1[[#This Row],[नाम विद्यार्थी]]="","",IF(AND(Table1[[#This Row],[कक्षा]]&gt;=11,'School Fees'!$L$3="Yes"),100,""))</f>
        <v/>
      </c>
      <c r="N12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2" s="25" t="str">
        <f>IF(Table1[[#This Row],[नाम विद्यार्थी]]="","",IF(Table1[[#This Row],[कक्षा]]&gt;8,5,""))</f>
        <v/>
      </c>
      <c r="P12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2" s="21"/>
      <c r="R1212" s="21"/>
      <c r="S1212" s="28" t="str">
        <f>IF(SUM(Table1[[#This Row],[छात्र निधि]:[टी.सी.शुल्क]])=0,"",SUM(Table1[[#This Row],[छात्र निधि]:[टी.सी.शुल्क]]))</f>
        <v/>
      </c>
      <c r="T1212" s="33"/>
      <c r="U1212" s="33"/>
      <c r="V1212" s="22"/>
    </row>
    <row r="1213" spans="2:22" ht="15">
      <c r="B1213" s="25" t="str">
        <f>IF(C1213="","",ROWS($A$4:A1213))</f>
        <v/>
      </c>
      <c r="C1213" s="25" t="str">
        <f>IF('Student Record'!A1211="","",'Student Record'!A1211)</f>
        <v/>
      </c>
      <c r="D1213" s="25" t="str">
        <f>IF('Student Record'!B1211="","",'Student Record'!B1211)</f>
        <v/>
      </c>
      <c r="E1213" s="25" t="str">
        <f>IF('Student Record'!C1211="","",'Student Record'!C1211)</f>
        <v/>
      </c>
      <c r="F1213" s="26" t="str">
        <f>IF('Student Record'!E1211="","",'Student Record'!E1211)</f>
        <v/>
      </c>
      <c r="G1213" s="26" t="str">
        <f>IF('Student Record'!G1211="","",'Student Record'!G1211)</f>
        <v/>
      </c>
      <c r="H1213" s="25" t="str">
        <f>IF('Student Record'!I1211="","",'Student Record'!I1211)</f>
        <v/>
      </c>
      <c r="I1213" s="27" t="str">
        <f>IF('Student Record'!J1211="","",'Student Record'!J1211)</f>
        <v/>
      </c>
      <c r="J1213" s="25" t="str">
        <f>IF('Student Record'!O1211="","",'Student Record'!O1211)</f>
        <v/>
      </c>
      <c r="K12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3" s="25" t="str">
        <f>IF(Table1[[#This Row],[नाम विद्यार्थी]]="","",IF(AND(Table1[[#This Row],[कक्षा]]&gt;8,Table1[[#This Row],[कक्षा]]&lt;11),50,""))</f>
        <v/>
      </c>
      <c r="M1213" s="28" t="str">
        <f>IF(Table1[[#This Row],[नाम विद्यार्थी]]="","",IF(AND(Table1[[#This Row],[कक्षा]]&gt;=11,'School Fees'!$L$3="Yes"),100,""))</f>
        <v/>
      </c>
      <c r="N12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3" s="25" t="str">
        <f>IF(Table1[[#This Row],[नाम विद्यार्थी]]="","",IF(Table1[[#This Row],[कक्षा]]&gt;8,5,""))</f>
        <v/>
      </c>
      <c r="P12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3" s="21"/>
      <c r="R1213" s="21"/>
      <c r="S1213" s="28" t="str">
        <f>IF(SUM(Table1[[#This Row],[छात्र निधि]:[टी.सी.शुल्क]])=0,"",SUM(Table1[[#This Row],[छात्र निधि]:[टी.सी.शुल्क]]))</f>
        <v/>
      </c>
      <c r="T1213" s="33"/>
      <c r="U1213" s="33"/>
      <c r="V1213" s="22"/>
    </row>
    <row r="1214" spans="2:22" ht="15">
      <c r="B1214" s="25" t="str">
        <f>IF(C1214="","",ROWS($A$4:A1214))</f>
        <v/>
      </c>
      <c r="C1214" s="25" t="str">
        <f>IF('Student Record'!A1212="","",'Student Record'!A1212)</f>
        <v/>
      </c>
      <c r="D1214" s="25" t="str">
        <f>IF('Student Record'!B1212="","",'Student Record'!B1212)</f>
        <v/>
      </c>
      <c r="E1214" s="25" t="str">
        <f>IF('Student Record'!C1212="","",'Student Record'!C1212)</f>
        <v/>
      </c>
      <c r="F1214" s="26" t="str">
        <f>IF('Student Record'!E1212="","",'Student Record'!E1212)</f>
        <v/>
      </c>
      <c r="G1214" s="26" t="str">
        <f>IF('Student Record'!G1212="","",'Student Record'!G1212)</f>
        <v/>
      </c>
      <c r="H1214" s="25" t="str">
        <f>IF('Student Record'!I1212="","",'Student Record'!I1212)</f>
        <v/>
      </c>
      <c r="I1214" s="27" t="str">
        <f>IF('Student Record'!J1212="","",'Student Record'!J1212)</f>
        <v/>
      </c>
      <c r="J1214" s="25" t="str">
        <f>IF('Student Record'!O1212="","",'Student Record'!O1212)</f>
        <v/>
      </c>
      <c r="K12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4" s="25" t="str">
        <f>IF(Table1[[#This Row],[नाम विद्यार्थी]]="","",IF(AND(Table1[[#This Row],[कक्षा]]&gt;8,Table1[[#This Row],[कक्षा]]&lt;11),50,""))</f>
        <v/>
      </c>
      <c r="M1214" s="28" t="str">
        <f>IF(Table1[[#This Row],[नाम विद्यार्थी]]="","",IF(AND(Table1[[#This Row],[कक्षा]]&gt;=11,'School Fees'!$L$3="Yes"),100,""))</f>
        <v/>
      </c>
      <c r="N12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4" s="25" t="str">
        <f>IF(Table1[[#This Row],[नाम विद्यार्थी]]="","",IF(Table1[[#This Row],[कक्षा]]&gt;8,5,""))</f>
        <v/>
      </c>
      <c r="P12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4" s="21"/>
      <c r="R1214" s="21"/>
      <c r="S1214" s="28" t="str">
        <f>IF(SUM(Table1[[#This Row],[छात्र निधि]:[टी.सी.शुल्क]])=0,"",SUM(Table1[[#This Row],[छात्र निधि]:[टी.सी.शुल्क]]))</f>
        <v/>
      </c>
      <c r="T1214" s="33"/>
      <c r="U1214" s="33"/>
      <c r="V1214" s="22"/>
    </row>
    <row r="1215" spans="2:22" ht="15">
      <c r="B1215" s="25" t="str">
        <f>IF(C1215="","",ROWS($A$4:A1215))</f>
        <v/>
      </c>
      <c r="C1215" s="25" t="str">
        <f>IF('Student Record'!A1213="","",'Student Record'!A1213)</f>
        <v/>
      </c>
      <c r="D1215" s="25" t="str">
        <f>IF('Student Record'!B1213="","",'Student Record'!B1213)</f>
        <v/>
      </c>
      <c r="E1215" s="25" t="str">
        <f>IF('Student Record'!C1213="","",'Student Record'!C1213)</f>
        <v/>
      </c>
      <c r="F1215" s="26" t="str">
        <f>IF('Student Record'!E1213="","",'Student Record'!E1213)</f>
        <v/>
      </c>
      <c r="G1215" s="26" t="str">
        <f>IF('Student Record'!G1213="","",'Student Record'!G1213)</f>
        <v/>
      </c>
      <c r="H1215" s="25" t="str">
        <f>IF('Student Record'!I1213="","",'Student Record'!I1213)</f>
        <v/>
      </c>
      <c r="I1215" s="27" t="str">
        <f>IF('Student Record'!J1213="","",'Student Record'!J1213)</f>
        <v/>
      </c>
      <c r="J1215" s="25" t="str">
        <f>IF('Student Record'!O1213="","",'Student Record'!O1213)</f>
        <v/>
      </c>
      <c r="K12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5" s="25" t="str">
        <f>IF(Table1[[#This Row],[नाम विद्यार्थी]]="","",IF(AND(Table1[[#This Row],[कक्षा]]&gt;8,Table1[[#This Row],[कक्षा]]&lt;11),50,""))</f>
        <v/>
      </c>
      <c r="M1215" s="28" t="str">
        <f>IF(Table1[[#This Row],[नाम विद्यार्थी]]="","",IF(AND(Table1[[#This Row],[कक्षा]]&gt;=11,'School Fees'!$L$3="Yes"),100,""))</f>
        <v/>
      </c>
      <c r="N12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5" s="25" t="str">
        <f>IF(Table1[[#This Row],[नाम विद्यार्थी]]="","",IF(Table1[[#This Row],[कक्षा]]&gt;8,5,""))</f>
        <v/>
      </c>
      <c r="P12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5" s="21"/>
      <c r="R1215" s="21"/>
      <c r="S1215" s="28" t="str">
        <f>IF(SUM(Table1[[#This Row],[छात्र निधि]:[टी.सी.शुल्क]])=0,"",SUM(Table1[[#This Row],[छात्र निधि]:[टी.सी.शुल्क]]))</f>
        <v/>
      </c>
      <c r="T1215" s="33"/>
      <c r="U1215" s="33"/>
      <c r="V1215" s="22"/>
    </row>
    <row r="1216" spans="2:22" ht="15">
      <c r="B1216" s="25" t="str">
        <f>IF(C1216="","",ROWS($A$4:A1216))</f>
        <v/>
      </c>
      <c r="C1216" s="25" t="str">
        <f>IF('Student Record'!A1214="","",'Student Record'!A1214)</f>
        <v/>
      </c>
      <c r="D1216" s="25" t="str">
        <f>IF('Student Record'!B1214="","",'Student Record'!B1214)</f>
        <v/>
      </c>
      <c r="E1216" s="25" t="str">
        <f>IF('Student Record'!C1214="","",'Student Record'!C1214)</f>
        <v/>
      </c>
      <c r="F1216" s="26" t="str">
        <f>IF('Student Record'!E1214="","",'Student Record'!E1214)</f>
        <v/>
      </c>
      <c r="G1216" s="26" t="str">
        <f>IF('Student Record'!G1214="","",'Student Record'!G1214)</f>
        <v/>
      </c>
      <c r="H1216" s="25" t="str">
        <f>IF('Student Record'!I1214="","",'Student Record'!I1214)</f>
        <v/>
      </c>
      <c r="I1216" s="27" t="str">
        <f>IF('Student Record'!J1214="","",'Student Record'!J1214)</f>
        <v/>
      </c>
      <c r="J1216" s="25" t="str">
        <f>IF('Student Record'!O1214="","",'Student Record'!O1214)</f>
        <v/>
      </c>
      <c r="K12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6" s="25" t="str">
        <f>IF(Table1[[#This Row],[नाम विद्यार्थी]]="","",IF(AND(Table1[[#This Row],[कक्षा]]&gt;8,Table1[[#This Row],[कक्षा]]&lt;11),50,""))</f>
        <v/>
      </c>
      <c r="M1216" s="28" t="str">
        <f>IF(Table1[[#This Row],[नाम विद्यार्थी]]="","",IF(AND(Table1[[#This Row],[कक्षा]]&gt;=11,'School Fees'!$L$3="Yes"),100,""))</f>
        <v/>
      </c>
      <c r="N12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6" s="25" t="str">
        <f>IF(Table1[[#This Row],[नाम विद्यार्थी]]="","",IF(Table1[[#This Row],[कक्षा]]&gt;8,5,""))</f>
        <v/>
      </c>
      <c r="P12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6" s="21"/>
      <c r="R1216" s="21"/>
      <c r="S1216" s="28" t="str">
        <f>IF(SUM(Table1[[#This Row],[छात्र निधि]:[टी.सी.शुल्क]])=0,"",SUM(Table1[[#This Row],[छात्र निधि]:[टी.सी.शुल्क]]))</f>
        <v/>
      </c>
      <c r="T1216" s="33"/>
      <c r="U1216" s="33"/>
      <c r="V1216" s="22"/>
    </row>
    <row r="1217" spans="2:22" ht="15">
      <c r="B1217" s="25" t="str">
        <f>IF(C1217="","",ROWS($A$4:A1217))</f>
        <v/>
      </c>
      <c r="C1217" s="25" t="str">
        <f>IF('Student Record'!A1215="","",'Student Record'!A1215)</f>
        <v/>
      </c>
      <c r="D1217" s="25" t="str">
        <f>IF('Student Record'!B1215="","",'Student Record'!B1215)</f>
        <v/>
      </c>
      <c r="E1217" s="25" t="str">
        <f>IF('Student Record'!C1215="","",'Student Record'!C1215)</f>
        <v/>
      </c>
      <c r="F1217" s="26" t="str">
        <f>IF('Student Record'!E1215="","",'Student Record'!E1215)</f>
        <v/>
      </c>
      <c r="G1217" s="26" t="str">
        <f>IF('Student Record'!G1215="","",'Student Record'!G1215)</f>
        <v/>
      </c>
      <c r="H1217" s="25" t="str">
        <f>IF('Student Record'!I1215="","",'Student Record'!I1215)</f>
        <v/>
      </c>
      <c r="I1217" s="27" t="str">
        <f>IF('Student Record'!J1215="","",'Student Record'!J1215)</f>
        <v/>
      </c>
      <c r="J1217" s="25" t="str">
        <f>IF('Student Record'!O1215="","",'Student Record'!O1215)</f>
        <v/>
      </c>
      <c r="K12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7" s="25" t="str">
        <f>IF(Table1[[#This Row],[नाम विद्यार्थी]]="","",IF(AND(Table1[[#This Row],[कक्षा]]&gt;8,Table1[[#This Row],[कक्षा]]&lt;11),50,""))</f>
        <v/>
      </c>
      <c r="M1217" s="28" t="str">
        <f>IF(Table1[[#This Row],[नाम विद्यार्थी]]="","",IF(AND(Table1[[#This Row],[कक्षा]]&gt;=11,'School Fees'!$L$3="Yes"),100,""))</f>
        <v/>
      </c>
      <c r="N12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7" s="25" t="str">
        <f>IF(Table1[[#This Row],[नाम विद्यार्थी]]="","",IF(Table1[[#This Row],[कक्षा]]&gt;8,5,""))</f>
        <v/>
      </c>
      <c r="P12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7" s="21"/>
      <c r="R1217" s="21"/>
      <c r="S1217" s="28" t="str">
        <f>IF(SUM(Table1[[#This Row],[छात्र निधि]:[टी.सी.शुल्क]])=0,"",SUM(Table1[[#This Row],[छात्र निधि]:[टी.सी.शुल्क]]))</f>
        <v/>
      </c>
      <c r="T1217" s="33"/>
      <c r="U1217" s="33"/>
      <c r="V1217" s="22"/>
    </row>
    <row r="1218" spans="2:22" ht="15">
      <c r="B1218" s="25" t="str">
        <f>IF(C1218="","",ROWS($A$4:A1218))</f>
        <v/>
      </c>
      <c r="C1218" s="25" t="str">
        <f>IF('Student Record'!A1216="","",'Student Record'!A1216)</f>
        <v/>
      </c>
      <c r="D1218" s="25" t="str">
        <f>IF('Student Record'!B1216="","",'Student Record'!B1216)</f>
        <v/>
      </c>
      <c r="E1218" s="25" t="str">
        <f>IF('Student Record'!C1216="","",'Student Record'!C1216)</f>
        <v/>
      </c>
      <c r="F1218" s="26" t="str">
        <f>IF('Student Record'!E1216="","",'Student Record'!E1216)</f>
        <v/>
      </c>
      <c r="G1218" s="26" t="str">
        <f>IF('Student Record'!G1216="","",'Student Record'!G1216)</f>
        <v/>
      </c>
      <c r="H1218" s="25" t="str">
        <f>IF('Student Record'!I1216="","",'Student Record'!I1216)</f>
        <v/>
      </c>
      <c r="I1218" s="27" t="str">
        <f>IF('Student Record'!J1216="","",'Student Record'!J1216)</f>
        <v/>
      </c>
      <c r="J1218" s="25" t="str">
        <f>IF('Student Record'!O1216="","",'Student Record'!O1216)</f>
        <v/>
      </c>
      <c r="K12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8" s="25" t="str">
        <f>IF(Table1[[#This Row],[नाम विद्यार्थी]]="","",IF(AND(Table1[[#This Row],[कक्षा]]&gt;8,Table1[[#This Row],[कक्षा]]&lt;11),50,""))</f>
        <v/>
      </c>
      <c r="M1218" s="28" t="str">
        <f>IF(Table1[[#This Row],[नाम विद्यार्थी]]="","",IF(AND(Table1[[#This Row],[कक्षा]]&gt;=11,'School Fees'!$L$3="Yes"),100,""))</f>
        <v/>
      </c>
      <c r="N12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8" s="25" t="str">
        <f>IF(Table1[[#This Row],[नाम विद्यार्थी]]="","",IF(Table1[[#This Row],[कक्षा]]&gt;8,5,""))</f>
        <v/>
      </c>
      <c r="P12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8" s="21"/>
      <c r="R1218" s="21"/>
      <c r="S1218" s="28" t="str">
        <f>IF(SUM(Table1[[#This Row],[छात्र निधि]:[टी.सी.शुल्क]])=0,"",SUM(Table1[[#This Row],[छात्र निधि]:[टी.सी.शुल्क]]))</f>
        <v/>
      </c>
      <c r="T1218" s="33"/>
      <c r="U1218" s="33"/>
      <c r="V1218" s="22"/>
    </row>
    <row r="1219" spans="2:22" ht="15">
      <c r="B1219" s="25" t="str">
        <f>IF(C1219="","",ROWS($A$4:A1219))</f>
        <v/>
      </c>
      <c r="C1219" s="25" t="str">
        <f>IF('Student Record'!A1217="","",'Student Record'!A1217)</f>
        <v/>
      </c>
      <c r="D1219" s="25" t="str">
        <f>IF('Student Record'!B1217="","",'Student Record'!B1217)</f>
        <v/>
      </c>
      <c r="E1219" s="25" t="str">
        <f>IF('Student Record'!C1217="","",'Student Record'!C1217)</f>
        <v/>
      </c>
      <c r="F1219" s="26" t="str">
        <f>IF('Student Record'!E1217="","",'Student Record'!E1217)</f>
        <v/>
      </c>
      <c r="G1219" s="26" t="str">
        <f>IF('Student Record'!G1217="","",'Student Record'!G1217)</f>
        <v/>
      </c>
      <c r="H1219" s="25" t="str">
        <f>IF('Student Record'!I1217="","",'Student Record'!I1217)</f>
        <v/>
      </c>
      <c r="I1219" s="27" t="str">
        <f>IF('Student Record'!J1217="","",'Student Record'!J1217)</f>
        <v/>
      </c>
      <c r="J1219" s="25" t="str">
        <f>IF('Student Record'!O1217="","",'Student Record'!O1217)</f>
        <v/>
      </c>
      <c r="K12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19" s="25" t="str">
        <f>IF(Table1[[#This Row],[नाम विद्यार्थी]]="","",IF(AND(Table1[[#This Row],[कक्षा]]&gt;8,Table1[[#This Row],[कक्षा]]&lt;11),50,""))</f>
        <v/>
      </c>
      <c r="M1219" s="28" t="str">
        <f>IF(Table1[[#This Row],[नाम विद्यार्थी]]="","",IF(AND(Table1[[#This Row],[कक्षा]]&gt;=11,'School Fees'!$L$3="Yes"),100,""))</f>
        <v/>
      </c>
      <c r="N12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19" s="25" t="str">
        <f>IF(Table1[[#This Row],[नाम विद्यार्थी]]="","",IF(Table1[[#This Row],[कक्षा]]&gt;8,5,""))</f>
        <v/>
      </c>
      <c r="P12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19" s="21"/>
      <c r="R1219" s="21"/>
      <c r="S1219" s="28" t="str">
        <f>IF(SUM(Table1[[#This Row],[छात्र निधि]:[टी.सी.शुल्क]])=0,"",SUM(Table1[[#This Row],[छात्र निधि]:[टी.सी.शुल्क]]))</f>
        <v/>
      </c>
      <c r="T1219" s="33"/>
      <c r="U1219" s="33"/>
      <c r="V1219" s="22"/>
    </row>
    <row r="1220" spans="2:22" ht="15">
      <c r="B1220" s="25" t="str">
        <f>IF(C1220="","",ROWS($A$4:A1220))</f>
        <v/>
      </c>
      <c r="C1220" s="25" t="str">
        <f>IF('Student Record'!A1218="","",'Student Record'!A1218)</f>
        <v/>
      </c>
      <c r="D1220" s="25" t="str">
        <f>IF('Student Record'!B1218="","",'Student Record'!B1218)</f>
        <v/>
      </c>
      <c r="E1220" s="25" t="str">
        <f>IF('Student Record'!C1218="","",'Student Record'!C1218)</f>
        <v/>
      </c>
      <c r="F1220" s="26" t="str">
        <f>IF('Student Record'!E1218="","",'Student Record'!E1218)</f>
        <v/>
      </c>
      <c r="G1220" s="26" t="str">
        <f>IF('Student Record'!G1218="","",'Student Record'!G1218)</f>
        <v/>
      </c>
      <c r="H1220" s="25" t="str">
        <f>IF('Student Record'!I1218="","",'Student Record'!I1218)</f>
        <v/>
      </c>
      <c r="I1220" s="27" t="str">
        <f>IF('Student Record'!J1218="","",'Student Record'!J1218)</f>
        <v/>
      </c>
      <c r="J1220" s="25" t="str">
        <f>IF('Student Record'!O1218="","",'Student Record'!O1218)</f>
        <v/>
      </c>
      <c r="K12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0" s="25" t="str">
        <f>IF(Table1[[#This Row],[नाम विद्यार्थी]]="","",IF(AND(Table1[[#This Row],[कक्षा]]&gt;8,Table1[[#This Row],[कक्षा]]&lt;11),50,""))</f>
        <v/>
      </c>
      <c r="M1220" s="28" t="str">
        <f>IF(Table1[[#This Row],[नाम विद्यार्थी]]="","",IF(AND(Table1[[#This Row],[कक्षा]]&gt;=11,'School Fees'!$L$3="Yes"),100,""))</f>
        <v/>
      </c>
      <c r="N12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0" s="25" t="str">
        <f>IF(Table1[[#This Row],[नाम विद्यार्थी]]="","",IF(Table1[[#This Row],[कक्षा]]&gt;8,5,""))</f>
        <v/>
      </c>
      <c r="P12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0" s="21"/>
      <c r="R1220" s="21"/>
      <c r="S1220" s="28" t="str">
        <f>IF(SUM(Table1[[#This Row],[छात्र निधि]:[टी.सी.शुल्क]])=0,"",SUM(Table1[[#This Row],[छात्र निधि]:[टी.सी.शुल्क]]))</f>
        <v/>
      </c>
      <c r="T1220" s="33"/>
      <c r="U1220" s="33"/>
      <c r="V1220" s="22"/>
    </row>
    <row r="1221" spans="2:22" ht="15">
      <c r="B1221" s="25" t="str">
        <f>IF(C1221="","",ROWS($A$4:A1221))</f>
        <v/>
      </c>
      <c r="C1221" s="25" t="str">
        <f>IF('Student Record'!A1219="","",'Student Record'!A1219)</f>
        <v/>
      </c>
      <c r="D1221" s="25" t="str">
        <f>IF('Student Record'!B1219="","",'Student Record'!B1219)</f>
        <v/>
      </c>
      <c r="E1221" s="25" t="str">
        <f>IF('Student Record'!C1219="","",'Student Record'!C1219)</f>
        <v/>
      </c>
      <c r="F1221" s="26" t="str">
        <f>IF('Student Record'!E1219="","",'Student Record'!E1219)</f>
        <v/>
      </c>
      <c r="G1221" s="26" t="str">
        <f>IF('Student Record'!G1219="","",'Student Record'!G1219)</f>
        <v/>
      </c>
      <c r="H1221" s="25" t="str">
        <f>IF('Student Record'!I1219="","",'Student Record'!I1219)</f>
        <v/>
      </c>
      <c r="I1221" s="27" t="str">
        <f>IF('Student Record'!J1219="","",'Student Record'!J1219)</f>
        <v/>
      </c>
      <c r="J1221" s="25" t="str">
        <f>IF('Student Record'!O1219="","",'Student Record'!O1219)</f>
        <v/>
      </c>
      <c r="K12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1" s="25" t="str">
        <f>IF(Table1[[#This Row],[नाम विद्यार्थी]]="","",IF(AND(Table1[[#This Row],[कक्षा]]&gt;8,Table1[[#This Row],[कक्षा]]&lt;11),50,""))</f>
        <v/>
      </c>
      <c r="M1221" s="28" t="str">
        <f>IF(Table1[[#This Row],[नाम विद्यार्थी]]="","",IF(AND(Table1[[#This Row],[कक्षा]]&gt;=11,'School Fees'!$L$3="Yes"),100,""))</f>
        <v/>
      </c>
      <c r="N12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1" s="25" t="str">
        <f>IF(Table1[[#This Row],[नाम विद्यार्थी]]="","",IF(Table1[[#This Row],[कक्षा]]&gt;8,5,""))</f>
        <v/>
      </c>
      <c r="P12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1" s="21"/>
      <c r="R1221" s="21"/>
      <c r="S1221" s="28" t="str">
        <f>IF(SUM(Table1[[#This Row],[छात्र निधि]:[टी.सी.शुल्क]])=0,"",SUM(Table1[[#This Row],[छात्र निधि]:[टी.सी.शुल्क]]))</f>
        <v/>
      </c>
      <c r="T1221" s="33"/>
      <c r="U1221" s="33"/>
      <c r="V1221" s="22"/>
    </row>
    <row r="1222" spans="2:22" ht="15">
      <c r="B1222" s="25" t="str">
        <f>IF(C1222="","",ROWS($A$4:A1222))</f>
        <v/>
      </c>
      <c r="C1222" s="25" t="str">
        <f>IF('Student Record'!A1220="","",'Student Record'!A1220)</f>
        <v/>
      </c>
      <c r="D1222" s="25" t="str">
        <f>IF('Student Record'!B1220="","",'Student Record'!B1220)</f>
        <v/>
      </c>
      <c r="E1222" s="25" t="str">
        <f>IF('Student Record'!C1220="","",'Student Record'!C1220)</f>
        <v/>
      </c>
      <c r="F1222" s="26" t="str">
        <f>IF('Student Record'!E1220="","",'Student Record'!E1220)</f>
        <v/>
      </c>
      <c r="G1222" s="26" t="str">
        <f>IF('Student Record'!G1220="","",'Student Record'!G1220)</f>
        <v/>
      </c>
      <c r="H1222" s="25" t="str">
        <f>IF('Student Record'!I1220="","",'Student Record'!I1220)</f>
        <v/>
      </c>
      <c r="I1222" s="27" t="str">
        <f>IF('Student Record'!J1220="","",'Student Record'!J1220)</f>
        <v/>
      </c>
      <c r="J1222" s="25" t="str">
        <f>IF('Student Record'!O1220="","",'Student Record'!O1220)</f>
        <v/>
      </c>
      <c r="K12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2" s="25" t="str">
        <f>IF(Table1[[#This Row],[नाम विद्यार्थी]]="","",IF(AND(Table1[[#This Row],[कक्षा]]&gt;8,Table1[[#This Row],[कक्षा]]&lt;11),50,""))</f>
        <v/>
      </c>
      <c r="M1222" s="28" t="str">
        <f>IF(Table1[[#This Row],[नाम विद्यार्थी]]="","",IF(AND(Table1[[#This Row],[कक्षा]]&gt;=11,'School Fees'!$L$3="Yes"),100,""))</f>
        <v/>
      </c>
      <c r="N12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2" s="25" t="str">
        <f>IF(Table1[[#This Row],[नाम विद्यार्थी]]="","",IF(Table1[[#This Row],[कक्षा]]&gt;8,5,""))</f>
        <v/>
      </c>
      <c r="P12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2" s="21"/>
      <c r="R1222" s="21"/>
      <c r="S1222" s="28" t="str">
        <f>IF(SUM(Table1[[#This Row],[छात्र निधि]:[टी.सी.शुल्क]])=0,"",SUM(Table1[[#This Row],[छात्र निधि]:[टी.सी.शुल्क]]))</f>
        <v/>
      </c>
      <c r="T1222" s="33"/>
      <c r="U1222" s="33"/>
      <c r="V1222" s="22"/>
    </row>
    <row r="1223" spans="2:22" ht="15">
      <c r="B1223" s="25" t="str">
        <f>IF(C1223="","",ROWS($A$4:A1223))</f>
        <v/>
      </c>
      <c r="C1223" s="25" t="str">
        <f>IF('Student Record'!A1221="","",'Student Record'!A1221)</f>
        <v/>
      </c>
      <c r="D1223" s="25" t="str">
        <f>IF('Student Record'!B1221="","",'Student Record'!B1221)</f>
        <v/>
      </c>
      <c r="E1223" s="25" t="str">
        <f>IF('Student Record'!C1221="","",'Student Record'!C1221)</f>
        <v/>
      </c>
      <c r="F1223" s="26" t="str">
        <f>IF('Student Record'!E1221="","",'Student Record'!E1221)</f>
        <v/>
      </c>
      <c r="G1223" s="26" t="str">
        <f>IF('Student Record'!G1221="","",'Student Record'!G1221)</f>
        <v/>
      </c>
      <c r="H1223" s="25" t="str">
        <f>IF('Student Record'!I1221="","",'Student Record'!I1221)</f>
        <v/>
      </c>
      <c r="I1223" s="27" t="str">
        <f>IF('Student Record'!J1221="","",'Student Record'!J1221)</f>
        <v/>
      </c>
      <c r="J1223" s="25" t="str">
        <f>IF('Student Record'!O1221="","",'Student Record'!O1221)</f>
        <v/>
      </c>
      <c r="K12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3" s="25" t="str">
        <f>IF(Table1[[#This Row],[नाम विद्यार्थी]]="","",IF(AND(Table1[[#This Row],[कक्षा]]&gt;8,Table1[[#This Row],[कक्षा]]&lt;11),50,""))</f>
        <v/>
      </c>
      <c r="M1223" s="28" t="str">
        <f>IF(Table1[[#This Row],[नाम विद्यार्थी]]="","",IF(AND(Table1[[#This Row],[कक्षा]]&gt;=11,'School Fees'!$L$3="Yes"),100,""))</f>
        <v/>
      </c>
      <c r="N12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3" s="25" t="str">
        <f>IF(Table1[[#This Row],[नाम विद्यार्थी]]="","",IF(Table1[[#This Row],[कक्षा]]&gt;8,5,""))</f>
        <v/>
      </c>
      <c r="P12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3" s="21"/>
      <c r="R1223" s="21"/>
      <c r="S1223" s="28" t="str">
        <f>IF(SUM(Table1[[#This Row],[छात्र निधि]:[टी.सी.शुल्क]])=0,"",SUM(Table1[[#This Row],[छात्र निधि]:[टी.सी.शुल्क]]))</f>
        <v/>
      </c>
      <c r="T1223" s="33"/>
      <c r="U1223" s="33"/>
      <c r="V1223" s="22"/>
    </row>
    <row r="1224" spans="2:22" ht="15">
      <c r="B1224" s="25" t="str">
        <f>IF(C1224="","",ROWS($A$4:A1224))</f>
        <v/>
      </c>
      <c r="C1224" s="25" t="str">
        <f>IF('Student Record'!A1222="","",'Student Record'!A1222)</f>
        <v/>
      </c>
      <c r="D1224" s="25" t="str">
        <f>IF('Student Record'!B1222="","",'Student Record'!B1222)</f>
        <v/>
      </c>
      <c r="E1224" s="25" t="str">
        <f>IF('Student Record'!C1222="","",'Student Record'!C1222)</f>
        <v/>
      </c>
      <c r="F1224" s="26" t="str">
        <f>IF('Student Record'!E1222="","",'Student Record'!E1222)</f>
        <v/>
      </c>
      <c r="G1224" s="26" t="str">
        <f>IF('Student Record'!G1222="","",'Student Record'!G1222)</f>
        <v/>
      </c>
      <c r="H1224" s="25" t="str">
        <f>IF('Student Record'!I1222="","",'Student Record'!I1222)</f>
        <v/>
      </c>
      <c r="I1224" s="27" t="str">
        <f>IF('Student Record'!J1222="","",'Student Record'!J1222)</f>
        <v/>
      </c>
      <c r="J1224" s="25" t="str">
        <f>IF('Student Record'!O1222="","",'Student Record'!O1222)</f>
        <v/>
      </c>
      <c r="K12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4" s="25" t="str">
        <f>IF(Table1[[#This Row],[नाम विद्यार्थी]]="","",IF(AND(Table1[[#This Row],[कक्षा]]&gt;8,Table1[[#This Row],[कक्षा]]&lt;11),50,""))</f>
        <v/>
      </c>
      <c r="M1224" s="28" t="str">
        <f>IF(Table1[[#This Row],[नाम विद्यार्थी]]="","",IF(AND(Table1[[#This Row],[कक्षा]]&gt;=11,'School Fees'!$L$3="Yes"),100,""))</f>
        <v/>
      </c>
      <c r="N12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4" s="25" t="str">
        <f>IF(Table1[[#This Row],[नाम विद्यार्थी]]="","",IF(Table1[[#This Row],[कक्षा]]&gt;8,5,""))</f>
        <v/>
      </c>
      <c r="P12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4" s="21"/>
      <c r="R1224" s="21"/>
      <c r="S1224" s="28" t="str">
        <f>IF(SUM(Table1[[#This Row],[छात्र निधि]:[टी.सी.शुल्क]])=0,"",SUM(Table1[[#This Row],[छात्र निधि]:[टी.सी.शुल्क]]))</f>
        <v/>
      </c>
      <c r="T1224" s="33"/>
      <c r="U1224" s="33"/>
      <c r="V1224" s="22"/>
    </row>
    <row r="1225" spans="2:22" ht="15">
      <c r="B1225" s="25" t="str">
        <f>IF(C1225="","",ROWS($A$4:A1225))</f>
        <v/>
      </c>
      <c r="C1225" s="25" t="str">
        <f>IF('Student Record'!A1223="","",'Student Record'!A1223)</f>
        <v/>
      </c>
      <c r="D1225" s="25" t="str">
        <f>IF('Student Record'!B1223="","",'Student Record'!B1223)</f>
        <v/>
      </c>
      <c r="E1225" s="25" t="str">
        <f>IF('Student Record'!C1223="","",'Student Record'!C1223)</f>
        <v/>
      </c>
      <c r="F1225" s="26" t="str">
        <f>IF('Student Record'!E1223="","",'Student Record'!E1223)</f>
        <v/>
      </c>
      <c r="G1225" s="26" t="str">
        <f>IF('Student Record'!G1223="","",'Student Record'!G1223)</f>
        <v/>
      </c>
      <c r="H1225" s="25" t="str">
        <f>IF('Student Record'!I1223="","",'Student Record'!I1223)</f>
        <v/>
      </c>
      <c r="I1225" s="27" t="str">
        <f>IF('Student Record'!J1223="","",'Student Record'!J1223)</f>
        <v/>
      </c>
      <c r="J1225" s="25" t="str">
        <f>IF('Student Record'!O1223="","",'Student Record'!O1223)</f>
        <v/>
      </c>
      <c r="K12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5" s="25" t="str">
        <f>IF(Table1[[#This Row],[नाम विद्यार्थी]]="","",IF(AND(Table1[[#This Row],[कक्षा]]&gt;8,Table1[[#This Row],[कक्षा]]&lt;11),50,""))</f>
        <v/>
      </c>
      <c r="M1225" s="28" t="str">
        <f>IF(Table1[[#This Row],[नाम विद्यार्थी]]="","",IF(AND(Table1[[#This Row],[कक्षा]]&gt;=11,'School Fees'!$L$3="Yes"),100,""))</f>
        <v/>
      </c>
      <c r="N12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5" s="25" t="str">
        <f>IF(Table1[[#This Row],[नाम विद्यार्थी]]="","",IF(Table1[[#This Row],[कक्षा]]&gt;8,5,""))</f>
        <v/>
      </c>
      <c r="P12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5" s="21"/>
      <c r="R1225" s="21"/>
      <c r="S1225" s="28" t="str">
        <f>IF(SUM(Table1[[#This Row],[छात्र निधि]:[टी.सी.शुल्क]])=0,"",SUM(Table1[[#This Row],[छात्र निधि]:[टी.सी.शुल्क]]))</f>
        <v/>
      </c>
      <c r="T1225" s="33"/>
      <c r="U1225" s="33"/>
      <c r="V1225" s="22"/>
    </row>
    <row r="1226" spans="2:22" ht="15">
      <c r="B1226" s="25" t="str">
        <f>IF(C1226="","",ROWS($A$4:A1226))</f>
        <v/>
      </c>
      <c r="C1226" s="25" t="str">
        <f>IF('Student Record'!A1224="","",'Student Record'!A1224)</f>
        <v/>
      </c>
      <c r="D1226" s="25" t="str">
        <f>IF('Student Record'!B1224="","",'Student Record'!B1224)</f>
        <v/>
      </c>
      <c r="E1226" s="25" t="str">
        <f>IF('Student Record'!C1224="","",'Student Record'!C1224)</f>
        <v/>
      </c>
      <c r="F1226" s="26" t="str">
        <f>IF('Student Record'!E1224="","",'Student Record'!E1224)</f>
        <v/>
      </c>
      <c r="G1226" s="26" t="str">
        <f>IF('Student Record'!G1224="","",'Student Record'!G1224)</f>
        <v/>
      </c>
      <c r="H1226" s="25" t="str">
        <f>IF('Student Record'!I1224="","",'Student Record'!I1224)</f>
        <v/>
      </c>
      <c r="I1226" s="27" t="str">
        <f>IF('Student Record'!J1224="","",'Student Record'!J1224)</f>
        <v/>
      </c>
      <c r="J1226" s="25" t="str">
        <f>IF('Student Record'!O1224="","",'Student Record'!O1224)</f>
        <v/>
      </c>
      <c r="K12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6" s="25" t="str">
        <f>IF(Table1[[#This Row],[नाम विद्यार्थी]]="","",IF(AND(Table1[[#This Row],[कक्षा]]&gt;8,Table1[[#This Row],[कक्षा]]&lt;11),50,""))</f>
        <v/>
      </c>
      <c r="M1226" s="28" t="str">
        <f>IF(Table1[[#This Row],[नाम विद्यार्थी]]="","",IF(AND(Table1[[#This Row],[कक्षा]]&gt;=11,'School Fees'!$L$3="Yes"),100,""))</f>
        <v/>
      </c>
      <c r="N12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6" s="25" t="str">
        <f>IF(Table1[[#This Row],[नाम विद्यार्थी]]="","",IF(Table1[[#This Row],[कक्षा]]&gt;8,5,""))</f>
        <v/>
      </c>
      <c r="P12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6" s="21"/>
      <c r="R1226" s="21"/>
      <c r="S1226" s="28" t="str">
        <f>IF(SUM(Table1[[#This Row],[छात्र निधि]:[टी.सी.शुल्क]])=0,"",SUM(Table1[[#This Row],[छात्र निधि]:[टी.सी.शुल्क]]))</f>
        <v/>
      </c>
      <c r="T1226" s="33"/>
      <c r="U1226" s="33"/>
      <c r="V1226" s="22"/>
    </row>
    <row r="1227" spans="2:22" ht="15">
      <c r="B1227" s="25" t="str">
        <f>IF(C1227="","",ROWS($A$4:A1227))</f>
        <v/>
      </c>
      <c r="C1227" s="25" t="str">
        <f>IF('Student Record'!A1225="","",'Student Record'!A1225)</f>
        <v/>
      </c>
      <c r="D1227" s="25" t="str">
        <f>IF('Student Record'!B1225="","",'Student Record'!B1225)</f>
        <v/>
      </c>
      <c r="E1227" s="25" t="str">
        <f>IF('Student Record'!C1225="","",'Student Record'!C1225)</f>
        <v/>
      </c>
      <c r="F1227" s="26" t="str">
        <f>IF('Student Record'!E1225="","",'Student Record'!E1225)</f>
        <v/>
      </c>
      <c r="G1227" s="26" t="str">
        <f>IF('Student Record'!G1225="","",'Student Record'!G1225)</f>
        <v/>
      </c>
      <c r="H1227" s="25" t="str">
        <f>IF('Student Record'!I1225="","",'Student Record'!I1225)</f>
        <v/>
      </c>
      <c r="I1227" s="27" t="str">
        <f>IF('Student Record'!J1225="","",'Student Record'!J1225)</f>
        <v/>
      </c>
      <c r="J1227" s="25" t="str">
        <f>IF('Student Record'!O1225="","",'Student Record'!O1225)</f>
        <v/>
      </c>
      <c r="K12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7" s="25" t="str">
        <f>IF(Table1[[#This Row],[नाम विद्यार्थी]]="","",IF(AND(Table1[[#This Row],[कक्षा]]&gt;8,Table1[[#This Row],[कक्षा]]&lt;11),50,""))</f>
        <v/>
      </c>
      <c r="M1227" s="28" t="str">
        <f>IF(Table1[[#This Row],[नाम विद्यार्थी]]="","",IF(AND(Table1[[#This Row],[कक्षा]]&gt;=11,'School Fees'!$L$3="Yes"),100,""))</f>
        <v/>
      </c>
      <c r="N12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7" s="25" t="str">
        <f>IF(Table1[[#This Row],[नाम विद्यार्थी]]="","",IF(Table1[[#This Row],[कक्षा]]&gt;8,5,""))</f>
        <v/>
      </c>
      <c r="P12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7" s="21"/>
      <c r="R1227" s="21"/>
      <c r="S1227" s="28" t="str">
        <f>IF(SUM(Table1[[#This Row],[छात्र निधि]:[टी.सी.शुल्क]])=0,"",SUM(Table1[[#This Row],[छात्र निधि]:[टी.सी.शुल्क]]))</f>
        <v/>
      </c>
      <c r="T1227" s="33"/>
      <c r="U1227" s="33"/>
      <c r="V1227" s="22"/>
    </row>
    <row r="1228" spans="2:22" ht="15">
      <c r="B1228" s="25" t="str">
        <f>IF(C1228="","",ROWS($A$4:A1228))</f>
        <v/>
      </c>
      <c r="C1228" s="25" t="str">
        <f>IF('Student Record'!A1226="","",'Student Record'!A1226)</f>
        <v/>
      </c>
      <c r="D1228" s="25" t="str">
        <f>IF('Student Record'!B1226="","",'Student Record'!B1226)</f>
        <v/>
      </c>
      <c r="E1228" s="25" t="str">
        <f>IF('Student Record'!C1226="","",'Student Record'!C1226)</f>
        <v/>
      </c>
      <c r="F1228" s="26" t="str">
        <f>IF('Student Record'!E1226="","",'Student Record'!E1226)</f>
        <v/>
      </c>
      <c r="G1228" s="26" t="str">
        <f>IF('Student Record'!G1226="","",'Student Record'!G1226)</f>
        <v/>
      </c>
      <c r="H1228" s="25" t="str">
        <f>IF('Student Record'!I1226="","",'Student Record'!I1226)</f>
        <v/>
      </c>
      <c r="I1228" s="27" t="str">
        <f>IF('Student Record'!J1226="","",'Student Record'!J1226)</f>
        <v/>
      </c>
      <c r="J1228" s="25" t="str">
        <f>IF('Student Record'!O1226="","",'Student Record'!O1226)</f>
        <v/>
      </c>
      <c r="K12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8" s="25" t="str">
        <f>IF(Table1[[#This Row],[नाम विद्यार्थी]]="","",IF(AND(Table1[[#This Row],[कक्षा]]&gt;8,Table1[[#This Row],[कक्षा]]&lt;11),50,""))</f>
        <v/>
      </c>
      <c r="M1228" s="28" t="str">
        <f>IF(Table1[[#This Row],[नाम विद्यार्थी]]="","",IF(AND(Table1[[#This Row],[कक्षा]]&gt;=11,'School Fees'!$L$3="Yes"),100,""))</f>
        <v/>
      </c>
      <c r="N12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8" s="25" t="str">
        <f>IF(Table1[[#This Row],[नाम विद्यार्थी]]="","",IF(Table1[[#This Row],[कक्षा]]&gt;8,5,""))</f>
        <v/>
      </c>
      <c r="P12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8" s="21"/>
      <c r="R1228" s="21"/>
      <c r="S1228" s="28" t="str">
        <f>IF(SUM(Table1[[#This Row],[छात्र निधि]:[टी.सी.शुल्क]])=0,"",SUM(Table1[[#This Row],[छात्र निधि]:[टी.सी.शुल्क]]))</f>
        <v/>
      </c>
      <c r="T1228" s="33"/>
      <c r="U1228" s="33"/>
      <c r="V1228" s="22"/>
    </row>
    <row r="1229" spans="2:22" ht="15">
      <c r="B1229" s="25" t="str">
        <f>IF(C1229="","",ROWS($A$4:A1229))</f>
        <v/>
      </c>
      <c r="C1229" s="25" t="str">
        <f>IF('Student Record'!A1227="","",'Student Record'!A1227)</f>
        <v/>
      </c>
      <c r="D1229" s="25" t="str">
        <f>IF('Student Record'!B1227="","",'Student Record'!B1227)</f>
        <v/>
      </c>
      <c r="E1229" s="25" t="str">
        <f>IF('Student Record'!C1227="","",'Student Record'!C1227)</f>
        <v/>
      </c>
      <c r="F1229" s="26" t="str">
        <f>IF('Student Record'!E1227="","",'Student Record'!E1227)</f>
        <v/>
      </c>
      <c r="G1229" s="26" t="str">
        <f>IF('Student Record'!G1227="","",'Student Record'!G1227)</f>
        <v/>
      </c>
      <c r="H1229" s="25" t="str">
        <f>IF('Student Record'!I1227="","",'Student Record'!I1227)</f>
        <v/>
      </c>
      <c r="I1229" s="27" t="str">
        <f>IF('Student Record'!J1227="","",'Student Record'!J1227)</f>
        <v/>
      </c>
      <c r="J1229" s="25" t="str">
        <f>IF('Student Record'!O1227="","",'Student Record'!O1227)</f>
        <v/>
      </c>
      <c r="K12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29" s="25" t="str">
        <f>IF(Table1[[#This Row],[नाम विद्यार्थी]]="","",IF(AND(Table1[[#This Row],[कक्षा]]&gt;8,Table1[[#This Row],[कक्षा]]&lt;11),50,""))</f>
        <v/>
      </c>
      <c r="M1229" s="28" t="str">
        <f>IF(Table1[[#This Row],[नाम विद्यार्थी]]="","",IF(AND(Table1[[#This Row],[कक्षा]]&gt;=11,'School Fees'!$L$3="Yes"),100,""))</f>
        <v/>
      </c>
      <c r="N12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29" s="25" t="str">
        <f>IF(Table1[[#This Row],[नाम विद्यार्थी]]="","",IF(Table1[[#This Row],[कक्षा]]&gt;8,5,""))</f>
        <v/>
      </c>
      <c r="P12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29" s="21"/>
      <c r="R1229" s="21"/>
      <c r="S1229" s="28" t="str">
        <f>IF(SUM(Table1[[#This Row],[छात्र निधि]:[टी.सी.शुल्क]])=0,"",SUM(Table1[[#This Row],[छात्र निधि]:[टी.सी.शुल्क]]))</f>
        <v/>
      </c>
      <c r="T1229" s="33"/>
      <c r="U1229" s="33"/>
      <c r="V1229" s="22"/>
    </row>
    <row r="1230" spans="2:22" ht="15">
      <c r="B1230" s="25" t="str">
        <f>IF(C1230="","",ROWS($A$4:A1230))</f>
        <v/>
      </c>
      <c r="C1230" s="25" t="str">
        <f>IF('Student Record'!A1228="","",'Student Record'!A1228)</f>
        <v/>
      </c>
      <c r="D1230" s="25" t="str">
        <f>IF('Student Record'!B1228="","",'Student Record'!B1228)</f>
        <v/>
      </c>
      <c r="E1230" s="25" t="str">
        <f>IF('Student Record'!C1228="","",'Student Record'!C1228)</f>
        <v/>
      </c>
      <c r="F1230" s="26" t="str">
        <f>IF('Student Record'!E1228="","",'Student Record'!E1228)</f>
        <v/>
      </c>
      <c r="G1230" s="26" t="str">
        <f>IF('Student Record'!G1228="","",'Student Record'!G1228)</f>
        <v/>
      </c>
      <c r="H1230" s="25" t="str">
        <f>IF('Student Record'!I1228="","",'Student Record'!I1228)</f>
        <v/>
      </c>
      <c r="I1230" s="27" t="str">
        <f>IF('Student Record'!J1228="","",'Student Record'!J1228)</f>
        <v/>
      </c>
      <c r="J1230" s="25" t="str">
        <f>IF('Student Record'!O1228="","",'Student Record'!O1228)</f>
        <v/>
      </c>
      <c r="K12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0" s="25" t="str">
        <f>IF(Table1[[#This Row],[नाम विद्यार्थी]]="","",IF(AND(Table1[[#This Row],[कक्षा]]&gt;8,Table1[[#This Row],[कक्षा]]&lt;11),50,""))</f>
        <v/>
      </c>
      <c r="M1230" s="28" t="str">
        <f>IF(Table1[[#This Row],[नाम विद्यार्थी]]="","",IF(AND(Table1[[#This Row],[कक्षा]]&gt;=11,'School Fees'!$L$3="Yes"),100,""))</f>
        <v/>
      </c>
      <c r="N12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0" s="25" t="str">
        <f>IF(Table1[[#This Row],[नाम विद्यार्थी]]="","",IF(Table1[[#This Row],[कक्षा]]&gt;8,5,""))</f>
        <v/>
      </c>
      <c r="P12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0" s="21"/>
      <c r="R1230" s="21"/>
      <c r="S1230" s="28" t="str">
        <f>IF(SUM(Table1[[#This Row],[छात्र निधि]:[टी.सी.शुल्क]])=0,"",SUM(Table1[[#This Row],[छात्र निधि]:[टी.सी.शुल्क]]))</f>
        <v/>
      </c>
      <c r="T1230" s="33"/>
      <c r="U1230" s="33"/>
      <c r="V1230" s="22"/>
    </row>
    <row r="1231" spans="2:22" ht="15">
      <c r="B1231" s="25" t="str">
        <f>IF(C1231="","",ROWS($A$4:A1231))</f>
        <v/>
      </c>
      <c r="C1231" s="25" t="str">
        <f>IF('Student Record'!A1229="","",'Student Record'!A1229)</f>
        <v/>
      </c>
      <c r="D1231" s="25" t="str">
        <f>IF('Student Record'!B1229="","",'Student Record'!B1229)</f>
        <v/>
      </c>
      <c r="E1231" s="25" t="str">
        <f>IF('Student Record'!C1229="","",'Student Record'!C1229)</f>
        <v/>
      </c>
      <c r="F1231" s="26" t="str">
        <f>IF('Student Record'!E1229="","",'Student Record'!E1229)</f>
        <v/>
      </c>
      <c r="G1231" s="26" t="str">
        <f>IF('Student Record'!G1229="","",'Student Record'!G1229)</f>
        <v/>
      </c>
      <c r="H1231" s="25" t="str">
        <f>IF('Student Record'!I1229="","",'Student Record'!I1229)</f>
        <v/>
      </c>
      <c r="I1231" s="27" t="str">
        <f>IF('Student Record'!J1229="","",'Student Record'!J1229)</f>
        <v/>
      </c>
      <c r="J1231" s="25" t="str">
        <f>IF('Student Record'!O1229="","",'Student Record'!O1229)</f>
        <v/>
      </c>
      <c r="K12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1" s="25" t="str">
        <f>IF(Table1[[#This Row],[नाम विद्यार्थी]]="","",IF(AND(Table1[[#This Row],[कक्षा]]&gt;8,Table1[[#This Row],[कक्षा]]&lt;11),50,""))</f>
        <v/>
      </c>
      <c r="M1231" s="28" t="str">
        <f>IF(Table1[[#This Row],[नाम विद्यार्थी]]="","",IF(AND(Table1[[#This Row],[कक्षा]]&gt;=11,'School Fees'!$L$3="Yes"),100,""))</f>
        <v/>
      </c>
      <c r="N12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1" s="25" t="str">
        <f>IF(Table1[[#This Row],[नाम विद्यार्थी]]="","",IF(Table1[[#This Row],[कक्षा]]&gt;8,5,""))</f>
        <v/>
      </c>
      <c r="P12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1" s="21"/>
      <c r="R1231" s="21"/>
      <c r="S1231" s="28" t="str">
        <f>IF(SUM(Table1[[#This Row],[छात्र निधि]:[टी.सी.शुल्क]])=0,"",SUM(Table1[[#This Row],[छात्र निधि]:[टी.सी.शुल्क]]))</f>
        <v/>
      </c>
      <c r="T1231" s="33"/>
      <c r="U1231" s="33"/>
      <c r="V1231" s="22"/>
    </row>
    <row r="1232" spans="2:22" ht="15">
      <c r="B1232" s="25" t="str">
        <f>IF(C1232="","",ROWS($A$4:A1232))</f>
        <v/>
      </c>
      <c r="C1232" s="25" t="str">
        <f>IF('Student Record'!A1230="","",'Student Record'!A1230)</f>
        <v/>
      </c>
      <c r="D1232" s="25" t="str">
        <f>IF('Student Record'!B1230="","",'Student Record'!B1230)</f>
        <v/>
      </c>
      <c r="E1232" s="25" t="str">
        <f>IF('Student Record'!C1230="","",'Student Record'!C1230)</f>
        <v/>
      </c>
      <c r="F1232" s="26" t="str">
        <f>IF('Student Record'!E1230="","",'Student Record'!E1230)</f>
        <v/>
      </c>
      <c r="G1232" s="26" t="str">
        <f>IF('Student Record'!G1230="","",'Student Record'!G1230)</f>
        <v/>
      </c>
      <c r="H1232" s="25" t="str">
        <f>IF('Student Record'!I1230="","",'Student Record'!I1230)</f>
        <v/>
      </c>
      <c r="I1232" s="27" t="str">
        <f>IF('Student Record'!J1230="","",'Student Record'!J1230)</f>
        <v/>
      </c>
      <c r="J1232" s="25" t="str">
        <f>IF('Student Record'!O1230="","",'Student Record'!O1230)</f>
        <v/>
      </c>
      <c r="K12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2" s="25" t="str">
        <f>IF(Table1[[#This Row],[नाम विद्यार्थी]]="","",IF(AND(Table1[[#This Row],[कक्षा]]&gt;8,Table1[[#This Row],[कक्षा]]&lt;11),50,""))</f>
        <v/>
      </c>
      <c r="M1232" s="28" t="str">
        <f>IF(Table1[[#This Row],[नाम विद्यार्थी]]="","",IF(AND(Table1[[#This Row],[कक्षा]]&gt;=11,'School Fees'!$L$3="Yes"),100,""))</f>
        <v/>
      </c>
      <c r="N12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2" s="25" t="str">
        <f>IF(Table1[[#This Row],[नाम विद्यार्थी]]="","",IF(Table1[[#This Row],[कक्षा]]&gt;8,5,""))</f>
        <v/>
      </c>
      <c r="P12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2" s="21"/>
      <c r="R1232" s="21"/>
      <c r="S1232" s="28" t="str">
        <f>IF(SUM(Table1[[#This Row],[छात्र निधि]:[टी.सी.शुल्क]])=0,"",SUM(Table1[[#This Row],[छात्र निधि]:[टी.सी.शुल्क]]))</f>
        <v/>
      </c>
      <c r="T1232" s="33"/>
      <c r="U1232" s="33"/>
      <c r="V1232" s="22"/>
    </row>
    <row r="1233" spans="2:22" ht="15">
      <c r="B1233" s="25" t="str">
        <f>IF(C1233="","",ROWS($A$4:A1233))</f>
        <v/>
      </c>
      <c r="C1233" s="25" t="str">
        <f>IF('Student Record'!A1231="","",'Student Record'!A1231)</f>
        <v/>
      </c>
      <c r="D1233" s="25" t="str">
        <f>IF('Student Record'!B1231="","",'Student Record'!B1231)</f>
        <v/>
      </c>
      <c r="E1233" s="25" t="str">
        <f>IF('Student Record'!C1231="","",'Student Record'!C1231)</f>
        <v/>
      </c>
      <c r="F1233" s="26" t="str">
        <f>IF('Student Record'!E1231="","",'Student Record'!E1231)</f>
        <v/>
      </c>
      <c r="G1233" s="26" t="str">
        <f>IF('Student Record'!G1231="","",'Student Record'!G1231)</f>
        <v/>
      </c>
      <c r="H1233" s="25" t="str">
        <f>IF('Student Record'!I1231="","",'Student Record'!I1231)</f>
        <v/>
      </c>
      <c r="I1233" s="27" t="str">
        <f>IF('Student Record'!J1231="","",'Student Record'!J1231)</f>
        <v/>
      </c>
      <c r="J1233" s="25" t="str">
        <f>IF('Student Record'!O1231="","",'Student Record'!O1231)</f>
        <v/>
      </c>
      <c r="K12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3" s="25" t="str">
        <f>IF(Table1[[#This Row],[नाम विद्यार्थी]]="","",IF(AND(Table1[[#This Row],[कक्षा]]&gt;8,Table1[[#This Row],[कक्षा]]&lt;11),50,""))</f>
        <v/>
      </c>
      <c r="M1233" s="28" t="str">
        <f>IF(Table1[[#This Row],[नाम विद्यार्थी]]="","",IF(AND(Table1[[#This Row],[कक्षा]]&gt;=11,'School Fees'!$L$3="Yes"),100,""))</f>
        <v/>
      </c>
      <c r="N12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3" s="25" t="str">
        <f>IF(Table1[[#This Row],[नाम विद्यार्थी]]="","",IF(Table1[[#This Row],[कक्षा]]&gt;8,5,""))</f>
        <v/>
      </c>
      <c r="P12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3" s="21"/>
      <c r="R1233" s="21"/>
      <c r="S1233" s="28" t="str">
        <f>IF(SUM(Table1[[#This Row],[छात्र निधि]:[टी.सी.शुल्क]])=0,"",SUM(Table1[[#This Row],[छात्र निधि]:[टी.सी.शुल्क]]))</f>
        <v/>
      </c>
      <c r="T1233" s="33"/>
      <c r="U1233" s="33"/>
      <c r="V1233" s="22"/>
    </row>
    <row r="1234" spans="2:22" ht="15">
      <c r="B1234" s="25" t="str">
        <f>IF(C1234="","",ROWS($A$4:A1234))</f>
        <v/>
      </c>
      <c r="C1234" s="25" t="str">
        <f>IF('Student Record'!A1232="","",'Student Record'!A1232)</f>
        <v/>
      </c>
      <c r="D1234" s="25" t="str">
        <f>IF('Student Record'!B1232="","",'Student Record'!B1232)</f>
        <v/>
      </c>
      <c r="E1234" s="25" t="str">
        <f>IF('Student Record'!C1232="","",'Student Record'!C1232)</f>
        <v/>
      </c>
      <c r="F1234" s="26" t="str">
        <f>IF('Student Record'!E1232="","",'Student Record'!E1232)</f>
        <v/>
      </c>
      <c r="G1234" s="26" t="str">
        <f>IF('Student Record'!G1232="","",'Student Record'!G1232)</f>
        <v/>
      </c>
      <c r="H1234" s="25" t="str">
        <f>IF('Student Record'!I1232="","",'Student Record'!I1232)</f>
        <v/>
      </c>
      <c r="I1234" s="27" t="str">
        <f>IF('Student Record'!J1232="","",'Student Record'!J1232)</f>
        <v/>
      </c>
      <c r="J1234" s="25" t="str">
        <f>IF('Student Record'!O1232="","",'Student Record'!O1232)</f>
        <v/>
      </c>
      <c r="K12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4" s="25" t="str">
        <f>IF(Table1[[#This Row],[नाम विद्यार्थी]]="","",IF(AND(Table1[[#This Row],[कक्षा]]&gt;8,Table1[[#This Row],[कक्षा]]&lt;11),50,""))</f>
        <v/>
      </c>
      <c r="M1234" s="28" t="str">
        <f>IF(Table1[[#This Row],[नाम विद्यार्थी]]="","",IF(AND(Table1[[#This Row],[कक्षा]]&gt;=11,'School Fees'!$L$3="Yes"),100,""))</f>
        <v/>
      </c>
      <c r="N12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4" s="25" t="str">
        <f>IF(Table1[[#This Row],[नाम विद्यार्थी]]="","",IF(Table1[[#This Row],[कक्षा]]&gt;8,5,""))</f>
        <v/>
      </c>
      <c r="P12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4" s="21"/>
      <c r="R1234" s="21"/>
      <c r="S1234" s="28" t="str">
        <f>IF(SUM(Table1[[#This Row],[छात्र निधि]:[टी.सी.शुल्क]])=0,"",SUM(Table1[[#This Row],[छात्र निधि]:[टी.सी.शुल्क]]))</f>
        <v/>
      </c>
      <c r="T1234" s="33"/>
      <c r="U1234" s="33"/>
      <c r="V1234" s="22"/>
    </row>
    <row r="1235" spans="2:22" ht="15">
      <c r="B1235" s="25" t="str">
        <f>IF(C1235="","",ROWS($A$4:A1235))</f>
        <v/>
      </c>
      <c r="C1235" s="25" t="str">
        <f>IF('Student Record'!A1233="","",'Student Record'!A1233)</f>
        <v/>
      </c>
      <c r="D1235" s="25" t="str">
        <f>IF('Student Record'!B1233="","",'Student Record'!B1233)</f>
        <v/>
      </c>
      <c r="E1235" s="25" t="str">
        <f>IF('Student Record'!C1233="","",'Student Record'!C1233)</f>
        <v/>
      </c>
      <c r="F1235" s="26" t="str">
        <f>IF('Student Record'!E1233="","",'Student Record'!E1233)</f>
        <v/>
      </c>
      <c r="G1235" s="26" t="str">
        <f>IF('Student Record'!G1233="","",'Student Record'!G1233)</f>
        <v/>
      </c>
      <c r="H1235" s="25" t="str">
        <f>IF('Student Record'!I1233="","",'Student Record'!I1233)</f>
        <v/>
      </c>
      <c r="I1235" s="27" t="str">
        <f>IF('Student Record'!J1233="","",'Student Record'!J1233)</f>
        <v/>
      </c>
      <c r="J1235" s="25" t="str">
        <f>IF('Student Record'!O1233="","",'Student Record'!O1233)</f>
        <v/>
      </c>
      <c r="K12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5" s="25" t="str">
        <f>IF(Table1[[#This Row],[नाम विद्यार्थी]]="","",IF(AND(Table1[[#This Row],[कक्षा]]&gt;8,Table1[[#This Row],[कक्षा]]&lt;11),50,""))</f>
        <v/>
      </c>
      <c r="M1235" s="28" t="str">
        <f>IF(Table1[[#This Row],[नाम विद्यार्थी]]="","",IF(AND(Table1[[#This Row],[कक्षा]]&gt;=11,'School Fees'!$L$3="Yes"),100,""))</f>
        <v/>
      </c>
      <c r="N12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5" s="25" t="str">
        <f>IF(Table1[[#This Row],[नाम विद्यार्थी]]="","",IF(Table1[[#This Row],[कक्षा]]&gt;8,5,""))</f>
        <v/>
      </c>
      <c r="P12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5" s="21"/>
      <c r="R1235" s="21"/>
      <c r="S1235" s="28" t="str">
        <f>IF(SUM(Table1[[#This Row],[छात्र निधि]:[टी.सी.शुल्क]])=0,"",SUM(Table1[[#This Row],[छात्र निधि]:[टी.सी.शुल्क]]))</f>
        <v/>
      </c>
      <c r="T1235" s="33"/>
      <c r="U1235" s="33"/>
      <c r="V1235" s="22"/>
    </row>
    <row r="1236" spans="2:22" ht="15">
      <c r="B1236" s="25" t="str">
        <f>IF(C1236="","",ROWS($A$4:A1236))</f>
        <v/>
      </c>
      <c r="C1236" s="25" t="str">
        <f>IF('Student Record'!A1234="","",'Student Record'!A1234)</f>
        <v/>
      </c>
      <c r="D1236" s="25" t="str">
        <f>IF('Student Record'!B1234="","",'Student Record'!B1234)</f>
        <v/>
      </c>
      <c r="E1236" s="25" t="str">
        <f>IF('Student Record'!C1234="","",'Student Record'!C1234)</f>
        <v/>
      </c>
      <c r="F1236" s="26" t="str">
        <f>IF('Student Record'!E1234="","",'Student Record'!E1234)</f>
        <v/>
      </c>
      <c r="G1236" s="26" t="str">
        <f>IF('Student Record'!G1234="","",'Student Record'!G1234)</f>
        <v/>
      </c>
      <c r="H1236" s="25" t="str">
        <f>IF('Student Record'!I1234="","",'Student Record'!I1234)</f>
        <v/>
      </c>
      <c r="I1236" s="27" t="str">
        <f>IF('Student Record'!J1234="","",'Student Record'!J1234)</f>
        <v/>
      </c>
      <c r="J1236" s="25" t="str">
        <f>IF('Student Record'!O1234="","",'Student Record'!O1234)</f>
        <v/>
      </c>
      <c r="K12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6" s="25" t="str">
        <f>IF(Table1[[#This Row],[नाम विद्यार्थी]]="","",IF(AND(Table1[[#This Row],[कक्षा]]&gt;8,Table1[[#This Row],[कक्षा]]&lt;11),50,""))</f>
        <v/>
      </c>
      <c r="M1236" s="28" t="str">
        <f>IF(Table1[[#This Row],[नाम विद्यार्थी]]="","",IF(AND(Table1[[#This Row],[कक्षा]]&gt;=11,'School Fees'!$L$3="Yes"),100,""))</f>
        <v/>
      </c>
      <c r="N12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6" s="25" t="str">
        <f>IF(Table1[[#This Row],[नाम विद्यार्थी]]="","",IF(Table1[[#This Row],[कक्षा]]&gt;8,5,""))</f>
        <v/>
      </c>
      <c r="P12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6" s="21"/>
      <c r="R1236" s="21"/>
      <c r="S1236" s="28" t="str">
        <f>IF(SUM(Table1[[#This Row],[छात्र निधि]:[टी.सी.शुल्क]])=0,"",SUM(Table1[[#This Row],[छात्र निधि]:[टी.सी.शुल्क]]))</f>
        <v/>
      </c>
      <c r="T1236" s="33"/>
      <c r="U1236" s="33"/>
      <c r="V1236" s="22"/>
    </row>
    <row r="1237" spans="2:22" ht="15">
      <c r="B1237" s="25" t="str">
        <f>IF(C1237="","",ROWS($A$4:A1237))</f>
        <v/>
      </c>
      <c r="C1237" s="25" t="str">
        <f>IF('Student Record'!A1235="","",'Student Record'!A1235)</f>
        <v/>
      </c>
      <c r="D1237" s="25" t="str">
        <f>IF('Student Record'!B1235="","",'Student Record'!B1235)</f>
        <v/>
      </c>
      <c r="E1237" s="25" t="str">
        <f>IF('Student Record'!C1235="","",'Student Record'!C1235)</f>
        <v/>
      </c>
      <c r="F1237" s="26" t="str">
        <f>IF('Student Record'!E1235="","",'Student Record'!E1235)</f>
        <v/>
      </c>
      <c r="G1237" s="26" t="str">
        <f>IF('Student Record'!G1235="","",'Student Record'!G1235)</f>
        <v/>
      </c>
      <c r="H1237" s="25" t="str">
        <f>IF('Student Record'!I1235="","",'Student Record'!I1235)</f>
        <v/>
      </c>
      <c r="I1237" s="27" t="str">
        <f>IF('Student Record'!J1235="","",'Student Record'!J1235)</f>
        <v/>
      </c>
      <c r="J1237" s="25" t="str">
        <f>IF('Student Record'!O1235="","",'Student Record'!O1235)</f>
        <v/>
      </c>
      <c r="K12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7" s="25" t="str">
        <f>IF(Table1[[#This Row],[नाम विद्यार्थी]]="","",IF(AND(Table1[[#This Row],[कक्षा]]&gt;8,Table1[[#This Row],[कक्षा]]&lt;11),50,""))</f>
        <v/>
      </c>
      <c r="M1237" s="28" t="str">
        <f>IF(Table1[[#This Row],[नाम विद्यार्थी]]="","",IF(AND(Table1[[#This Row],[कक्षा]]&gt;=11,'School Fees'!$L$3="Yes"),100,""))</f>
        <v/>
      </c>
      <c r="N12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7" s="25" t="str">
        <f>IF(Table1[[#This Row],[नाम विद्यार्थी]]="","",IF(Table1[[#This Row],[कक्षा]]&gt;8,5,""))</f>
        <v/>
      </c>
      <c r="P12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7" s="21"/>
      <c r="R1237" s="21"/>
      <c r="S1237" s="28" t="str">
        <f>IF(SUM(Table1[[#This Row],[छात्र निधि]:[टी.सी.शुल्क]])=0,"",SUM(Table1[[#This Row],[छात्र निधि]:[टी.सी.शुल्क]]))</f>
        <v/>
      </c>
      <c r="T1237" s="33"/>
      <c r="U1237" s="33"/>
      <c r="V1237" s="22"/>
    </row>
    <row r="1238" spans="2:22" ht="15">
      <c r="B1238" s="25" t="str">
        <f>IF(C1238="","",ROWS($A$4:A1238))</f>
        <v/>
      </c>
      <c r="C1238" s="25" t="str">
        <f>IF('Student Record'!A1236="","",'Student Record'!A1236)</f>
        <v/>
      </c>
      <c r="D1238" s="25" t="str">
        <f>IF('Student Record'!B1236="","",'Student Record'!B1236)</f>
        <v/>
      </c>
      <c r="E1238" s="25" t="str">
        <f>IF('Student Record'!C1236="","",'Student Record'!C1236)</f>
        <v/>
      </c>
      <c r="F1238" s="26" t="str">
        <f>IF('Student Record'!E1236="","",'Student Record'!E1236)</f>
        <v/>
      </c>
      <c r="G1238" s="26" t="str">
        <f>IF('Student Record'!G1236="","",'Student Record'!G1236)</f>
        <v/>
      </c>
      <c r="H1238" s="25" t="str">
        <f>IF('Student Record'!I1236="","",'Student Record'!I1236)</f>
        <v/>
      </c>
      <c r="I1238" s="27" t="str">
        <f>IF('Student Record'!J1236="","",'Student Record'!J1236)</f>
        <v/>
      </c>
      <c r="J1238" s="25" t="str">
        <f>IF('Student Record'!O1236="","",'Student Record'!O1236)</f>
        <v/>
      </c>
      <c r="K12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8" s="25" t="str">
        <f>IF(Table1[[#This Row],[नाम विद्यार्थी]]="","",IF(AND(Table1[[#This Row],[कक्षा]]&gt;8,Table1[[#This Row],[कक्षा]]&lt;11),50,""))</f>
        <v/>
      </c>
      <c r="M1238" s="28" t="str">
        <f>IF(Table1[[#This Row],[नाम विद्यार्थी]]="","",IF(AND(Table1[[#This Row],[कक्षा]]&gt;=11,'School Fees'!$L$3="Yes"),100,""))</f>
        <v/>
      </c>
      <c r="N12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8" s="25" t="str">
        <f>IF(Table1[[#This Row],[नाम विद्यार्थी]]="","",IF(Table1[[#This Row],[कक्षा]]&gt;8,5,""))</f>
        <v/>
      </c>
      <c r="P12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8" s="21"/>
      <c r="R1238" s="21"/>
      <c r="S1238" s="28" t="str">
        <f>IF(SUM(Table1[[#This Row],[छात्र निधि]:[टी.सी.शुल्क]])=0,"",SUM(Table1[[#This Row],[छात्र निधि]:[टी.सी.शुल्क]]))</f>
        <v/>
      </c>
      <c r="T1238" s="33"/>
      <c r="U1238" s="33"/>
      <c r="V1238" s="22"/>
    </row>
    <row r="1239" spans="2:22" ht="15">
      <c r="B1239" s="25" t="str">
        <f>IF(C1239="","",ROWS($A$4:A1239))</f>
        <v/>
      </c>
      <c r="C1239" s="25" t="str">
        <f>IF('Student Record'!A1237="","",'Student Record'!A1237)</f>
        <v/>
      </c>
      <c r="D1239" s="25" t="str">
        <f>IF('Student Record'!B1237="","",'Student Record'!B1237)</f>
        <v/>
      </c>
      <c r="E1239" s="25" t="str">
        <f>IF('Student Record'!C1237="","",'Student Record'!C1237)</f>
        <v/>
      </c>
      <c r="F1239" s="26" t="str">
        <f>IF('Student Record'!E1237="","",'Student Record'!E1237)</f>
        <v/>
      </c>
      <c r="G1239" s="26" t="str">
        <f>IF('Student Record'!G1237="","",'Student Record'!G1237)</f>
        <v/>
      </c>
      <c r="H1239" s="25" t="str">
        <f>IF('Student Record'!I1237="","",'Student Record'!I1237)</f>
        <v/>
      </c>
      <c r="I1239" s="27" t="str">
        <f>IF('Student Record'!J1237="","",'Student Record'!J1237)</f>
        <v/>
      </c>
      <c r="J1239" s="25" t="str">
        <f>IF('Student Record'!O1237="","",'Student Record'!O1237)</f>
        <v/>
      </c>
      <c r="K12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39" s="25" t="str">
        <f>IF(Table1[[#This Row],[नाम विद्यार्थी]]="","",IF(AND(Table1[[#This Row],[कक्षा]]&gt;8,Table1[[#This Row],[कक्षा]]&lt;11),50,""))</f>
        <v/>
      </c>
      <c r="M1239" s="28" t="str">
        <f>IF(Table1[[#This Row],[नाम विद्यार्थी]]="","",IF(AND(Table1[[#This Row],[कक्षा]]&gt;=11,'School Fees'!$L$3="Yes"),100,""))</f>
        <v/>
      </c>
      <c r="N12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39" s="25" t="str">
        <f>IF(Table1[[#This Row],[नाम विद्यार्थी]]="","",IF(Table1[[#This Row],[कक्षा]]&gt;8,5,""))</f>
        <v/>
      </c>
      <c r="P12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39" s="21"/>
      <c r="R1239" s="21"/>
      <c r="S1239" s="28" t="str">
        <f>IF(SUM(Table1[[#This Row],[छात्र निधि]:[टी.सी.शुल्क]])=0,"",SUM(Table1[[#This Row],[छात्र निधि]:[टी.सी.शुल्क]]))</f>
        <v/>
      </c>
      <c r="T1239" s="33"/>
      <c r="U1239" s="33"/>
      <c r="V1239" s="22"/>
    </row>
    <row r="1240" spans="2:22" ht="15">
      <c r="B1240" s="25" t="str">
        <f>IF(C1240="","",ROWS($A$4:A1240))</f>
        <v/>
      </c>
      <c r="C1240" s="25" t="str">
        <f>IF('Student Record'!A1238="","",'Student Record'!A1238)</f>
        <v/>
      </c>
      <c r="D1240" s="25" t="str">
        <f>IF('Student Record'!B1238="","",'Student Record'!B1238)</f>
        <v/>
      </c>
      <c r="E1240" s="25" t="str">
        <f>IF('Student Record'!C1238="","",'Student Record'!C1238)</f>
        <v/>
      </c>
      <c r="F1240" s="26" t="str">
        <f>IF('Student Record'!E1238="","",'Student Record'!E1238)</f>
        <v/>
      </c>
      <c r="G1240" s="26" t="str">
        <f>IF('Student Record'!G1238="","",'Student Record'!G1238)</f>
        <v/>
      </c>
      <c r="H1240" s="25" t="str">
        <f>IF('Student Record'!I1238="","",'Student Record'!I1238)</f>
        <v/>
      </c>
      <c r="I1240" s="27" t="str">
        <f>IF('Student Record'!J1238="","",'Student Record'!J1238)</f>
        <v/>
      </c>
      <c r="J1240" s="25" t="str">
        <f>IF('Student Record'!O1238="","",'Student Record'!O1238)</f>
        <v/>
      </c>
      <c r="K12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0" s="25" t="str">
        <f>IF(Table1[[#This Row],[नाम विद्यार्थी]]="","",IF(AND(Table1[[#This Row],[कक्षा]]&gt;8,Table1[[#This Row],[कक्षा]]&lt;11),50,""))</f>
        <v/>
      </c>
      <c r="M1240" s="28" t="str">
        <f>IF(Table1[[#This Row],[नाम विद्यार्थी]]="","",IF(AND(Table1[[#This Row],[कक्षा]]&gt;=11,'School Fees'!$L$3="Yes"),100,""))</f>
        <v/>
      </c>
      <c r="N12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0" s="25" t="str">
        <f>IF(Table1[[#This Row],[नाम विद्यार्थी]]="","",IF(Table1[[#This Row],[कक्षा]]&gt;8,5,""))</f>
        <v/>
      </c>
      <c r="P12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0" s="21"/>
      <c r="R1240" s="21"/>
      <c r="S1240" s="28" t="str">
        <f>IF(SUM(Table1[[#This Row],[छात्र निधि]:[टी.सी.शुल्क]])=0,"",SUM(Table1[[#This Row],[छात्र निधि]:[टी.सी.शुल्क]]))</f>
        <v/>
      </c>
      <c r="T1240" s="33"/>
      <c r="U1240" s="33"/>
      <c r="V1240" s="22"/>
    </row>
    <row r="1241" spans="2:22" ht="15">
      <c r="B1241" s="25" t="str">
        <f>IF(C1241="","",ROWS($A$4:A1241))</f>
        <v/>
      </c>
      <c r="C1241" s="25" t="str">
        <f>IF('Student Record'!A1239="","",'Student Record'!A1239)</f>
        <v/>
      </c>
      <c r="D1241" s="25" t="str">
        <f>IF('Student Record'!B1239="","",'Student Record'!B1239)</f>
        <v/>
      </c>
      <c r="E1241" s="25" t="str">
        <f>IF('Student Record'!C1239="","",'Student Record'!C1239)</f>
        <v/>
      </c>
      <c r="F1241" s="26" t="str">
        <f>IF('Student Record'!E1239="","",'Student Record'!E1239)</f>
        <v/>
      </c>
      <c r="G1241" s="26" t="str">
        <f>IF('Student Record'!G1239="","",'Student Record'!G1239)</f>
        <v/>
      </c>
      <c r="H1241" s="25" t="str">
        <f>IF('Student Record'!I1239="","",'Student Record'!I1239)</f>
        <v/>
      </c>
      <c r="I1241" s="27" t="str">
        <f>IF('Student Record'!J1239="","",'Student Record'!J1239)</f>
        <v/>
      </c>
      <c r="J1241" s="25" t="str">
        <f>IF('Student Record'!O1239="","",'Student Record'!O1239)</f>
        <v/>
      </c>
      <c r="K12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1" s="25" t="str">
        <f>IF(Table1[[#This Row],[नाम विद्यार्थी]]="","",IF(AND(Table1[[#This Row],[कक्षा]]&gt;8,Table1[[#This Row],[कक्षा]]&lt;11),50,""))</f>
        <v/>
      </c>
      <c r="M1241" s="28" t="str">
        <f>IF(Table1[[#This Row],[नाम विद्यार्थी]]="","",IF(AND(Table1[[#This Row],[कक्षा]]&gt;=11,'School Fees'!$L$3="Yes"),100,""))</f>
        <v/>
      </c>
      <c r="N12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1" s="25" t="str">
        <f>IF(Table1[[#This Row],[नाम विद्यार्थी]]="","",IF(Table1[[#This Row],[कक्षा]]&gt;8,5,""))</f>
        <v/>
      </c>
      <c r="P12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1" s="21"/>
      <c r="R1241" s="21"/>
      <c r="S1241" s="28" t="str">
        <f>IF(SUM(Table1[[#This Row],[छात्र निधि]:[टी.सी.शुल्क]])=0,"",SUM(Table1[[#This Row],[छात्र निधि]:[टी.सी.शुल्क]]))</f>
        <v/>
      </c>
      <c r="T1241" s="33"/>
      <c r="U1241" s="33"/>
      <c r="V1241" s="22"/>
    </row>
    <row r="1242" spans="2:22" ht="15">
      <c r="B1242" s="25" t="str">
        <f>IF(C1242="","",ROWS($A$4:A1242))</f>
        <v/>
      </c>
      <c r="C1242" s="25" t="str">
        <f>IF('Student Record'!A1240="","",'Student Record'!A1240)</f>
        <v/>
      </c>
      <c r="D1242" s="25" t="str">
        <f>IF('Student Record'!B1240="","",'Student Record'!B1240)</f>
        <v/>
      </c>
      <c r="E1242" s="25" t="str">
        <f>IF('Student Record'!C1240="","",'Student Record'!C1240)</f>
        <v/>
      </c>
      <c r="F1242" s="26" t="str">
        <f>IF('Student Record'!E1240="","",'Student Record'!E1240)</f>
        <v/>
      </c>
      <c r="G1242" s="26" t="str">
        <f>IF('Student Record'!G1240="","",'Student Record'!G1240)</f>
        <v/>
      </c>
      <c r="H1242" s="25" t="str">
        <f>IF('Student Record'!I1240="","",'Student Record'!I1240)</f>
        <v/>
      </c>
      <c r="I1242" s="27" t="str">
        <f>IF('Student Record'!J1240="","",'Student Record'!J1240)</f>
        <v/>
      </c>
      <c r="J1242" s="25" t="str">
        <f>IF('Student Record'!O1240="","",'Student Record'!O1240)</f>
        <v/>
      </c>
      <c r="K12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2" s="25" t="str">
        <f>IF(Table1[[#This Row],[नाम विद्यार्थी]]="","",IF(AND(Table1[[#This Row],[कक्षा]]&gt;8,Table1[[#This Row],[कक्षा]]&lt;11),50,""))</f>
        <v/>
      </c>
      <c r="M1242" s="28" t="str">
        <f>IF(Table1[[#This Row],[नाम विद्यार्थी]]="","",IF(AND(Table1[[#This Row],[कक्षा]]&gt;=11,'School Fees'!$L$3="Yes"),100,""))</f>
        <v/>
      </c>
      <c r="N12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2" s="25" t="str">
        <f>IF(Table1[[#This Row],[नाम विद्यार्थी]]="","",IF(Table1[[#This Row],[कक्षा]]&gt;8,5,""))</f>
        <v/>
      </c>
      <c r="P12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2" s="21"/>
      <c r="R1242" s="21"/>
      <c r="S1242" s="28" t="str">
        <f>IF(SUM(Table1[[#This Row],[छात्र निधि]:[टी.सी.शुल्क]])=0,"",SUM(Table1[[#This Row],[छात्र निधि]:[टी.सी.शुल्क]]))</f>
        <v/>
      </c>
      <c r="T1242" s="33"/>
      <c r="U1242" s="33"/>
      <c r="V1242" s="22"/>
    </row>
    <row r="1243" spans="2:22" ht="15">
      <c r="B1243" s="25" t="str">
        <f>IF(C1243="","",ROWS($A$4:A1243))</f>
        <v/>
      </c>
      <c r="C1243" s="25" t="str">
        <f>IF('Student Record'!A1241="","",'Student Record'!A1241)</f>
        <v/>
      </c>
      <c r="D1243" s="25" t="str">
        <f>IF('Student Record'!B1241="","",'Student Record'!B1241)</f>
        <v/>
      </c>
      <c r="E1243" s="25" t="str">
        <f>IF('Student Record'!C1241="","",'Student Record'!C1241)</f>
        <v/>
      </c>
      <c r="F1243" s="26" t="str">
        <f>IF('Student Record'!E1241="","",'Student Record'!E1241)</f>
        <v/>
      </c>
      <c r="G1243" s="26" t="str">
        <f>IF('Student Record'!G1241="","",'Student Record'!G1241)</f>
        <v/>
      </c>
      <c r="H1243" s="25" t="str">
        <f>IF('Student Record'!I1241="","",'Student Record'!I1241)</f>
        <v/>
      </c>
      <c r="I1243" s="27" t="str">
        <f>IF('Student Record'!J1241="","",'Student Record'!J1241)</f>
        <v/>
      </c>
      <c r="J1243" s="25" t="str">
        <f>IF('Student Record'!O1241="","",'Student Record'!O1241)</f>
        <v/>
      </c>
      <c r="K12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3" s="25" t="str">
        <f>IF(Table1[[#This Row],[नाम विद्यार्थी]]="","",IF(AND(Table1[[#This Row],[कक्षा]]&gt;8,Table1[[#This Row],[कक्षा]]&lt;11),50,""))</f>
        <v/>
      </c>
      <c r="M1243" s="28" t="str">
        <f>IF(Table1[[#This Row],[नाम विद्यार्थी]]="","",IF(AND(Table1[[#This Row],[कक्षा]]&gt;=11,'School Fees'!$L$3="Yes"),100,""))</f>
        <v/>
      </c>
      <c r="N12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3" s="25" t="str">
        <f>IF(Table1[[#This Row],[नाम विद्यार्थी]]="","",IF(Table1[[#This Row],[कक्षा]]&gt;8,5,""))</f>
        <v/>
      </c>
      <c r="P12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3" s="21"/>
      <c r="R1243" s="21"/>
      <c r="S1243" s="28" t="str">
        <f>IF(SUM(Table1[[#This Row],[छात्र निधि]:[टी.सी.शुल्क]])=0,"",SUM(Table1[[#This Row],[छात्र निधि]:[टी.सी.शुल्क]]))</f>
        <v/>
      </c>
      <c r="T1243" s="33"/>
      <c r="U1243" s="33"/>
      <c r="V1243" s="22"/>
    </row>
    <row r="1244" spans="2:22" ht="15">
      <c r="B1244" s="25" t="str">
        <f>IF(C1244="","",ROWS($A$4:A1244))</f>
        <v/>
      </c>
      <c r="C1244" s="25" t="str">
        <f>IF('Student Record'!A1242="","",'Student Record'!A1242)</f>
        <v/>
      </c>
      <c r="D1244" s="25" t="str">
        <f>IF('Student Record'!B1242="","",'Student Record'!B1242)</f>
        <v/>
      </c>
      <c r="E1244" s="25" t="str">
        <f>IF('Student Record'!C1242="","",'Student Record'!C1242)</f>
        <v/>
      </c>
      <c r="F1244" s="26" t="str">
        <f>IF('Student Record'!E1242="","",'Student Record'!E1242)</f>
        <v/>
      </c>
      <c r="G1244" s="26" t="str">
        <f>IF('Student Record'!G1242="","",'Student Record'!G1242)</f>
        <v/>
      </c>
      <c r="H1244" s="25" t="str">
        <f>IF('Student Record'!I1242="","",'Student Record'!I1242)</f>
        <v/>
      </c>
      <c r="I1244" s="27" t="str">
        <f>IF('Student Record'!J1242="","",'Student Record'!J1242)</f>
        <v/>
      </c>
      <c r="J1244" s="25" t="str">
        <f>IF('Student Record'!O1242="","",'Student Record'!O1242)</f>
        <v/>
      </c>
      <c r="K12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4" s="25" t="str">
        <f>IF(Table1[[#This Row],[नाम विद्यार्थी]]="","",IF(AND(Table1[[#This Row],[कक्षा]]&gt;8,Table1[[#This Row],[कक्षा]]&lt;11),50,""))</f>
        <v/>
      </c>
      <c r="M1244" s="28" t="str">
        <f>IF(Table1[[#This Row],[नाम विद्यार्थी]]="","",IF(AND(Table1[[#This Row],[कक्षा]]&gt;=11,'School Fees'!$L$3="Yes"),100,""))</f>
        <v/>
      </c>
      <c r="N12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4" s="25" t="str">
        <f>IF(Table1[[#This Row],[नाम विद्यार्थी]]="","",IF(Table1[[#This Row],[कक्षा]]&gt;8,5,""))</f>
        <v/>
      </c>
      <c r="P12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4" s="21"/>
      <c r="R1244" s="21"/>
      <c r="S1244" s="28" t="str">
        <f>IF(SUM(Table1[[#This Row],[छात्र निधि]:[टी.सी.शुल्क]])=0,"",SUM(Table1[[#This Row],[छात्र निधि]:[टी.सी.शुल्क]]))</f>
        <v/>
      </c>
      <c r="T1244" s="33"/>
      <c r="U1244" s="33"/>
      <c r="V1244" s="22"/>
    </row>
    <row r="1245" spans="2:22" ht="15">
      <c r="B1245" s="25" t="str">
        <f>IF(C1245="","",ROWS($A$4:A1245))</f>
        <v/>
      </c>
      <c r="C1245" s="25" t="str">
        <f>IF('Student Record'!A1243="","",'Student Record'!A1243)</f>
        <v/>
      </c>
      <c r="D1245" s="25" t="str">
        <f>IF('Student Record'!B1243="","",'Student Record'!B1243)</f>
        <v/>
      </c>
      <c r="E1245" s="25" t="str">
        <f>IF('Student Record'!C1243="","",'Student Record'!C1243)</f>
        <v/>
      </c>
      <c r="F1245" s="26" t="str">
        <f>IF('Student Record'!E1243="","",'Student Record'!E1243)</f>
        <v/>
      </c>
      <c r="G1245" s="26" t="str">
        <f>IF('Student Record'!G1243="","",'Student Record'!G1243)</f>
        <v/>
      </c>
      <c r="H1245" s="25" t="str">
        <f>IF('Student Record'!I1243="","",'Student Record'!I1243)</f>
        <v/>
      </c>
      <c r="I1245" s="27" t="str">
        <f>IF('Student Record'!J1243="","",'Student Record'!J1243)</f>
        <v/>
      </c>
      <c r="J1245" s="25" t="str">
        <f>IF('Student Record'!O1243="","",'Student Record'!O1243)</f>
        <v/>
      </c>
      <c r="K12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5" s="25" t="str">
        <f>IF(Table1[[#This Row],[नाम विद्यार्थी]]="","",IF(AND(Table1[[#This Row],[कक्षा]]&gt;8,Table1[[#This Row],[कक्षा]]&lt;11),50,""))</f>
        <v/>
      </c>
      <c r="M1245" s="28" t="str">
        <f>IF(Table1[[#This Row],[नाम विद्यार्थी]]="","",IF(AND(Table1[[#This Row],[कक्षा]]&gt;=11,'School Fees'!$L$3="Yes"),100,""))</f>
        <v/>
      </c>
      <c r="N12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5" s="25" t="str">
        <f>IF(Table1[[#This Row],[नाम विद्यार्थी]]="","",IF(Table1[[#This Row],[कक्षा]]&gt;8,5,""))</f>
        <v/>
      </c>
      <c r="P12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5" s="21"/>
      <c r="R1245" s="21"/>
      <c r="S1245" s="28" t="str">
        <f>IF(SUM(Table1[[#This Row],[छात्र निधि]:[टी.सी.शुल्क]])=0,"",SUM(Table1[[#This Row],[छात्र निधि]:[टी.सी.शुल्क]]))</f>
        <v/>
      </c>
      <c r="T1245" s="33"/>
      <c r="U1245" s="33"/>
      <c r="V1245" s="22"/>
    </row>
    <row r="1246" spans="2:22" ht="15">
      <c r="B1246" s="25" t="str">
        <f>IF(C1246="","",ROWS($A$4:A1246))</f>
        <v/>
      </c>
      <c r="C1246" s="25" t="str">
        <f>IF('Student Record'!A1244="","",'Student Record'!A1244)</f>
        <v/>
      </c>
      <c r="D1246" s="25" t="str">
        <f>IF('Student Record'!B1244="","",'Student Record'!B1244)</f>
        <v/>
      </c>
      <c r="E1246" s="25" t="str">
        <f>IF('Student Record'!C1244="","",'Student Record'!C1244)</f>
        <v/>
      </c>
      <c r="F1246" s="26" t="str">
        <f>IF('Student Record'!E1244="","",'Student Record'!E1244)</f>
        <v/>
      </c>
      <c r="G1246" s="26" t="str">
        <f>IF('Student Record'!G1244="","",'Student Record'!G1244)</f>
        <v/>
      </c>
      <c r="H1246" s="25" t="str">
        <f>IF('Student Record'!I1244="","",'Student Record'!I1244)</f>
        <v/>
      </c>
      <c r="I1246" s="27" t="str">
        <f>IF('Student Record'!J1244="","",'Student Record'!J1244)</f>
        <v/>
      </c>
      <c r="J1246" s="25" t="str">
        <f>IF('Student Record'!O1244="","",'Student Record'!O1244)</f>
        <v/>
      </c>
      <c r="K12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6" s="25" t="str">
        <f>IF(Table1[[#This Row],[नाम विद्यार्थी]]="","",IF(AND(Table1[[#This Row],[कक्षा]]&gt;8,Table1[[#This Row],[कक्षा]]&lt;11),50,""))</f>
        <v/>
      </c>
      <c r="M1246" s="28" t="str">
        <f>IF(Table1[[#This Row],[नाम विद्यार्थी]]="","",IF(AND(Table1[[#This Row],[कक्षा]]&gt;=11,'School Fees'!$L$3="Yes"),100,""))</f>
        <v/>
      </c>
      <c r="N12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6" s="25" t="str">
        <f>IF(Table1[[#This Row],[नाम विद्यार्थी]]="","",IF(Table1[[#This Row],[कक्षा]]&gt;8,5,""))</f>
        <v/>
      </c>
      <c r="P12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6" s="21"/>
      <c r="R1246" s="21"/>
      <c r="S1246" s="28" t="str">
        <f>IF(SUM(Table1[[#This Row],[छात्र निधि]:[टी.सी.शुल्क]])=0,"",SUM(Table1[[#This Row],[छात्र निधि]:[टी.सी.शुल्क]]))</f>
        <v/>
      </c>
      <c r="T1246" s="33"/>
      <c r="U1246" s="33"/>
      <c r="V1246" s="22"/>
    </row>
    <row r="1247" spans="2:22" ht="15">
      <c r="B1247" s="25" t="str">
        <f>IF(C1247="","",ROWS($A$4:A1247))</f>
        <v/>
      </c>
      <c r="C1247" s="25" t="str">
        <f>IF('Student Record'!A1245="","",'Student Record'!A1245)</f>
        <v/>
      </c>
      <c r="D1247" s="25" t="str">
        <f>IF('Student Record'!B1245="","",'Student Record'!B1245)</f>
        <v/>
      </c>
      <c r="E1247" s="25" t="str">
        <f>IF('Student Record'!C1245="","",'Student Record'!C1245)</f>
        <v/>
      </c>
      <c r="F1247" s="26" t="str">
        <f>IF('Student Record'!E1245="","",'Student Record'!E1245)</f>
        <v/>
      </c>
      <c r="G1247" s="26" t="str">
        <f>IF('Student Record'!G1245="","",'Student Record'!G1245)</f>
        <v/>
      </c>
      <c r="H1247" s="25" t="str">
        <f>IF('Student Record'!I1245="","",'Student Record'!I1245)</f>
        <v/>
      </c>
      <c r="I1247" s="27" t="str">
        <f>IF('Student Record'!J1245="","",'Student Record'!J1245)</f>
        <v/>
      </c>
      <c r="J1247" s="25" t="str">
        <f>IF('Student Record'!O1245="","",'Student Record'!O1245)</f>
        <v/>
      </c>
      <c r="K12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7" s="25" t="str">
        <f>IF(Table1[[#This Row],[नाम विद्यार्थी]]="","",IF(AND(Table1[[#This Row],[कक्षा]]&gt;8,Table1[[#This Row],[कक्षा]]&lt;11),50,""))</f>
        <v/>
      </c>
      <c r="M1247" s="28" t="str">
        <f>IF(Table1[[#This Row],[नाम विद्यार्थी]]="","",IF(AND(Table1[[#This Row],[कक्षा]]&gt;=11,'School Fees'!$L$3="Yes"),100,""))</f>
        <v/>
      </c>
      <c r="N12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7" s="25" t="str">
        <f>IF(Table1[[#This Row],[नाम विद्यार्थी]]="","",IF(Table1[[#This Row],[कक्षा]]&gt;8,5,""))</f>
        <v/>
      </c>
      <c r="P12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7" s="21"/>
      <c r="R1247" s="21"/>
      <c r="S1247" s="28" t="str">
        <f>IF(SUM(Table1[[#This Row],[छात्र निधि]:[टी.सी.शुल्क]])=0,"",SUM(Table1[[#This Row],[छात्र निधि]:[टी.सी.शुल्क]]))</f>
        <v/>
      </c>
      <c r="T1247" s="33"/>
      <c r="U1247" s="33"/>
      <c r="V1247" s="22"/>
    </row>
    <row r="1248" spans="2:22" ht="15">
      <c r="B1248" s="25" t="str">
        <f>IF(C1248="","",ROWS($A$4:A1248))</f>
        <v/>
      </c>
      <c r="C1248" s="25" t="str">
        <f>IF('Student Record'!A1246="","",'Student Record'!A1246)</f>
        <v/>
      </c>
      <c r="D1248" s="25" t="str">
        <f>IF('Student Record'!B1246="","",'Student Record'!B1246)</f>
        <v/>
      </c>
      <c r="E1248" s="25" t="str">
        <f>IF('Student Record'!C1246="","",'Student Record'!C1246)</f>
        <v/>
      </c>
      <c r="F1248" s="26" t="str">
        <f>IF('Student Record'!E1246="","",'Student Record'!E1246)</f>
        <v/>
      </c>
      <c r="G1248" s="26" t="str">
        <f>IF('Student Record'!G1246="","",'Student Record'!G1246)</f>
        <v/>
      </c>
      <c r="H1248" s="25" t="str">
        <f>IF('Student Record'!I1246="","",'Student Record'!I1246)</f>
        <v/>
      </c>
      <c r="I1248" s="27" t="str">
        <f>IF('Student Record'!J1246="","",'Student Record'!J1246)</f>
        <v/>
      </c>
      <c r="J1248" s="25" t="str">
        <f>IF('Student Record'!O1246="","",'Student Record'!O1246)</f>
        <v/>
      </c>
      <c r="K12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8" s="25" t="str">
        <f>IF(Table1[[#This Row],[नाम विद्यार्थी]]="","",IF(AND(Table1[[#This Row],[कक्षा]]&gt;8,Table1[[#This Row],[कक्षा]]&lt;11),50,""))</f>
        <v/>
      </c>
      <c r="M1248" s="28" t="str">
        <f>IF(Table1[[#This Row],[नाम विद्यार्थी]]="","",IF(AND(Table1[[#This Row],[कक्षा]]&gt;=11,'School Fees'!$L$3="Yes"),100,""))</f>
        <v/>
      </c>
      <c r="N12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8" s="25" t="str">
        <f>IF(Table1[[#This Row],[नाम विद्यार्थी]]="","",IF(Table1[[#This Row],[कक्षा]]&gt;8,5,""))</f>
        <v/>
      </c>
      <c r="P12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8" s="21"/>
      <c r="R1248" s="21"/>
      <c r="S1248" s="28" t="str">
        <f>IF(SUM(Table1[[#This Row],[छात्र निधि]:[टी.सी.शुल्क]])=0,"",SUM(Table1[[#This Row],[छात्र निधि]:[टी.सी.शुल्क]]))</f>
        <v/>
      </c>
      <c r="T1248" s="33"/>
      <c r="U1248" s="33"/>
      <c r="V1248" s="22"/>
    </row>
    <row r="1249" spans="2:22" ht="15">
      <c r="B1249" s="25" t="str">
        <f>IF(C1249="","",ROWS($A$4:A1249))</f>
        <v/>
      </c>
      <c r="C1249" s="25" t="str">
        <f>IF('Student Record'!A1247="","",'Student Record'!A1247)</f>
        <v/>
      </c>
      <c r="D1249" s="25" t="str">
        <f>IF('Student Record'!B1247="","",'Student Record'!B1247)</f>
        <v/>
      </c>
      <c r="E1249" s="25" t="str">
        <f>IF('Student Record'!C1247="","",'Student Record'!C1247)</f>
        <v/>
      </c>
      <c r="F1249" s="26" t="str">
        <f>IF('Student Record'!E1247="","",'Student Record'!E1247)</f>
        <v/>
      </c>
      <c r="G1249" s="26" t="str">
        <f>IF('Student Record'!G1247="","",'Student Record'!G1247)</f>
        <v/>
      </c>
      <c r="H1249" s="25" t="str">
        <f>IF('Student Record'!I1247="","",'Student Record'!I1247)</f>
        <v/>
      </c>
      <c r="I1249" s="27" t="str">
        <f>IF('Student Record'!J1247="","",'Student Record'!J1247)</f>
        <v/>
      </c>
      <c r="J1249" s="25" t="str">
        <f>IF('Student Record'!O1247="","",'Student Record'!O1247)</f>
        <v/>
      </c>
      <c r="K12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49" s="25" t="str">
        <f>IF(Table1[[#This Row],[नाम विद्यार्थी]]="","",IF(AND(Table1[[#This Row],[कक्षा]]&gt;8,Table1[[#This Row],[कक्षा]]&lt;11),50,""))</f>
        <v/>
      </c>
      <c r="M1249" s="28" t="str">
        <f>IF(Table1[[#This Row],[नाम विद्यार्थी]]="","",IF(AND(Table1[[#This Row],[कक्षा]]&gt;=11,'School Fees'!$L$3="Yes"),100,""))</f>
        <v/>
      </c>
      <c r="N12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49" s="25" t="str">
        <f>IF(Table1[[#This Row],[नाम विद्यार्थी]]="","",IF(Table1[[#This Row],[कक्षा]]&gt;8,5,""))</f>
        <v/>
      </c>
      <c r="P12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49" s="21"/>
      <c r="R1249" s="21"/>
      <c r="S1249" s="28" t="str">
        <f>IF(SUM(Table1[[#This Row],[छात्र निधि]:[टी.सी.शुल्क]])=0,"",SUM(Table1[[#This Row],[छात्र निधि]:[टी.सी.शुल्क]]))</f>
        <v/>
      </c>
      <c r="T1249" s="33"/>
      <c r="U1249" s="33"/>
      <c r="V1249" s="22"/>
    </row>
    <row r="1250" spans="2:22" ht="15">
      <c r="B1250" s="25" t="str">
        <f>IF(C1250="","",ROWS($A$4:A1250))</f>
        <v/>
      </c>
      <c r="C1250" s="25" t="str">
        <f>IF('Student Record'!A1248="","",'Student Record'!A1248)</f>
        <v/>
      </c>
      <c r="D1250" s="25" t="str">
        <f>IF('Student Record'!B1248="","",'Student Record'!B1248)</f>
        <v/>
      </c>
      <c r="E1250" s="25" t="str">
        <f>IF('Student Record'!C1248="","",'Student Record'!C1248)</f>
        <v/>
      </c>
      <c r="F1250" s="26" t="str">
        <f>IF('Student Record'!E1248="","",'Student Record'!E1248)</f>
        <v/>
      </c>
      <c r="G1250" s="26" t="str">
        <f>IF('Student Record'!G1248="","",'Student Record'!G1248)</f>
        <v/>
      </c>
      <c r="H1250" s="25" t="str">
        <f>IF('Student Record'!I1248="","",'Student Record'!I1248)</f>
        <v/>
      </c>
      <c r="I1250" s="27" t="str">
        <f>IF('Student Record'!J1248="","",'Student Record'!J1248)</f>
        <v/>
      </c>
      <c r="J1250" s="25" t="str">
        <f>IF('Student Record'!O1248="","",'Student Record'!O1248)</f>
        <v/>
      </c>
      <c r="K12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0" s="25" t="str">
        <f>IF(Table1[[#This Row],[नाम विद्यार्थी]]="","",IF(AND(Table1[[#This Row],[कक्षा]]&gt;8,Table1[[#This Row],[कक्षा]]&lt;11),50,""))</f>
        <v/>
      </c>
      <c r="M1250" s="28" t="str">
        <f>IF(Table1[[#This Row],[नाम विद्यार्थी]]="","",IF(AND(Table1[[#This Row],[कक्षा]]&gt;=11,'School Fees'!$L$3="Yes"),100,""))</f>
        <v/>
      </c>
      <c r="N12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0" s="25" t="str">
        <f>IF(Table1[[#This Row],[नाम विद्यार्थी]]="","",IF(Table1[[#This Row],[कक्षा]]&gt;8,5,""))</f>
        <v/>
      </c>
      <c r="P12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0" s="21"/>
      <c r="R1250" s="21"/>
      <c r="S1250" s="28" t="str">
        <f>IF(SUM(Table1[[#This Row],[छात्र निधि]:[टी.सी.शुल्क]])=0,"",SUM(Table1[[#This Row],[छात्र निधि]:[टी.सी.शुल्क]]))</f>
        <v/>
      </c>
      <c r="T1250" s="33"/>
      <c r="U1250" s="33"/>
      <c r="V1250" s="22"/>
    </row>
    <row r="1251" spans="2:22" ht="15">
      <c r="B1251" s="25" t="str">
        <f>IF(C1251="","",ROWS($A$4:A1251))</f>
        <v/>
      </c>
      <c r="C1251" s="25" t="str">
        <f>IF('Student Record'!A1249="","",'Student Record'!A1249)</f>
        <v/>
      </c>
      <c r="D1251" s="25" t="str">
        <f>IF('Student Record'!B1249="","",'Student Record'!B1249)</f>
        <v/>
      </c>
      <c r="E1251" s="25" t="str">
        <f>IF('Student Record'!C1249="","",'Student Record'!C1249)</f>
        <v/>
      </c>
      <c r="F1251" s="26" t="str">
        <f>IF('Student Record'!E1249="","",'Student Record'!E1249)</f>
        <v/>
      </c>
      <c r="G1251" s="26" t="str">
        <f>IF('Student Record'!G1249="","",'Student Record'!G1249)</f>
        <v/>
      </c>
      <c r="H1251" s="25" t="str">
        <f>IF('Student Record'!I1249="","",'Student Record'!I1249)</f>
        <v/>
      </c>
      <c r="I1251" s="27" t="str">
        <f>IF('Student Record'!J1249="","",'Student Record'!J1249)</f>
        <v/>
      </c>
      <c r="J1251" s="25" t="str">
        <f>IF('Student Record'!O1249="","",'Student Record'!O1249)</f>
        <v/>
      </c>
      <c r="K12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1" s="25" t="str">
        <f>IF(Table1[[#This Row],[नाम विद्यार्थी]]="","",IF(AND(Table1[[#This Row],[कक्षा]]&gt;8,Table1[[#This Row],[कक्षा]]&lt;11),50,""))</f>
        <v/>
      </c>
      <c r="M1251" s="28" t="str">
        <f>IF(Table1[[#This Row],[नाम विद्यार्थी]]="","",IF(AND(Table1[[#This Row],[कक्षा]]&gt;=11,'School Fees'!$L$3="Yes"),100,""))</f>
        <v/>
      </c>
      <c r="N12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1" s="25" t="str">
        <f>IF(Table1[[#This Row],[नाम विद्यार्थी]]="","",IF(Table1[[#This Row],[कक्षा]]&gt;8,5,""))</f>
        <v/>
      </c>
      <c r="P12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1" s="21"/>
      <c r="R1251" s="21"/>
      <c r="S1251" s="28" t="str">
        <f>IF(SUM(Table1[[#This Row],[छात्र निधि]:[टी.सी.शुल्क]])=0,"",SUM(Table1[[#This Row],[छात्र निधि]:[टी.सी.शुल्क]]))</f>
        <v/>
      </c>
      <c r="T1251" s="33"/>
      <c r="U1251" s="33"/>
      <c r="V1251" s="22"/>
    </row>
    <row r="1252" spans="2:22" ht="15">
      <c r="B1252" s="25" t="str">
        <f>IF(C1252="","",ROWS($A$4:A1252))</f>
        <v/>
      </c>
      <c r="C1252" s="25" t="str">
        <f>IF('Student Record'!A1250="","",'Student Record'!A1250)</f>
        <v/>
      </c>
      <c r="D1252" s="25" t="str">
        <f>IF('Student Record'!B1250="","",'Student Record'!B1250)</f>
        <v/>
      </c>
      <c r="E1252" s="25" t="str">
        <f>IF('Student Record'!C1250="","",'Student Record'!C1250)</f>
        <v/>
      </c>
      <c r="F1252" s="26" t="str">
        <f>IF('Student Record'!E1250="","",'Student Record'!E1250)</f>
        <v/>
      </c>
      <c r="G1252" s="26" t="str">
        <f>IF('Student Record'!G1250="","",'Student Record'!G1250)</f>
        <v/>
      </c>
      <c r="H1252" s="25" t="str">
        <f>IF('Student Record'!I1250="","",'Student Record'!I1250)</f>
        <v/>
      </c>
      <c r="I1252" s="27" t="str">
        <f>IF('Student Record'!J1250="","",'Student Record'!J1250)</f>
        <v/>
      </c>
      <c r="J1252" s="25" t="str">
        <f>IF('Student Record'!O1250="","",'Student Record'!O1250)</f>
        <v/>
      </c>
      <c r="K12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2" s="25" t="str">
        <f>IF(Table1[[#This Row],[नाम विद्यार्थी]]="","",IF(AND(Table1[[#This Row],[कक्षा]]&gt;8,Table1[[#This Row],[कक्षा]]&lt;11),50,""))</f>
        <v/>
      </c>
      <c r="M1252" s="28" t="str">
        <f>IF(Table1[[#This Row],[नाम विद्यार्थी]]="","",IF(AND(Table1[[#This Row],[कक्षा]]&gt;=11,'School Fees'!$L$3="Yes"),100,""))</f>
        <v/>
      </c>
      <c r="N12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2" s="25" t="str">
        <f>IF(Table1[[#This Row],[नाम विद्यार्थी]]="","",IF(Table1[[#This Row],[कक्षा]]&gt;8,5,""))</f>
        <v/>
      </c>
      <c r="P12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2" s="21"/>
      <c r="R1252" s="21"/>
      <c r="S1252" s="28" t="str">
        <f>IF(SUM(Table1[[#This Row],[छात्र निधि]:[टी.सी.शुल्क]])=0,"",SUM(Table1[[#This Row],[छात्र निधि]:[टी.सी.शुल्क]]))</f>
        <v/>
      </c>
      <c r="T1252" s="33"/>
      <c r="U1252" s="33"/>
      <c r="V1252" s="22"/>
    </row>
    <row r="1253" spans="2:22" ht="15">
      <c r="B1253" s="25" t="str">
        <f>IF(C1253="","",ROWS($A$4:A1253))</f>
        <v/>
      </c>
      <c r="C1253" s="25" t="str">
        <f>IF('Student Record'!A1251="","",'Student Record'!A1251)</f>
        <v/>
      </c>
      <c r="D1253" s="25" t="str">
        <f>IF('Student Record'!B1251="","",'Student Record'!B1251)</f>
        <v/>
      </c>
      <c r="E1253" s="25" t="str">
        <f>IF('Student Record'!C1251="","",'Student Record'!C1251)</f>
        <v/>
      </c>
      <c r="F1253" s="26" t="str">
        <f>IF('Student Record'!E1251="","",'Student Record'!E1251)</f>
        <v/>
      </c>
      <c r="G1253" s="26" t="str">
        <f>IF('Student Record'!G1251="","",'Student Record'!G1251)</f>
        <v/>
      </c>
      <c r="H1253" s="25" t="str">
        <f>IF('Student Record'!I1251="","",'Student Record'!I1251)</f>
        <v/>
      </c>
      <c r="I1253" s="27" t="str">
        <f>IF('Student Record'!J1251="","",'Student Record'!J1251)</f>
        <v/>
      </c>
      <c r="J1253" s="25" t="str">
        <f>IF('Student Record'!O1251="","",'Student Record'!O1251)</f>
        <v/>
      </c>
      <c r="K12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3" s="25" t="str">
        <f>IF(Table1[[#This Row],[नाम विद्यार्थी]]="","",IF(AND(Table1[[#This Row],[कक्षा]]&gt;8,Table1[[#This Row],[कक्षा]]&lt;11),50,""))</f>
        <v/>
      </c>
      <c r="M1253" s="28" t="str">
        <f>IF(Table1[[#This Row],[नाम विद्यार्थी]]="","",IF(AND(Table1[[#This Row],[कक्षा]]&gt;=11,'School Fees'!$L$3="Yes"),100,""))</f>
        <v/>
      </c>
      <c r="N12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3" s="25" t="str">
        <f>IF(Table1[[#This Row],[नाम विद्यार्थी]]="","",IF(Table1[[#This Row],[कक्षा]]&gt;8,5,""))</f>
        <v/>
      </c>
      <c r="P12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3" s="21"/>
      <c r="R1253" s="21"/>
      <c r="S1253" s="28" t="str">
        <f>IF(SUM(Table1[[#This Row],[छात्र निधि]:[टी.सी.शुल्क]])=0,"",SUM(Table1[[#This Row],[छात्र निधि]:[टी.सी.शुल्क]]))</f>
        <v/>
      </c>
      <c r="T1253" s="33"/>
      <c r="U1253" s="33"/>
      <c r="V1253" s="22"/>
    </row>
    <row r="1254" spans="2:22" ht="15">
      <c r="B1254" s="25" t="str">
        <f>IF(C1254="","",ROWS($A$4:A1254))</f>
        <v/>
      </c>
      <c r="C1254" s="25" t="str">
        <f>IF('Student Record'!A1252="","",'Student Record'!A1252)</f>
        <v/>
      </c>
      <c r="D1254" s="25" t="str">
        <f>IF('Student Record'!B1252="","",'Student Record'!B1252)</f>
        <v/>
      </c>
      <c r="E1254" s="25" t="str">
        <f>IF('Student Record'!C1252="","",'Student Record'!C1252)</f>
        <v/>
      </c>
      <c r="F1254" s="26" t="str">
        <f>IF('Student Record'!E1252="","",'Student Record'!E1252)</f>
        <v/>
      </c>
      <c r="G1254" s="26" t="str">
        <f>IF('Student Record'!G1252="","",'Student Record'!G1252)</f>
        <v/>
      </c>
      <c r="H1254" s="25" t="str">
        <f>IF('Student Record'!I1252="","",'Student Record'!I1252)</f>
        <v/>
      </c>
      <c r="I1254" s="27" t="str">
        <f>IF('Student Record'!J1252="","",'Student Record'!J1252)</f>
        <v/>
      </c>
      <c r="J1254" s="25" t="str">
        <f>IF('Student Record'!O1252="","",'Student Record'!O1252)</f>
        <v/>
      </c>
      <c r="K12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4" s="25" t="str">
        <f>IF(Table1[[#This Row],[नाम विद्यार्थी]]="","",IF(AND(Table1[[#This Row],[कक्षा]]&gt;8,Table1[[#This Row],[कक्षा]]&lt;11),50,""))</f>
        <v/>
      </c>
      <c r="M1254" s="28" t="str">
        <f>IF(Table1[[#This Row],[नाम विद्यार्थी]]="","",IF(AND(Table1[[#This Row],[कक्षा]]&gt;=11,'School Fees'!$L$3="Yes"),100,""))</f>
        <v/>
      </c>
      <c r="N12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4" s="25" t="str">
        <f>IF(Table1[[#This Row],[नाम विद्यार्थी]]="","",IF(Table1[[#This Row],[कक्षा]]&gt;8,5,""))</f>
        <v/>
      </c>
      <c r="P12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4" s="21"/>
      <c r="R1254" s="21"/>
      <c r="S1254" s="28" t="str">
        <f>IF(SUM(Table1[[#This Row],[छात्र निधि]:[टी.सी.शुल्क]])=0,"",SUM(Table1[[#This Row],[छात्र निधि]:[टी.सी.शुल्क]]))</f>
        <v/>
      </c>
      <c r="T1254" s="33"/>
      <c r="U1254" s="33"/>
      <c r="V1254" s="22"/>
    </row>
    <row r="1255" spans="2:22" ht="15">
      <c r="B1255" s="25" t="str">
        <f>IF(C1255="","",ROWS($A$4:A1255))</f>
        <v/>
      </c>
      <c r="C1255" s="25" t="str">
        <f>IF('Student Record'!A1253="","",'Student Record'!A1253)</f>
        <v/>
      </c>
      <c r="D1255" s="25" t="str">
        <f>IF('Student Record'!B1253="","",'Student Record'!B1253)</f>
        <v/>
      </c>
      <c r="E1255" s="25" t="str">
        <f>IF('Student Record'!C1253="","",'Student Record'!C1253)</f>
        <v/>
      </c>
      <c r="F1255" s="26" t="str">
        <f>IF('Student Record'!E1253="","",'Student Record'!E1253)</f>
        <v/>
      </c>
      <c r="G1255" s="26" t="str">
        <f>IF('Student Record'!G1253="","",'Student Record'!G1253)</f>
        <v/>
      </c>
      <c r="H1255" s="25" t="str">
        <f>IF('Student Record'!I1253="","",'Student Record'!I1253)</f>
        <v/>
      </c>
      <c r="I1255" s="27" t="str">
        <f>IF('Student Record'!J1253="","",'Student Record'!J1253)</f>
        <v/>
      </c>
      <c r="J1255" s="25" t="str">
        <f>IF('Student Record'!O1253="","",'Student Record'!O1253)</f>
        <v/>
      </c>
      <c r="K12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5" s="25" t="str">
        <f>IF(Table1[[#This Row],[नाम विद्यार्थी]]="","",IF(AND(Table1[[#This Row],[कक्षा]]&gt;8,Table1[[#This Row],[कक्षा]]&lt;11),50,""))</f>
        <v/>
      </c>
      <c r="M1255" s="28" t="str">
        <f>IF(Table1[[#This Row],[नाम विद्यार्थी]]="","",IF(AND(Table1[[#This Row],[कक्षा]]&gt;=11,'School Fees'!$L$3="Yes"),100,""))</f>
        <v/>
      </c>
      <c r="N12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5" s="25" t="str">
        <f>IF(Table1[[#This Row],[नाम विद्यार्थी]]="","",IF(Table1[[#This Row],[कक्षा]]&gt;8,5,""))</f>
        <v/>
      </c>
      <c r="P12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5" s="21"/>
      <c r="R1255" s="21"/>
      <c r="S1255" s="28" t="str">
        <f>IF(SUM(Table1[[#This Row],[छात्र निधि]:[टी.सी.शुल्क]])=0,"",SUM(Table1[[#This Row],[छात्र निधि]:[टी.सी.शुल्क]]))</f>
        <v/>
      </c>
      <c r="T1255" s="33"/>
      <c r="U1255" s="33"/>
      <c r="V1255" s="22"/>
    </row>
    <row r="1256" spans="2:22" ht="15">
      <c r="B1256" s="25" t="str">
        <f>IF(C1256="","",ROWS($A$4:A1256))</f>
        <v/>
      </c>
      <c r="C1256" s="25" t="str">
        <f>IF('Student Record'!A1254="","",'Student Record'!A1254)</f>
        <v/>
      </c>
      <c r="D1256" s="25" t="str">
        <f>IF('Student Record'!B1254="","",'Student Record'!B1254)</f>
        <v/>
      </c>
      <c r="E1256" s="25" t="str">
        <f>IF('Student Record'!C1254="","",'Student Record'!C1254)</f>
        <v/>
      </c>
      <c r="F1256" s="26" t="str">
        <f>IF('Student Record'!E1254="","",'Student Record'!E1254)</f>
        <v/>
      </c>
      <c r="G1256" s="26" t="str">
        <f>IF('Student Record'!G1254="","",'Student Record'!G1254)</f>
        <v/>
      </c>
      <c r="H1256" s="25" t="str">
        <f>IF('Student Record'!I1254="","",'Student Record'!I1254)</f>
        <v/>
      </c>
      <c r="I1256" s="27" t="str">
        <f>IF('Student Record'!J1254="","",'Student Record'!J1254)</f>
        <v/>
      </c>
      <c r="J1256" s="25" t="str">
        <f>IF('Student Record'!O1254="","",'Student Record'!O1254)</f>
        <v/>
      </c>
      <c r="K12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6" s="25" t="str">
        <f>IF(Table1[[#This Row],[नाम विद्यार्थी]]="","",IF(AND(Table1[[#This Row],[कक्षा]]&gt;8,Table1[[#This Row],[कक्षा]]&lt;11),50,""))</f>
        <v/>
      </c>
      <c r="M1256" s="28" t="str">
        <f>IF(Table1[[#This Row],[नाम विद्यार्थी]]="","",IF(AND(Table1[[#This Row],[कक्षा]]&gt;=11,'School Fees'!$L$3="Yes"),100,""))</f>
        <v/>
      </c>
      <c r="N12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6" s="25" t="str">
        <f>IF(Table1[[#This Row],[नाम विद्यार्थी]]="","",IF(Table1[[#This Row],[कक्षा]]&gt;8,5,""))</f>
        <v/>
      </c>
      <c r="P12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6" s="21"/>
      <c r="R1256" s="21"/>
      <c r="S1256" s="28" t="str">
        <f>IF(SUM(Table1[[#This Row],[छात्र निधि]:[टी.सी.शुल्क]])=0,"",SUM(Table1[[#This Row],[छात्र निधि]:[टी.सी.शुल्क]]))</f>
        <v/>
      </c>
      <c r="T1256" s="33"/>
      <c r="U1256" s="33"/>
      <c r="V1256" s="22"/>
    </row>
    <row r="1257" spans="2:22" ht="15">
      <c r="B1257" s="25" t="str">
        <f>IF(C1257="","",ROWS($A$4:A1257))</f>
        <v/>
      </c>
      <c r="C1257" s="25" t="str">
        <f>IF('Student Record'!A1255="","",'Student Record'!A1255)</f>
        <v/>
      </c>
      <c r="D1257" s="25" t="str">
        <f>IF('Student Record'!B1255="","",'Student Record'!B1255)</f>
        <v/>
      </c>
      <c r="E1257" s="25" t="str">
        <f>IF('Student Record'!C1255="","",'Student Record'!C1255)</f>
        <v/>
      </c>
      <c r="F1257" s="26" t="str">
        <f>IF('Student Record'!E1255="","",'Student Record'!E1255)</f>
        <v/>
      </c>
      <c r="G1257" s="26" t="str">
        <f>IF('Student Record'!G1255="","",'Student Record'!G1255)</f>
        <v/>
      </c>
      <c r="H1257" s="25" t="str">
        <f>IF('Student Record'!I1255="","",'Student Record'!I1255)</f>
        <v/>
      </c>
      <c r="I1257" s="27" t="str">
        <f>IF('Student Record'!J1255="","",'Student Record'!J1255)</f>
        <v/>
      </c>
      <c r="J1257" s="25" t="str">
        <f>IF('Student Record'!O1255="","",'Student Record'!O1255)</f>
        <v/>
      </c>
      <c r="K12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7" s="25" t="str">
        <f>IF(Table1[[#This Row],[नाम विद्यार्थी]]="","",IF(AND(Table1[[#This Row],[कक्षा]]&gt;8,Table1[[#This Row],[कक्षा]]&lt;11),50,""))</f>
        <v/>
      </c>
      <c r="M1257" s="28" t="str">
        <f>IF(Table1[[#This Row],[नाम विद्यार्थी]]="","",IF(AND(Table1[[#This Row],[कक्षा]]&gt;=11,'School Fees'!$L$3="Yes"),100,""))</f>
        <v/>
      </c>
      <c r="N12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7" s="25" t="str">
        <f>IF(Table1[[#This Row],[नाम विद्यार्थी]]="","",IF(Table1[[#This Row],[कक्षा]]&gt;8,5,""))</f>
        <v/>
      </c>
      <c r="P12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7" s="21"/>
      <c r="R1257" s="21"/>
      <c r="S1257" s="28" t="str">
        <f>IF(SUM(Table1[[#This Row],[छात्र निधि]:[टी.सी.शुल्क]])=0,"",SUM(Table1[[#This Row],[छात्र निधि]:[टी.सी.शुल्क]]))</f>
        <v/>
      </c>
      <c r="T1257" s="33"/>
      <c r="U1257" s="33"/>
      <c r="V1257" s="22"/>
    </row>
    <row r="1258" spans="2:22" ht="15">
      <c r="B1258" s="25" t="str">
        <f>IF(C1258="","",ROWS($A$4:A1258))</f>
        <v/>
      </c>
      <c r="C1258" s="25" t="str">
        <f>IF('Student Record'!A1256="","",'Student Record'!A1256)</f>
        <v/>
      </c>
      <c r="D1258" s="25" t="str">
        <f>IF('Student Record'!B1256="","",'Student Record'!B1256)</f>
        <v/>
      </c>
      <c r="E1258" s="25" t="str">
        <f>IF('Student Record'!C1256="","",'Student Record'!C1256)</f>
        <v/>
      </c>
      <c r="F1258" s="26" t="str">
        <f>IF('Student Record'!E1256="","",'Student Record'!E1256)</f>
        <v/>
      </c>
      <c r="G1258" s="26" t="str">
        <f>IF('Student Record'!G1256="","",'Student Record'!G1256)</f>
        <v/>
      </c>
      <c r="H1258" s="25" t="str">
        <f>IF('Student Record'!I1256="","",'Student Record'!I1256)</f>
        <v/>
      </c>
      <c r="I1258" s="27" t="str">
        <f>IF('Student Record'!J1256="","",'Student Record'!J1256)</f>
        <v/>
      </c>
      <c r="J1258" s="25" t="str">
        <f>IF('Student Record'!O1256="","",'Student Record'!O1256)</f>
        <v/>
      </c>
      <c r="K12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8" s="25" t="str">
        <f>IF(Table1[[#This Row],[नाम विद्यार्थी]]="","",IF(AND(Table1[[#This Row],[कक्षा]]&gt;8,Table1[[#This Row],[कक्षा]]&lt;11),50,""))</f>
        <v/>
      </c>
      <c r="M1258" s="28" t="str">
        <f>IF(Table1[[#This Row],[नाम विद्यार्थी]]="","",IF(AND(Table1[[#This Row],[कक्षा]]&gt;=11,'School Fees'!$L$3="Yes"),100,""))</f>
        <v/>
      </c>
      <c r="N12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8" s="25" t="str">
        <f>IF(Table1[[#This Row],[नाम विद्यार्थी]]="","",IF(Table1[[#This Row],[कक्षा]]&gt;8,5,""))</f>
        <v/>
      </c>
      <c r="P12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8" s="21"/>
      <c r="R1258" s="21"/>
      <c r="S1258" s="28" t="str">
        <f>IF(SUM(Table1[[#This Row],[छात्र निधि]:[टी.सी.शुल्क]])=0,"",SUM(Table1[[#This Row],[छात्र निधि]:[टी.सी.शुल्क]]))</f>
        <v/>
      </c>
      <c r="T1258" s="33"/>
      <c r="U1258" s="33"/>
      <c r="V1258" s="22"/>
    </row>
    <row r="1259" spans="2:22" ht="15">
      <c r="B1259" s="25" t="str">
        <f>IF(C1259="","",ROWS($A$4:A1259))</f>
        <v/>
      </c>
      <c r="C1259" s="25" t="str">
        <f>IF('Student Record'!A1257="","",'Student Record'!A1257)</f>
        <v/>
      </c>
      <c r="D1259" s="25" t="str">
        <f>IF('Student Record'!B1257="","",'Student Record'!B1257)</f>
        <v/>
      </c>
      <c r="E1259" s="25" t="str">
        <f>IF('Student Record'!C1257="","",'Student Record'!C1257)</f>
        <v/>
      </c>
      <c r="F1259" s="26" t="str">
        <f>IF('Student Record'!E1257="","",'Student Record'!E1257)</f>
        <v/>
      </c>
      <c r="G1259" s="26" t="str">
        <f>IF('Student Record'!G1257="","",'Student Record'!G1257)</f>
        <v/>
      </c>
      <c r="H1259" s="25" t="str">
        <f>IF('Student Record'!I1257="","",'Student Record'!I1257)</f>
        <v/>
      </c>
      <c r="I1259" s="27" t="str">
        <f>IF('Student Record'!J1257="","",'Student Record'!J1257)</f>
        <v/>
      </c>
      <c r="J1259" s="25" t="str">
        <f>IF('Student Record'!O1257="","",'Student Record'!O1257)</f>
        <v/>
      </c>
      <c r="K12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59" s="25" t="str">
        <f>IF(Table1[[#This Row],[नाम विद्यार्थी]]="","",IF(AND(Table1[[#This Row],[कक्षा]]&gt;8,Table1[[#This Row],[कक्षा]]&lt;11),50,""))</f>
        <v/>
      </c>
      <c r="M1259" s="28" t="str">
        <f>IF(Table1[[#This Row],[नाम विद्यार्थी]]="","",IF(AND(Table1[[#This Row],[कक्षा]]&gt;=11,'School Fees'!$L$3="Yes"),100,""))</f>
        <v/>
      </c>
      <c r="N12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59" s="25" t="str">
        <f>IF(Table1[[#This Row],[नाम विद्यार्थी]]="","",IF(Table1[[#This Row],[कक्षा]]&gt;8,5,""))</f>
        <v/>
      </c>
      <c r="P12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59" s="21"/>
      <c r="R1259" s="21"/>
      <c r="S1259" s="28" t="str">
        <f>IF(SUM(Table1[[#This Row],[छात्र निधि]:[टी.सी.शुल्क]])=0,"",SUM(Table1[[#This Row],[छात्र निधि]:[टी.सी.शुल्क]]))</f>
        <v/>
      </c>
      <c r="T1259" s="33"/>
      <c r="U1259" s="33"/>
      <c r="V1259" s="22"/>
    </row>
    <row r="1260" spans="2:22" ht="15">
      <c r="B1260" s="25" t="str">
        <f>IF(C1260="","",ROWS($A$4:A1260))</f>
        <v/>
      </c>
      <c r="C1260" s="25" t="str">
        <f>IF('Student Record'!A1258="","",'Student Record'!A1258)</f>
        <v/>
      </c>
      <c r="D1260" s="25" t="str">
        <f>IF('Student Record'!B1258="","",'Student Record'!B1258)</f>
        <v/>
      </c>
      <c r="E1260" s="25" t="str">
        <f>IF('Student Record'!C1258="","",'Student Record'!C1258)</f>
        <v/>
      </c>
      <c r="F1260" s="26" t="str">
        <f>IF('Student Record'!E1258="","",'Student Record'!E1258)</f>
        <v/>
      </c>
      <c r="G1260" s="26" t="str">
        <f>IF('Student Record'!G1258="","",'Student Record'!G1258)</f>
        <v/>
      </c>
      <c r="H1260" s="25" t="str">
        <f>IF('Student Record'!I1258="","",'Student Record'!I1258)</f>
        <v/>
      </c>
      <c r="I1260" s="27" t="str">
        <f>IF('Student Record'!J1258="","",'Student Record'!J1258)</f>
        <v/>
      </c>
      <c r="J1260" s="25" t="str">
        <f>IF('Student Record'!O1258="","",'Student Record'!O1258)</f>
        <v/>
      </c>
      <c r="K12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0" s="25" t="str">
        <f>IF(Table1[[#This Row],[नाम विद्यार्थी]]="","",IF(AND(Table1[[#This Row],[कक्षा]]&gt;8,Table1[[#This Row],[कक्षा]]&lt;11),50,""))</f>
        <v/>
      </c>
      <c r="M1260" s="28" t="str">
        <f>IF(Table1[[#This Row],[नाम विद्यार्थी]]="","",IF(AND(Table1[[#This Row],[कक्षा]]&gt;=11,'School Fees'!$L$3="Yes"),100,""))</f>
        <v/>
      </c>
      <c r="N12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0" s="25" t="str">
        <f>IF(Table1[[#This Row],[नाम विद्यार्थी]]="","",IF(Table1[[#This Row],[कक्षा]]&gt;8,5,""))</f>
        <v/>
      </c>
      <c r="P12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0" s="21"/>
      <c r="R1260" s="21"/>
      <c r="S1260" s="28" t="str">
        <f>IF(SUM(Table1[[#This Row],[छात्र निधि]:[टी.सी.शुल्क]])=0,"",SUM(Table1[[#This Row],[छात्र निधि]:[टी.सी.शुल्क]]))</f>
        <v/>
      </c>
      <c r="T1260" s="33"/>
      <c r="U1260" s="33"/>
      <c r="V1260" s="22"/>
    </row>
    <row r="1261" spans="2:22" ht="15">
      <c r="B1261" s="25" t="str">
        <f>IF(C1261="","",ROWS($A$4:A1261))</f>
        <v/>
      </c>
      <c r="C1261" s="25" t="str">
        <f>IF('Student Record'!A1259="","",'Student Record'!A1259)</f>
        <v/>
      </c>
      <c r="D1261" s="25" t="str">
        <f>IF('Student Record'!B1259="","",'Student Record'!B1259)</f>
        <v/>
      </c>
      <c r="E1261" s="25" t="str">
        <f>IF('Student Record'!C1259="","",'Student Record'!C1259)</f>
        <v/>
      </c>
      <c r="F1261" s="26" t="str">
        <f>IF('Student Record'!E1259="","",'Student Record'!E1259)</f>
        <v/>
      </c>
      <c r="G1261" s="26" t="str">
        <f>IF('Student Record'!G1259="","",'Student Record'!G1259)</f>
        <v/>
      </c>
      <c r="H1261" s="25" t="str">
        <f>IF('Student Record'!I1259="","",'Student Record'!I1259)</f>
        <v/>
      </c>
      <c r="I1261" s="27" t="str">
        <f>IF('Student Record'!J1259="","",'Student Record'!J1259)</f>
        <v/>
      </c>
      <c r="J1261" s="25" t="str">
        <f>IF('Student Record'!O1259="","",'Student Record'!O1259)</f>
        <v/>
      </c>
      <c r="K12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1" s="25" t="str">
        <f>IF(Table1[[#This Row],[नाम विद्यार्थी]]="","",IF(AND(Table1[[#This Row],[कक्षा]]&gt;8,Table1[[#This Row],[कक्षा]]&lt;11),50,""))</f>
        <v/>
      </c>
      <c r="M1261" s="28" t="str">
        <f>IF(Table1[[#This Row],[नाम विद्यार्थी]]="","",IF(AND(Table1[[#This Row],[कक्षा]]&gt;=11,'School Fees'!$L$3="Yes"),100,""))</f>
        <v/>
      </c>
      <c r="N12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1" s="25" t="str">
        <f>IF(Table1[[#This Row],[नाम विद्यार्थी]]="","",IF(Table1[[#This Row],[कक्षा]]&gt;8,5,""))</f>
        <v/>
      </c>
      <c r="P12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1" s="21"/>
      <c r="R1261" s="21"/>
      <c r="S1261" s="28" t="str">
        <f>IF(SUM(Table1[[#This Row],[छात्र निधि]:[टी.सी.शुल्क]])=0,"",SUM(Table1[[#This Row],[छात्र निधि]:[टी.सी.शुल्क]]))</f>
        <v/>
      </c>
      <c r="T1261" s="33"/>
      <c r="U1261" s="33"/>
      <c r="V1261" s="22"/>
    </row>
    <row r="1262" spans="2:22" ht="15">
      <c r="B1262" s="25" t="str">
        <f>IF(C1262="","",ROWS($A$4:A1262))</f>
        <v/>
      </c>
      <c r="C1262" s="25" t="str">
        <f>IF('Student Record'!A1260="","",'Student Record'!A1260)</f>
        <v/>
      </c>
      <c r="D1262" s="25" t="str">
        <f>IF('Student Record'!B1260="","",'Student Record'!B1260)</f>
        <v/>
      </c>
      <c r="E1262" s="25" t="str">
        <f>IF('Student Record'!C1260="","",'Student Record'!C1260)</f>
        <v/>
      </c>
      <c r="F1262" s="26" t="str">
        <f>IF('Student Record'!E1260="","",'Student Record'!E1260)</f>
        <v/>
      </c>
      <c r="G1262" s="26" t="str">
        <f>IF('Student Record'!G1260="","",'Student Record'!G1260)</f>
        <v/>
      </c>
      <c r="H1262" s="25" t="str">
        <f>IF('Student Record'!I1260="","",'Student Record'!I1260)</f>
        <v/>
      </c>
      <c r="I1262" s="27" t="str">
        <f>IF('Student Record'!J1260="","",'Student Record'!J1260)</f>
        <v/>
      </c>
      <c r="J1262" s="25" t="str">
        <f>IF('Student Record'!O1260="","",'Student Record'!O1260)</f>
        <v/>
      </c>
      <c r="K12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2" s="25" t="str">
        <f>IF(Table1[[#This Row],[नाम विद्यार्थी]]="","",IF(AND(Table1[[#This Row],[कक्षा]]&gt;8,Table1[[#This Row],[कक्षा]]&lt;11),50,""))</f>
        <v/>
      </c>
      <c r="M1262" s="28" t="str">
        <f>IF(Table1[[#This Row],[नाम विद्यार्थी]]="","",IF(AND(Table1[[#This Row],[कक्षा]]&gt;=11,'School Fees'!$L$3="Yes"),100,""))</f>
        <v/>
      </c>
      <c r="N12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2" s="25" t="str">
        <f>IF(Table1[[#This Row],[नाम विद्यार्थी]]="","",IF(Table1[[#This Row],[कक्षा]]&gt;8,5,""))</f>
        <v/>
      </c>
      <c r="P12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2" s="21"/>
      <c r="R1262" s="21"/>
      <c r="S1262" s="28" t="str">
        <f>IF(SUM(Table1[[#This Row],[छात्र निधि]:[टी.सी.शुल्क]])=0,"",SUM(Table1[[#This Row],[छात्र निधि]:[टी.सी.शुल्क]]))</f>
        <v/>
      </c>
      <c r="T1262" s="33"/>
      <c r="U1262" s="33"/>
      <c r="V1262" s="22"/>
    </row>
    <row r="1263" spans="2:22" ht="15">
      <c r="B1263" s="25" t="str">
        <f>IF(C1263="","",ROWS($A$4:A1263))</f>
        <v/>
      </c>
      <c r="C1263" s="25" t="str">
        <f>IF('Student Record'!A1261="","",'Student Record'!A1261)</f>
        <v/>
      </c>
      <c r="D1263" s="25" t="str">
        <f>IF('Student Record'!B1261="","",'Student Record'!B1261)</f>
        <v/>
      </c>
      <c r="E1263" s="25" t="str">
        <f>IF('Student Record'!C1261="","",'Student Record'!C1261)</f>
        <v/>
      </c>
      <c r="F1263" s="26" t="str">
        <f>IF('Student Record'!E1261="","",'Student Record'!E1261)</f>
        <v/>
      </c>
      <c r="G1263" s="26" t="str">
        <f>IF('Student Record'!G1261="","",'Student Record'!G1261)</f>
        <v/>
      </c>
      <c r="H1263" s="25" t="str">
        <f>IF('Student Record'!I1261="","",'Student Record'!I1261)</f>
        <v/>
      </c>
      <c r="I1263" s="27" t="str">
        <f>IF('Student Record'!J1261="","",'Student Record'!J1261)</f>
        <v/>
      </c>
      <c r="J1263" s="25" t="str">
        <f>IF('Student Record'!O1261="","",'Student Record'!O1261)</f>
        <v/>
      </c>
      <c r="K12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3" s="25" t="str">
        <f>IF(Table1[[#This Row],[नाम विद्यार्थी]]="","",IF(AND(Table1[[#This Row],[कक्षा]]&gt;8,Table1[[#This Row],[कक्षा]]&lt;11),50,""))</f>
        <v/>
      </c>
      <c r="M1263" s="28" t="str">
        <f>IF(Table1[[#This Row],[नाम विद्यार्थी]]="","",IF(AND(Table1[[#This Row],[कक्षा]]&gt;=11,'School Fees'!$L$3="Yes"),100,""))</f>
        <v/>
      </c>
      <c r="N12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3" s="25" t="str">
        <f>IF(Table1[[#This Row],[नाम विद्यार्थी]]="","",IF(Table1[[#This Row],[कक्षा]]&gt;8,5,""))</f>
        <v/>
      </c>
      <c r="P12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3" s="21"/>
      <c r="R1263" s="21"/>
      <c r="S1263" s="28" t="str">
        <f>IF(SUM(Table1[[#This Row],[छात्र निधि]:[टी.सी.शुल्क]])=0,"",SUM(Table1[[#This Row],[छात्र निधि]:[टी.सी.शुल्क]]))</f>
        <v/>
      </c>
      <c r="T1263" s="33"/>
      <c r="U1263" s="33"/>
      <c r="V1263" s="22"/>
    </row>
    <row r="1264" spans="2:22" ht="15">
      <c r="B1264" s="25" t="str">
        <f>IF(C1264="","",ROWS($A$4:A1264))</f>
        <v/>
      </c>
      <c r="C1264" s="25" t="str">
        <f>IF('Student Record'!A1262="","",'Student Record'!A1262)</f>
        <v/>
      </c>
      <c r="D1264" s="25" t="str">
        <f>IF('Student Record'!B1262="","",'Student Record'!B1262)</f>
        <v/>
      </c>
      <c r="E1264" s="25" t="str">
        <f>IF('Student Record'!C1262="","",'Student Record'!C1262)</f>
        <v/>
      </c>
      <c r="F1264" s="26" t="str">
        <f>IF('Student Record'!E1262="","",'Student Record'!E1262)</f>
        <v/>
      </c>
      <c r="G1264" s="26" t="str">
        <f>IF('Student Record'!G1262="","",'Student Record'!G1262)</f>
        <v/>
      </c>
      <c r="H1264" s="25" t="str">
        <f>IF('Student Record'!I1262="","",'Student Record'!I1262)</f>
        <v/>
      </c>
      <c r="I1264" s="27" t="str">
        <f>IF('Student Record'!J1262="","",'Student Record'!J1262)</f>
        <v/>
      </c>
      <c r="J1264" s="25" t="str">
        <f>IF('Student Record'!O1262="","",'Student Record'!O1262)</f>
        <v/>
      </c>
      <c r="K12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4" s="25" t="str">
        <f>IF(Table1[[#This Row],[नाम विद्यार्थी]]="","",IF(AND(Table1[[#This Row],[कक्षा]]&gt;8,Table1[[#This Row],[कक्षा]]&lt;11),50,""))</f>
        <v/>
      </c>
      <c r="M1264" s="28" t="str">
        <f>IF(Table1[[#This Row],[नाम विद्यार्थी]]="","",IF(AND(Table1[[#This Row],[कक्षा]]&gt;=11,'School Fees'!$L$3="Yes"),100,""))</f>
        <v/>
      </c>
      <c r="N12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4" s="25" t="str">
        <f>IF(Table1[[#This Row],[नाम विद्यार्थी]]="","",IF(Table1[[#This Row],[कक्षा]]&gt;8,5,""))</f>
        <v/>
      </c>
      <c r="P12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4" s="21"/>
      <c r="R1264" s="21"/>
      <c r="S1264" s="28" t="str">
        <f>IF(SUM(Table1[[#This Row],[छात्र निधि]:[टी.सी.शुल्क]])=0,"",SUM(Table1[[#This Row],[छात्र निधि]:[टी.सी.शुल्क]]))</f>
        <v/>
      </c>
      <c r="T1264" s="33"/>
      <c r="U1264" s="33"/>
      <c r="V1264" s="22"/>
    </row>
    <row r="1265" spans="2:22" ht="15">
      <c r="B1265" s="25" t="str">
        <f>IF(C1265="","",ROWS($A$4:A1265))</f>
        <v/>
      </c>
      <c r="C1265" s="25" t="str">
        <f>IF('Student Record'!A1263="","",'Student Record'!A1263)</f>
        <v/>
      </c>
      <c r="D1265" s="25" t="str">
        <f>IF('Student Record'!B1263="","",'Student Record'!B1263)</f>
        <v/>
      </c>
      <c r="E1265" s="25" t="str">
        <f>IF('Student Record'!C1263="","",'Student Record'!C1263)</f>
        <v/>
      </c>
      <c r="F1265" s="26" t="str">
        <f>IF('Student Record'!E1263="","",'Student Record'!E1263)</f>
        <v/>
      </c>
      <c r="G1265" s="26" t="str">
        <f>IF('Student Record'!G1263="","",'Student Record'!G1263)</f>
        <v/>
      </c>
      <c r="H1265" s="25" t="str">
        <f>IF('Student Record'!I1263="","",'Student Record'!I1263)</f>
        <v/>
      </c>
      <c r="I1265" s="27" t="str">
        <f>IF('Student Record'!J1263="","",'Student Record'!J1263)</f>
        <v/>
      </c>
      <c r="J1265" s="25" t="str">
        <f>IF('Student Record'!O1263="","",'Student Record'!O1263)</f>
        <v/>
      </c>
      <c r="K12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5" s="25" t="str">
        <f>IF(Table1[[#This Row],[नाम विद्यार्थी]]="","",IF(AND(Table1[[#This Row],[कक्षा]]&gt;8,Table1[[#This Row],[कक्षा]]&lt;11),50,""))</f>
        <v/>
      </c>
      <c r="M1265" s="28" t="str">
        <f>IF(Table1[[#This Row],[नाम विद्यार्थी]]="","",IF(AND(Table1[[#This Row],[कक्षा]]&gt;=11,'School Fees'!$L$3="Yes"),100,""))</f>
        <v/>
      </c>
      <c r="N12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5" s="25" t="str">
        <f>IF(Table1[[#This Row],[नाम विद्यार्थी]]="","",IF(Table1[[#This Row],[कक्षा]]&gt;8,5,""))</f>
        <v/>
      </c>
      <c r="P12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5" s="21"/>
      <c r="R1265" s="21"/>
      <c r="S1265" s="28" t="str">
        <f>IF(SUM(Table1[[#This Row],[छात्र निधि]:[टी.सी.शुल्क]])=0,"",SUM(Table1[[#This Row],[छात्र निधि]:[टी.सी.शुल्क]]))</f>
        <v/>
      </c>
      <c r="T1265" s="33"/>
      <c r="U1265" s="33"/>
      <c r="V1265" s="22"/>
    </row>
    <row r="1266" spans="2:22" ht="15">
      <c r="B1266" s="25" t="str">
        <f>IF(C1266="","",ROWS($A$4:A1266))</f>
        <v/>
      </c>
      <c r="C1266" s="25" t="str">
        <f>IF('Student Record'!A1264="","",'Student Record'!A1264)</f>
        <v/>
      </c>
      <c r="D1266" s="25" t="str">
        <f>IF('Student Record'!B1264="","",'Student Record'!B1264)</f>
        <v/>
      </c>
      <c r="E1266" s="25" t="str">
        <f>IF('Student Record'!C1264="","",'Student Record'!C1264)</f>
        <v/>
      </c>
      <c r="F1266" s="26" t="str">
        <f>IF('Student Record'!E1264="","",'Student Record'!E1264)</f>
        <v/>
      </c>
      <c r="G1266" s="26" t="str">
        <f>IF('Student Record'!G1264="","",'Student Record'!G1264)</f>
        <v/>
      </c>
      <c r="H1266" s="25" t="str">
        <f>IF('Student Record'!I1264="","",'Student Record'!I1264)</f>
        <v/>
      </c>
      <c r="I1266" s="27" t="str">
        <f>IF('Student Record'!J1264="","",'Student Record'!J1264)</f>
        <v/>
      </c>
      <c r="J1266" s="25" t="str">
        <f>IF('Student Record'!O1264="","",'Student Record'!O1264)</f>
        <v/>
      </c>
      <c r="K12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6" s="25" t="str">
        <f>IF(Table1[[#This Row],[नाम विद्यार्थी]]="","",IF(AND(Table1[[#This Row],[कक्षा]]&gt;8,Table1[[#This Row],[कक्षा]]&lt;11),50,""))</f>
        <v/>
      </c>
      <c r="M1266" s="28" t="str">
        <f>IF(Table1[[#This Row],[नाम विद्यार्थी]]="","",IF(AND(Table1[[#This Row],[कक्षा]]&gt;=11,'School Fees'!$L$3="Yes"),100,""))</f>
        <v/>
      </c>
      <c r="N12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6" s="25" t="str">
        <f>IF(Table1[[#This Row],[नाम विद्यार्थी]]="","",IF(Table1[[#This Row],[कक्षा]]&gt;8,5,""))</f>
        <v/>
      </c>
      <c r="P12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6" s="21"/>
      <c r="R1266" s="21"/>
      <c r="S1266" s="28" t="str">
        <f>IF(SUM(Table1[[#This Row],[छात्र निधि]:[टी.सी.शुल्क]])=0,"",SUM(Table1[[#This Row],[छात्र निधि]:[टी.सी.शुल्क]]))</f>
        <v/>
      </c>
      <c r="T1266" s="33"/>
      <c r="U1266" s="33"/>
      <c r="V1266" s="22"/>
    </row>
    <row r="1267" spans="2:22" ht="15">
      <c r="B1267" s="25" t="str">
        <f>IF(C1267="","",ROWS($A$4:A1267))</f>
        <v/>
      </c>
      <c r="C1267" s="25" t="str">
        <f>IF('Student Record'!A1265="","",'Student Record'!A1265)</f>
        <v/>
      </c>
      <c r="D1267" s="25" t="str">
        <f>IF('Student Record'!B1265="","",'Student Record'!B1265)</f>
        <v/>
      </c>
      <c r="E1267" s="25" t="str">
        <f>IF('Student Record'!C1265="","",'Student Record'!C1265)</f>
        <v/>
      </c>
      <c r="F1267" s="26" t="str">
        <f>IF('Student Record'!E1265="","",'Student Record'!E1265)</f>
        <v/>
      </c>
      <c r="G1267" s="26" t="str">
        <f>IF('Student Record'!G1265="","",'Student Record'!G1265)</f>
        <v/>
      </c>
      <c r="H1267" s="25" t="str">
        <f>IF('Student Record'!I1265="","",'Student Record'!I1265)</f>
        <v/>
      </c>
      <c r="I1267" s="27" t="str">
        <f>IF('Student Record'!J1265="","",'Student Record'!J1265)</f>
        <v/>
      </c>
      <c r="J1267" s="25" t="str">
        <f>IF('Student Record'!O1265="","",'Student Record'!O1265)</f>
        <v/>
      </c>
      <c r="K12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7" s="25" t="str">
        <f>IF(Table1[[#This Row],[नाम विद्यार्थी]]="","",IF(AND(Table1[[#This Row],[कक्षा]]&gt;8,Table1[[#This Row],[कक्षा]]&lt;11),50,""))</f>
        <v/>
      </c>
      <c r="M1267" s="28" t="str">
        <f>IF(Table1[[#This Row],[नाम विद्यार्थी]]="","",IF(AND(Table1[[#This Row],[कक्षा]]&gt;=11,'School Fees'!$L$3="Yes"),100,""))</f>
        <v/>
      </c>
      <c r="N12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7" s="25" t="str">
        <f>IF(Table1[[#This Row],[नाम विद्यार्थी]]="","",IF(Table1[[#This Row],[कक्षा]]&gt;8,5,""))</f>
        <v/>
      </c>
      <c r="P12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7" s="21"/>
      <c r="R1267" s="21"/>
      <c r="S1267" s="28" t="str">
        <f>IF(SUM(Table1[[#This Row],[छात्र निधि]:[टी.सी.शुल्क]])=0,"",SUM(Table1[[#This Row],[छात्र निधि]:[टी.सी.शुल्क]]))</f>
        <v/>
      </c>
      <c r="T1267" s="33"/>
      <c r="U1267" s="33"/>
      <c r="V1267" s="22"/>
    </row>
    <row r="1268" spans="2:22" ht="15">
      <c r="B1268" s="25" t="str">
        <f>IF(C1268="","",ROWS($A$4:A1268))</f>
        <v/>
      </c>
      <c r="C1268" s="25" t="str">
        <f>IF('Student Record'!A1266="","",'Student Record'!A1266)</f>
        <v/>
      </c>
      <c r="D1268" s="25" t="str">
        <f>IF('Student Record'!B1266="","",'Student Record'!B1266)</f>
        <v/>
      </c>
      <c r="E1268" s="25" t="str">
        <f>IF('Student Record'!C1266="","",'Student Record'!C1266)</f>
        <v/>
      </c>
      <c r="F1268" s="26" t="str">
        <f>IF('Student Record'!E1266="","",'Student Record'!E1266)</f>
        <v/>
      </c>
      <c r="G1268" s="26" t="str">
        <f>IF('Student Record'!G1266="","",'Student Record'!G1266)</f>
        <v/>
      </c>
      <c r="H1268" s="25" t="str">
        <f>IF('Student Record'!I1266="","",'Student Record'!I1266)</f>
        <v/>
      </c>
      <c r="I1268" s="27" t="str">
        <f>IF('Student Record'!J1266="","",'Student Record'!J1266)</f>
        <v/>
      </c>
      <c r="J1268" s="25" t="str">
        <f>IF('Student Record'!O1266="","",'Student Record'!O1266)</f>
        <v/>
      </c>
      <c r="K12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8" s="25" t="str">
        <f>IF(Table1[[#This Row],[नाम विद्यार्थी]]="","",IF(AND(Table1[[#This Row],[कक्षा]]&gt;8,Table1[[#This Row],[कक्षा]]&lt;11),50,""))</f>
        <v/>
      </c>
      <c r="M1268" s="28" t="str">
        <f>IF(Table1[[#This Row],[नाम विद्यार्थी]]="","",IF(AND(Table1[[#This Row],[कक्षा]]&gt;=11,'School Fees'!$L$3="Yes"),100,""))</f>
        <v/>
      </c>
      <c r="N12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8" s="25" t="str">
        <f>IF(Table1[[#This Row],[नाम विद्यार्थी]]="","",IF(Table1[[#This Row],[कक्षा]]&gt;8,5,""))</f>
        <v/>
      </c>
      <c r="P12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8" s="21"/>
      <c r="R1268" s="21"/>
      <c r="S1268" s="28" t="str">
        <f>IF(SUM(Table1[[#This Row],[छात्र निधि]:[टी.सी.शुल्क]])=0,"",SUM(Table1[[#This Row],[छात्र निधि]:[टी.सी.शुल्क]]))</f>
        <v/>
      </c>
      <c r="T1268" s="33"/>
      <c r="U1268" s="33"/>
      <c r="V1268" s="22"/>
    </row>
    <row r="1269" spans="2:22" ht="15">
      <c r="B1269" s="25" t="str">
        <f>IF(C1269="","",ROWS($A$4:A1269))</f>
        <v/>
      </c>
      <c r="C1269" s="25" t="str">
        <f>IF('Student Record'!A1267="","",'Student Record'!A1267)</f>
        <v/>
      </c>
      <c r="D1269" s="25" t="str">
        <f>IF('Student Record'!B1267="","",'Student Record'!B1267)</f>
        <v/>
      </c>
      <c r="E1269" s="25" t="str">
        <f>IF('Student Record'!C1267="","",'Student Record'!C1267)</f>
        <v/>
      </c>
      <c r="F1269" s="26" t="str">
        <f>IF('Student Record'!E1267="","",'Student Record'!E1267)</f>
        <v/>
      </c>
      <c r="G1269" s="26" t="str">
        <f>IF('Student Record'!G1267="","",'Student Record'!G1267)</f>
        <v/>
      </c>
      <c r="H1269" s="25" t="str">
        <f>IF('Student Record'!I1267="","",'Student Record'!I1267)</f>
        <v/>
      </c>
      <c r="I1269" s="27" t="str">
        <f>IF('Student Record'!J1267="","",'Student Record'!J1267)</f>
        <v/>
      </c>
      <c r="J1269" s="25" t="str">
        <f>IF('Student Record'!O1267="","",'Student Record'!O1267)</f>
        <v/>
      </c>
      <c r="K12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69" s="25" t="str">
        <f>IF(Table1[[#This Row],[नाम विद्यार्थी]]="","",IF(AND(Table1[[#This Row],[कक्षा]]&gt;8,Table1[[#This Row],[कक्षा]]&lt;11),50,""))</f>
        <v/>
      </c>
      <c r="M1269" s="28" t="str">
        <f>IF(Table1[[#This Row],[नाम विद्यार्थी]]="","",IF(AND(Table1[[#This Row],[कक्षा]]&gt;=11,'School Fees'!$L$3="Yes"),100,""))</f>
        <v/>
      </c>
      <c r="N12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69" s="25" t="str">
        <f>IF(Table1[[#This Row],[नाम विद्यार्थी]]="","",IF(Table1[[#This Row],[कक्षा]]&gt;8,5,""))</f>
        <v/>
      </c>
      <c r="P12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69" s="21"/>
      <c r="R1269" s="21"/>
      <c r="S1269" s="28" t="str">
        <f>IF(SUM(Table1[[#This Row],[छात्र निधि]:[टी.सी.शुल्क]])=0,"",SUM(Table1[[#This Row],[छात्र निधि]:[टी.सी.शुल्क]]))</f>
        <v/>
      </c>
      <c r="T1269" s="33"/>
      <c r="U1269" s="33"/>
      <c r="V1269" s="22"/>
    </row>
    <row r="1270" spans="2:22" ht="15">
      <c r="B1270" s="25" t="str">
        <f>IF(C1270="","",ROWS($A$4:A1270))</f>
        <v/>
      </c>
      <c r="C1270" s="25" t="str">
        <f>IF('Student Record'!A1268="","",'Student Record'!A1268)</f>
        <v/>
      </c>
      <c r="D1270" s="25" t="str">
        <f>IF('Student Record'!B1268="","",'Student Record'!B1268)</f>
        <v/>
      </c>
      <c r="E1270" s="25" t="str">
        <f>IF('Student Record'!C1268="","",'Student Record'!C1268)</f>
        <v/>
      </c>
      <c r="F1270" s="26" t="str">
        <f>IF('Student Record'!E1268="","",'Student Record'!E1268)</f>
        <v/>
      </c>
      <c r="G1270" s="26" t="str">
        <f>IF('Student Record'!G1268="","",'Student Record'!G1268)</f>
        <v/>
      </c>
      <c r="H1270" s="25" t="str">
        <f>IF('Student Record'!I1268="","",'Student Record'!I1268)</f>
        <v/>
      </c>
      <c r="I1270" s="27" t="str">
        <f>IF('Student Record'!J1268="","",'Student Record'!J1268)</f>
        <v/>
      </c>
      <c r="J1270" s="25" t="str">
        <f>IF('Student Record'!O1268="","",'Student Record'!O1268)</f>
        <v/>
      </c>
      <c r="K12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0" s="25" t="str">
        <f>IF(Table1[[#This Row],[नाम विद्यार्थी]]="","",IF(AND(Table1[[#This Row],[कक्षा]]&gt;8,Table1[[#This Row],[कक्षा]]&lt;11),50,""))</f>
        <v/>
      </c>
      <c r="M1270" s="28" t="str">
        <f>IF(Table1[[#This Row],[नाम विद्यार्थी]]="","",IF(AND(Table1[[#This Row],[कक्षा]]&gt;=11,'School Fees'!$L$3="Yes"),100,""))</f>
        <v/>
      </c>
      <c r="N12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0" s="25" t="str">
        <f>IF(Table1[[#This Row],[नाम विद्यार्थी]]="","",IF(Table1[[#This Row],[कक्षा]]&gt;8,5,""))</f>
        <v/>
      </c>
      <c r="P12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0" s="21"/>
      <c r="R1270" s="21"/>
      <c r="S1270" s="28" t="str">
        <f>IF(SUM(Table1[[#This Row],[छात्र निधि]:[टी.सी.शुल्क]])=0,"",SUM(Table1[[#This Row],[छात्र निधि]:[टी.सी.शुल्क]]))</f>
        <v/>
      </c>
      <c r="T1270" s="33"/>
      <c r="U1270" s="33"/>
      <c r="V1270" s="22"/>
    </row>
    <row r="1271" spans="2:22" ht="15">
      <c r="B1271" s="25" t="str">
        <f>IF(C1271="","",ROWS($A$4:A1271))</f>
        <v/>
      </c>
      <c r="C1271" s="25" t="str">
        <f>IF('Student Record'!A1269="","",'Student Record'!A1269)</f>
        <v/>
      </c>
      <c r="D1271" s="25" t="str">
        <f>IF('Student Record'!B1269="","",'Student Record'!B1269)</f>
        <v/>
      </c>
      <c r="E1271" s="25" t="str">
        <f>IF('Student Record'!C1269="","",'Student Record'!C1269)</f>
        <v/>
      </c>
      <c r="F1271" s="26" t="str">
        <f>IF('Student Record'!E1269="","",'Student Record'!E1269)</f>
        <v/>
      </c>
      <c r="G1271" s="26" t="str">
        <f>IF('Student Record'!G1269="","",'Student Record'!G1269)</f>
        <v/>
      </c>
      <c r="H1271" s="25" t="str">
        <f>IF('Student Record'!I1269="","",'Student Record'!I1269)</f>
        <v/>
      </c>
      <c r="I1271" s="27" t="str">
        <f>IF('Student Record'!J1269="","",'Student Record'!J1269)</f>
        <v/>
      </c>
      <c r="J1271" s="25" t="str">
        <f>IF('Student Record'!O1269="","",'Student Record'!O1269)</f>
        <v/>
      </c>
      <c r="K12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1" s="25" t="str">
        <f>IF(Table1[[#This Row],[नाम विद्यार्थी]]="","",IF(AND(Table1[[#This Row],[कक्षा]]&gt;8,Table1[[#This Row],[कक्षा]]&lt;11),50,""))</f>
        <v/>
      </c>
      <c r="M1271" s="28" t="str">
        <f>IF(Table1[[#This Row],[नाम विद्यार्थी]]="","",IF(AND(Table1[[#This Row],[कक्षा]]&gt;=11,'School Fees'!$L$3="Yes"),100,""))</f>
        <v/>
      </c>
      <c r="N12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1" s="25" t="str">
        <f>IF(Table1[[#This Row],[नाम विद्यार्थी]]="","",IF(Table1[[#This Row],[कक्षा]]&gt;8,5,""))</f>
        <v/>
      </c>
      <c r="P12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1" s="21"/>
      <c r="R1271" s="21"/>
      <c r="S1271" s="28" t="str">
        <f>IF(SUM(Table1[[#This Row],[छात्र निधि]:[टी.सी.शुल्क]])=0,"",SUM(Table1[[#This Row],[छात्र निधि]:[टी.सी.शुल्क]]))</f>
        <v/>
      </c>
      <c r="T1271" s="33"/>
      <c r="U1271" s="33"/>
      <c r="V1271" s="22"/>
    </row>
    <row r="1272" spans="2:22" ht="15">
      <c r="B1272" s="25" t="str">
        <f>IF(C1272="","",ROWS($A$4:A1272))</f>
        <v/>
      </c>
      <c r="C1272" s="25" t="str">
        <f>IF('Student Record'!A1270="","",'Student Record'!A1270)</f>
        <v/>
      </c>
      <c r="D1272" s="25" t="str">
        <f>IF('Student Record'!B1270="","",'Student Record'!B1270)</f>
        <v/>
      </c>
      <c r="E1272" s="25" t="str">
        <f>IF('Student Record'!C1270="","",'Student Record'!C1270)</f>
        <v/>
      </c>
      <c r="F1272" s="26" t="str">
        <f>IF('Student Record'!E1270="","",'Student Record'!E1270)</f>
        <v/>
      </c>
      <c r="G1272" s="26" t="str">
        <f>IF('Student Record'!G1270="","",'Student Record'!G1270)</f>
        <v/>
      </c>
      <c r="H1272" s="25" t="str">
        <f>IF('Student Record'!I1270="","",'Student Record'!I1270)</f>
        <v/>
      </c>
      <c r="I1272" s="27" t="str">
        <f>IF('Student Record'!J1270="","",'Student Record'!J1270)</f>
        <v/>
      </c>
      <c r="J1272" s="25" t="str">
        <f>IF('Student Record'!O1270="","",'Student Record'!O1270)</f>
        <v/>
      </c>
      <c r="K12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2" s="25" t="str">
        <f>IF(Table1[[#This Row],[नाम विद्यार्थी]]="","",IF(AND(Table1[[#This Row],[कक्षा]]&gt;8,Table1[[#This Row],[कक्षा]]&lt;11),50,""))</f>
        <v/>
      </c>
      <c r="M1272" s="28" t="str">
        <f>IF(Table1[[#This Row],[नाम विद्यार्थी]]="","",IF(AND(Table1[[#This Row],[कक्षा]]&gt;=11,'School Fees'!$L$3="Yes"),100,""))</f>
        <v/>
      </c>
      <c r="N12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2" s="25" t="str">
        <f>IF(Table1[[#This Row],[नाम विद्यार्थी]]="","",IF(Table1[[#This Row],[कक्षा]]&gt;8,5,""))</f>
        <v/>
      </c>
      <c r="P12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2" s="21"/>
      <c r="R1272" s="21"/>
      <c r="S1272" s="28" t="str">
        <f>IF(SUM(Table1[[#This Row],[छात्र निधि]:[टी.सी.शुल्क]])=0,"",SUM(Table1[[#This Row],[छात्र निधि]:[टी.सी.शुल्क]]))</f>
        <v/>
      </c>
      <c r="T1272" s="33"/>
      <c r="U1272" s="33"/>
      <c r="V1272" s="22"/>
    </row>
    <row r="1273" spans="2:22" ht="15">
      <c r="B1273" s="25" t="str">
        <f>IF(C1273="","",ROWS($A$4:A1273))</f>
        <v/>
      </c>
      <c r="C1273" s="25" t="str">
        <f>IF('Student Record'!A1271="","",'Student Record'!A1271)</f>
        <v/>
      </c>
      <c r="D1273" s="25" t="str">
        <f>IF('Student Record'!B1271="","",'Student Record'!B1271)</f>
        <v/>
      </c>
      <c r="E1273" s="25" t="str">
        <f>IF('Student Record'!C1271="","",'Student Record'!C1271)</f>
        <v/>
      </c>
      <c r="F1273" s="26" t="str">
        <f>IF('Student Record'!E1271="","",'Student Record'!E1271)</f>
        <v/>
      </c>
      <c r="G1273" s="26" t="str">
        <f>IF('Student Record'!G1271="","",'Student Record'!G1271)</f>
        <v/>
      </c>
      <c r="H1273" s="25" t="str">
        <f>IF('Student Record'!I1271="","",'Student Record'!I1271)</f>
        <v/>
      </c>
      <c r="I1273" s="27" t="str">
        <f>IF('Student Record'!J1271="","",'Student Record'!J1271)</f>
        <v/>
      </c>
      <c r="J1273" s="25" t="str">
        <f>IF('Student Record'!O1271="","",'Student Record'!O1271)</f>
        <v/>
      </c>
      <c r="K12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3" s="25" t="str">
        <f>IF(Table1[[#This Row],[नाम विद्यार्थी]]="","",IF(AND(Table1[[#This Row],[कक्षा]]&gt;8,Table1[[#This Row],[कक्षा]]&lt;11),50,""))</f>
        <v/>
      </c>
      <c r="M1273" s="28" t="str">
        <f>IF(Table1[[#This Row],[नाम विद्यार्थी]]="","",IF(AND(Table1[[#This Row],[कक्षा]]&gt;=11,'School Fees'!$L$3="Yes"),100,""))</f>
        <v/>
      </c>
      <c r="N12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3" s="25" t="str">
        <f>IF(Table1[[#This Row],[नाम विद्यार्थी]]="","",IF(Table1[[#This Row],[कक्षा]]&gt;8,5,""))</f>
        <v/>
      </c>
      <c r="P12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3" s="21"/>
      <c r="R1273" s="21"/>
      <c r="S1273" s="28" t="str">
        <f>IF(SUM(Table1[[#This Row],[छात्र निधि]:[टी.सी.शुल्क]])=0,"",SUM(Table1[[#This Row],[छात्र निधि]:[टी.सी.शुल्क]]))</f>
        <v/>
      </c>
      <c r="T1273" s="33"/>
      <c r="U1273" s="33"/>
      <c r="V1273" s="22"/>
    </row>
    <row r="1274" spans="2:22" ht="15">
      <c r="B1274" s="25" t="str">
        <f>IF(C1274="","",ROWS($A$4:A1274))</f>
        <v/>
      </c>
      <c r="C1274" s="25" t="str">
        <f>IF('Student Record'!A1272="","",'Student Record'!A1272)</f>
        <v/>
      </c>
      <c r="D1274" s="25" t="str">
        <f>IF('Student Record'!B1272="","",'Student Record'!B1272)</f>
        <v/>
      </c>
      <c r="E1274" s="25" t="str">
        <f>IF('Student Record'!C1272="","",'Student Record'!C1272)</f>
        <v/>
      </c>
      <c r="F1274" s="26" t="str">
        <f>IF('Student Record'!E1272="","",'Student Record'!E1272)</f>
        <v/>
      </c>
      <c r="G1274" s="26" t="str">
        <f>IF('Student Record'!G1272="","",'Student Record'!G1272)</f>
        <v/>
      </c>
      <c r="H1274" s="25" t="str">
        <f>IF('Student Record'!I1272="","",'Student Record'!I1272)</f>
        <v/>
      </c>
      <c r="I1274" s="27" t="str">
        <f>IF('Student Record'!J1272="","",'Student Record'!J1272)</f>
        <v/>
      </c>
      <c r="J1274" s="25" t="str">
        <f>IF('Student Record'!O1272="","",'Student Record'!O1272)</f>
        <v/>
      </c>
      <c r="K12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4" s="25" t="str">
        <f>IF(Table1[[#This Row],[नाम विद्यार्थी]]="","",IF(AND(Table1[[#This Row],[कक्षा]]&gt;8,Table1[[#This Row],[कक्षा]]&lt;11),50,""))</f>
        <v/>
      </c>
      <c r="M1274" s="28" t="str">
        <f>IF(Table1[[#This Row],[नाम विद्यार्थी]]="","",IF(AND(Table1[[#This Row],[कक्षा]]&gt;=11,'School Fees'!$L$3="Yes"),100,""))</f>
        <v/>
      </c>
      <c r="N12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4" s="25" t="str">
        <f>IF(Table1[[#This Row],[नाम विद्यार्थी]]="","",IF(Table1[[#This Row],[कक्षा]]&gt;8,5,""))</f>
        <v/>
      </c>
      <c r="P12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4" s="21"/>
      <c r="R1274" s="21"/>
      <c r="S1274" s="28" t="str">
        <f>IF(SUM(Table1[[#This Row],[छात्र निधि]:[टी.सी.शुल्क]])=0,"",SUM(Table1[[#This Row],[छात्र निधि]:[टी.सी.शुल्क]]))</f>
        <v/>
      </c>
      <c r="T1274" s="33"/>
      <c r="U1274" s="33"/>
      <c r="V1274" s="22"/>
    </row>
    <row r="1275" spans="2:22" ht="15">
      <c r="B1275" s="25" t="str">
        <f>IF(C1275="","",ROWS($A$4:A1275))</f>
        <v/>
      </c>
      <c r="C1275" s="25" t="str">
        <f>IF('Student Record'!A1273="","",'Student Record'!A1273)</f>
        <v/>
      </c>
      <c r="D1275" s="25" t="str">
        <f>IF('Student Record'!B1273="","",'Student Record'!B1273)</f>
        <v/>
      </c>
      <c r="E1275" s="25" t="str">
        <f>IF('Student Record'!C1273="","",'Student Record'!C1273)</f>
        <v/>
      </c>
      <c r="F1275" s="26" t="str">
        <f>IF('Student Record'!E1273="","",'Student Record'!E1273)</f>
        <v/>
      </c>
      <c r="G1275" s="26" t="str">
        <f>IF('Student Record'!G1273="","",'Student Record'!G1273)</f>
        <v/>
      </c>
      <c r="H1275" s="25" t="str">
        <f>IF('Student Record'!I1273="","",'Student Record'!I1273)</f>
        <v/>
      </c>
      <c r="I1275" s="27" t="str">
        <f>IF('Student Record'!J1273="","",'Student Record'!J1273)</f>
        <v/>
      </c>
      <c r="J1275" s="25" t="str">
        <f>IF('Student Record'!O1273="","",'Student Record'!O1273)</f>
        <v/>
      </c>
      <c r="K12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5" s="25" t="str">
        <f>IF(Table1[[#This Row],[नाम विद्यार्थी]]="","",IF(AND(Table1[[#This Row],[कक्षा]]&gt;8,Table1[[#This Row],[कक्षा]]&lt;11),50,""))</f>
        <v/>
      </c>
      <c r="M1275" s="28" t="str">
        <f>IF(Table1[[#This Row],[नाम विद्यार्थी]]="","",IF(AND(Table1[[#This Row],[कक्षा]]&gt;=11,'School Fees'!$L$3="Yes"),100,""))</f>
        <v/>
      </c>
      <c r="N12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5" s="25" t="str">
        <f>IF(Table1[[#This Row],[नाम विद्यार्थी]]="","",IF(Table1[[#This Row],[कक्षा]]&gt;8,5,""))</f>
        <v/>
      </c>
      <c r="P12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5" s="21"/>
      <c r="R1275" s="21"/>
      <c r="S1275" s="28" t="str">
        <f>IF(SUM(Table1[[#This Row],[छात्र निधि]:[टी.सी.शुल्क]])=0,"",SUM(Table1[[#This Row],[छात्र निधि]:[टी.सी.शुल्क]]))</f>
        <v/>
      </c>
      <c r="T1275" s="33"/>
      <c r="U1275" s="33"/>
      <c r="V1275" s="22"/>
    </row>
    <row r="1276" spans="2:22" ht="15">
      <c r="B1276" s="25" t="str">
        <f>IF(C1276="","",ROWS($A$4:A1276))</f>
        <v/>
      </c>
      <c r="C1276" s="25" t="str">
        <f>IF('Student Record'!A1274="","",'Student Record'!A1274)</f>
        <v/>
      </c>
      <c r="D1276" s="25" t="str">
        <f>IF('Student Record'!B1274="","",'Student Record'!B1274)</f>
        <v/>
      </c>
      <c r="E1276" s="25" t="str">
        <f>IF('Student Record'!C1274="","",'Student Record'!C1274)</f>
        <v/>
      </c>
      <c r="F1276" s="26" t="str">
        <f>IF('Student Record'!E1274="","",'Student Record'!E1274)</f>
        <v/>
      </c>
      <c r="G1276" s="26" t="str">
        <f>IF('Student Record'!G1274="","",'Student Record'!G1274)</f>
        <v/>
      </c>
      <c r="H1276" s="25" t="str">
        <f>IF('Student Record'!I1274="","",'Student Record'!I1274)</f>
        <v/>
      </c>
      <c r="I1276" s="27" t="str">
        <f>IF('Student Record'!J1274="","",'Student Record'!J1274)</f>
        <v/>
      </c>
      <c r="J1276" s="25" t="str">
        <f>IF('Student Record'!O1274="","",'Student Record'!O1274)</f>
        <v/>
      </c>
      <c r="K12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6" s="25" t="str">
        <f>IF(Table1[[#This Row],[नाम विद्यार्थी]]="","",IF(AND(Table1[[#This Row],[कक्षा]]&gt;8,Table1[[#This Row],[कक्षा]]&lt;11),50,""))</f>
        <v/>
      </c>
      <c r="M1276" s="28" t="str">
        <f>IF(Table1[[#This Row],[नाम विद्यार्थी]]="","",IF(AND(Table1[[#This Row],[कक्षा]]&gt;=11,'School Fees'!$L$3="Yes"),100,""))</f>
        <v/>
      </c>
      <c r="N12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6" s="25" t="str">
        <f>IF(Table1[[#This Row],[नाम विद्यार्थी]]="","",IF(Table1[[#This Row],[कक्षा]]&gt;8,5,""))</f>
        <v/>
      </c>
      <c r="P12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6" s="21"/>
      <c r="R1276" s="21"/>
      <c r="S1276" s="28" t="str">
        <f>IF(SUM(Table1[[#This Row],[छात्र निधि]:[टी.सी.शुल्क]])=0,"",SUM(Table1[[#This Row],[छात्र निधि]:[टी.सी.शुल्क]]))</f>
        <v/>
      </c>
      <c r="T1276" s="33"/>
      <c r="U1276" s="33"/>
      <c r="V1276" s="22"/>
    </row>
    <row r="1277" spans="2:22" ht="15">
      <c r="B1277" s="25" t="str">
        <f>IF(C1277="","",ROWS($A$4:A1277))</f>
        <v/>
      </c>
      <c r="C1277" s="25" t="str">
        <f>IF('Student Record'!A1275="","",'Student Record'!A1275)</f>
        <v/>
      </c>
      <c r="D1277" s="25" t="str">
        <f>IF('Student Record'!B1275="","",'Student Record'!B1275)</f>
        <v/>
      </c>
      <c r="E1277" s="25" t="str">
        <f>IF('Student Record'!C1275="","",'Student Record'!C1275)</f>
        <v/>
      </c>
      <c r="F1277" s="26" t="str">
        <f>IF('Student Record'!E1275="","",'Student Record'!E1275)</f>
        <v/>
      </c>
      <c r="G1277" s="26" t="str">
        <f>IF('Student Record'!G1275="","",'Student Record'!G1275)</f>
        <v/>
      </c>
      <c r="H1277" s="25" t="str">
        <f>IF('Student Record'!I1275="","",'Student Record'!I1275)</f>
        <v/>
      </c>
      <c r="I1277" s="27" t="str">
        <f>IF('Student Record'!J1275="","",'Student Record'!J1275)</f>
        <v/>
      </c>
      <c r="J1277" s="25" t="str">
        <f>IF('Student Record'!O1275="","",'Student Record'!O1275)</f>
        <v/>
      </c>
      <c r="K12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7" s="25" t="str">
        <f>IF(Table1[[#This Row],[नाम विद्यार्थी]]="","",IF(AND(Table1[[#This Row],[कक्षा]]&gt;8,Table1[[#This Row],[कक्षा]]&lt;11),50,""))</f>
        <v/>
      </c>
      <c r="M1277" s="28" t="str">
        <f>IF(Table1[[#This Row],[नाम विद्यार्थी]]="","",IF(AND(Table1[[#This Row],[कक्षा]]&gt;=11,'School Fees'!$L$3="Yes"),100,""))</f>
        <v/>
      </c>
      <c r="N12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7" s="25" t="str">
        <f>IF(Table1[[#This Row],[नाम विद्यार्थी]]="","",IF(Table1[[#This Row],[कक्षा]]&gt;8,5,""))</f>
        <v/>
      </c>
      <c r="P12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7" s="21"/>
      <c r="R1277" s="21"/>
      <c r="S1277" s="28" t="str">
        <f>IF(SUM(Table1[[#This Row],[छात्र निधि]:[टी.सी.शुल्क]])=0,"",SUM(Table1[[#This Row],[छात्र निधि]:[टी.सी.शुल्क]]))</f>
        <v/>
      </c>
      <c r="T1277" s="33"/>
      <c r="U1277" s="33"/>
      <c r="V1277" s="22"/>
    </row>
    <row r="1278" spans="2:22" ht="15">
      <c r="B1278" s="25" t="str">
        <f>IF(C1278="","",ROWS($A$4:A1278))</f>
        <v/>
      </c>
      <c r="C1278" s="25" t="str">
        <f>IF('Student Record'!A1276="","",'Student Record'!A1276)</f>
        <v/>
      </c>
      <c r="D1278" s="25" t="str">
        <f>IF('Student Record'!B1276="","",'Student Record'!B1276)</f>
        <v/>
      </c>
      <c r="E1278" s="25" t="str">
        <f>IF('Student Record'!C1276="","",'Student Record'!C1276)</f>
        <v/>
      </c>
      <c r="F1278" s="26" t="str">
        <f>IF('Student Record'!E1276="","",'Student Record'!E1276)</f>
        <v/>
      </c>
      <c r="G1278" s="26" t="str">
        <f>IF('Student Record'!G1276="","",'Student Record'!G1276)</f>
        <v/>
      </c>
      <c r="H1278" s="25" t="str">
        <f>IF('Student Record'!I1276="","",'Student Record'!I1276)</f>
        <v/>
      </c>
      <c r="I1278" s="27" t="str">
        <f>IF('Student Record'!J1276="","",'Student Record'!J1276)</f>
        <v/>
      </c>
      <c r="J1278" s="25" t="str">
        <f>IF('Student Record'!O1276="","",'Student Record'!O1276)</f>
        <v/>
      </c>
      <c r="K12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8" s="25" t="str">
        <f>IF(Table1[[#This Row],[नाम विद्यार्थी]]="","",IF(AND(Table1[[#This Row],[कक्षा]]&gt;8,Table1[[#This Row],[कक्षा]]&lt;11),50,""))</f>
        <v/>
      </c>
      <c r="M1278" s="28" t="str">
        <f>IF(Table1[[#This Row],[नाम विद्यार्थी]]="","",IF(AND(Table1[[#This Row],[कक्षा]]&gt;=11,'School Fees'!$L$3="Yes"),100,""))</f>
        <v/>
      </c>
      <c r="N12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8" s="25" t="str">
        <f>IF(Table1[[#This Row],[नाम विद्यार्थी]]="","",IF(Table1[[#This Row],[कक्षा]]&gt;8,5,""))</f>
        <v/>
      </c>
      <c r="P12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8" s="21"/>
      <c r="R1278" s="21"/>
      <c r="S1278" s="28" t="str">
        <f>IF(SUM(Table1[[#This Row],[छात्र निधि]:[टी.सी.शुल्क]])=0,"",SUM(Table1[[#This Row],[छात्र निधि]:[टी.सी.शुल्क]]))</f>
        <v/>
      </c>
      <c r="T1278" s="33"/>
      <c r="U1278" s="33"/>
      <c r="V1278" s="22"/>
    </row>
    <row r="1279" spans="2:22" ht="15">
      <c r="B1279" s="25" t="str">
        <f>IF(C1279="","",ROWS($A$4:A1279))</f>
        <v/>
      </c>
      <c r="C1279" s="25" t="str">
        <f>IF('Student Record'!A1277="","",'Student Record'!A1277)</f>
        <v/>
      </c>
      <c r="D1279" s="25" t="str">
        <f>IF('Student Record'!B1277="","",'Student Record'!B1277)</f>
        <v/>
      </c>
      <c r="E1279" s="25" t="str">
        <f>IF('Student Record'!C1277="","",'Student Record'!C1277)</f>
        <v/>
      </c>
      <c r="F1279" s="26" t="str">
        <f>IF('Student Record'!E1277="","",'Student Record'!E1277)</f>
        <v/>
      </c>
      <c r="G1279" s="26" t="str">
        <f>IF('Student Record'!G1277="","",'Student Record'!G1277)</f>
        <v/>
      </c>
      <c r="H1279" s="25" t="str">
        <f>IF('Student Record'!I1277="","",'Student Record'!I1277)</f>
        <v/>
      </c>
      <c r="I1279" s="27" t="str">
        <f>IF('Student Record'!J1277="","",'Student Record'!J1277)</f>
        <v/>
      </c>
      <c r="J1279" s="25" t="str">
        <f>IF('Student Record'!O1277="","",'Student Record'!O1277)</f>
        <v/>
      </c>
      <c r="K12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79" s="25" t="str">
        <f>IF(Table1[[#This Row],[नाम विद्यार्थी]]="","",IF(AND(Table1[[#This Row],[कक्षा]]&gt;8,Table1[[#This Row],[कक्षा]]&lt;11),50,""))</f>
        <v/>
      </c>
      <c r="M1279" s="28" t="str">
        <f>IF(Table1[[#This Row],[नाम विद्यार्थी]]="","",IF(AND(Table1[[#This Row],[कक्षा]]&gt;=11,'School Fees'!$L$3="Yes"),100,""))</f>
        <v/>
      </c>
      <c r="N12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79" s="25" t="str">
        <f>IF(Table1[[#This Row],[नाम विद्यार्थी]]="","",IF(Table1[[#This Row],[कक्षा]]&gt;8,5,""))</f>
        <v/>
      </c>
      <c r="P12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79" s="21"/>
      <c r="R1279" s="21"/>
      <c r="S1279" s="28" t="str">
        <f>IF(SUM(Table1[[#This Row],[छात्र निधि]:[टी.सी.शुल्क]])=0,"",SUM(Table1[[#This Row],[छात्र निधि]:[टी.सी.शुल्क]]))</f>
        <v/>
      </c>
      <c r="T1279" s="33"/>
      <c r="U1279" s="33"/>
      <c r="V1279" s="22"/>
    </row>
    <row r="1280" spans="2:22" ht="15">
      <c r="B1280" s="25" t="str">
        <f>IF(C1280="","",ROWS($A$4:A1280))</f>
        <v/>
      </c>
      <c r="C1280" s="25" t="str">
        <f>IF('Student Record'!A1278="","",'Student Record'!A1278)</f>
        <v/>
      </c>
      <c r="D1280" s="25" t="str">
        <f>IF('Student Record'!B1278="","",'Student Record'!B1278)</f>
        <v/>
      </c>
      <c r="E1280" s="25" t="str">
        <f>IF('Student Record'!C1278="","",'Student Record'!C1278)</f>
        <v/>
      </c>
      <c r="F1280" s="26" t="str">
        <f>IF('Student Record'!E1278="","",'Student Record'!E1278)</f>
        <v/>
      </c>
      <c r="G1280" s="26" t="str">
        <f>IF('Student Record'!G1278="","",'Student Record'!G1278)</f>
        <v/>
      </c>
      <c r="H1280" s="25" t="str">
        <f>IF('Student Record'!I1278="","",'Student Record'!I1278)</f>
        <v/>
      </c>
      <c r="I1280" s="27" t="str">
        <f>IF('Student Record'!J1278="","",'Student Record'!J1278)</f>
        <v/>
      </c>
      <c r="J1280" s="25" t="str">
        <f>IF('Student Record'!O1278="","",'Student Record'!O1278)</f>
        <v/>
      </c>
      <c r="K12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0" s="25" t="str">
        <f>IF(Table1[[#This Row],[नाम विद्यार्थी]]="","",IF(AND(Table1[[#This Row],[कक्षा]]&gt;8,Table1[[#This Row],[कक्षा]]&lt;11),50,""))</f>
        <v/>
      </c>
      <c r="M1280" s="28" t="str">
        <f>IF(Table1[[#This Row],[नाम विद्यार्थी]]="","",IF(AND(Table1[[#This Row],[कक्षा]]&gt;=11,'School Fees'!$L$3="Yes"),100,""))</f>
        <v/>
      </c>
      <c r="N12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0" s="25" t="str">
        <f>IF(Table1[[#This Row],[नाम विद्यार्थी]]="","",IF(Table1[[#This Row],[कक्षा]]&gt;8,5,""))</f>
        <v/>
      </c>
      <c r="P12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0" s="21"/>
      <c r="R1280" s="21"/>
      <c r="S1280" s="28" t="str">
        <f>IF(SUM(Table1[[#This Row],[छात्र निधि]:[टी.सी.शुल्क]])=0,"",SUM(Table1[[#This Row],[छात्र निधि]:[टी.सी.शुल्क]]))</f>
        <v/>
      </c>
      <c r="T1280" s="33"/>
      <c r="U1280" s="33"/>
      <c r="V1280" s="22"/>
    </row>
    <row r="1281" spans="2:22" ht="15">
      <c r="B1281" s="25" t="str">
        <f>IF(C1281="","",ROWS($A$4:A1281))</f>
        <v/>
      </c>
      <c r="C1281" s="25" t="str">
        <f>IF('Student Record'!A1279="","",'Student Record'!A1279)</f>
        <v/>
      </c>
      <c r="D1281" s="25" t="str">
        <f>IF('Student Record'!B1279="","",'Student Record'!B1279)</f>
        <v/>
      </c>
      <c r="E1281" s="25" t="str">
        <f>IF('Student Record'!C1279="","",'Student Record'!C1279)</f>
        <v/>
      </c>
      <c r="F1281" s="26" t="str">
        <f>IF('Student Record'!E1279="","",'Student Record'!E1279)</f>
        <v/>
      </c>
      <c r="G1281" s="26" t="str">
        <f>IF('Student Record'!G1279="","",'Student Record'!G1279)</f>
        <v/>
      </c>
      <c r="H1281" s="25" t="str">
        <f>IF('Student Record'!I1279="","",'Student Record'!I1279)</f>
        <v/>
      </c>
      <c r="I1281" s="27" t="str">
        <f>IF('Student Record'!J1279="","",'Student Record'!J1279)</f>
        <v/>
      </c>
      <c r="J1281" s="25" t="str">
        <f>IF('Student Record'!O1279="","",'Student Record'!O1279)</f>
        <v/>
      </c>
      <c r="K12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1" s="25" t="str">
        <f>IF(Table1[[#This Row],[नाम विद्यार्थी]]="","",IF(AND(Table1[[#This Row],[कक्षा]]&gt;8,Table1[[#This Row],[कक्षा]]&lt;11),50,""))</f>
        <v/>
      </c>
      <c r="M1281" s="28" t="str">
        <f>IF(Table1[[#This Row],[नाम विद्यार्थी]]="","",IF(AND(Table1[[#This Row],[कक्षा]]&gt;=11,'School Fees'!$L$3="Yes"),100,""))</f>
        <v/>
      </c>
      <c r="N12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1" s="25" t="str">
        <f>IF(Table1[[#This Row],[नाम विद्यार्थी]]="","",IF(Table1[[#This Row],[कक्षा]]&gt;8,5,""))</f>
        <v/>
      </c>
      <c r="P12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1" s="21"/>
      <c r="R1281" s="21"/>
      <c r="S1281" s="28" t="str">
        <f>IF(SUM(Table1[[#This Row],[छात्र निधि]:[टी.सी.शुल्क]])=0,"",SUM(Table1[[#This Row],[छात्र निधि]:[टी.सी.शुल्क]]))</f>
        <v/>
      </c>
      <c r="T1281" s="33"/>
      <c r="U1281" s="33"/>
      <c r="V1281" s="22"/>
    </row>
    <row r="1282" spans="2:22" ht="15">
      <c r="B1282" s="25" t="str">
        <f>IF(C1282="","",ROWS($A$4:A1282))</f>
        <v/>
      </c>
      <c r="C1282" s="25" t="str">
        <f>IF('Student Record'!A1280="","",'Student Record'!A1280)</f>
        <v/>
      </c>
      <c r="D1282" s="25" t="str">
        <f>IF('Student Record'!B1280="","",'Student Record'!B1280)</f>
        <v/>
      </c>
      <c r="E1282" s="25" t="str">
        <f>IF('Student Record'!C1280="","",'Student Record'!C1280)</f>
        <v/>
      </c>
      <c r="F1282" s="26" t="str">
        <f>IF('Student Record'!E1280="","",'Student Record'!E1280)</f>
        <v/>
      </c>
      <c r="G1282" s="26" t="str">
        <f>IF('Student Record'!G1280="","",'Student Record'!G1280)</f>
        <v/>
      </c>
      <c r="H1282" s="25" t="str">
        <f>IF('Student Record'!I1280="","",'Student Record'!I1280)</f>
        <v/>
      </c>
      <c r="I1282" s="27" t="str">
        <f>IF('Student Record'!J1280="","",'Student Record'!J1280)</f>
        <v/>
      </c>
      <c r="J1282" s="25" t="str">
        <f>IF('Student Record'!O1280="","",'Student Record'!O1280)</f>
        <v/>
      </c>
      <c r="K12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2" s="25" t="str">
        <f>IF(Table1[[#This Row],[नाम विद्यार्थी]]="","",IF(AND(Table1[[#This Row],[कक्षा]]&gt;8,Table1[[#This Row],[कक्षा]]&lt;11),50,""))</f>
        <v/>
      </c>
      <c r="M1282" s="28" t="str">
        <f>IF(Table1[[#This Row],[नाम विद्यार्थी]]="","",IF(AND(Table1[[#This Row],[कक्षा]]&gt;=11,'School Fees'!$L$3="Yes"),100,""))</f>
        <v/>
      </c>
      <c r="N12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2" s="25" t="str">
        <f>IF(Table1[[#This Row],[नाम विद्यार्थी]]="","",IF(Table1[[#This Row],[कक्षा]]&gt;8,5,""))</f>
        <v/>
      </c>
      <c r="P12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2" s="21"/>
      <c r="R1282" s="21"/>
      <c r="S1282" s="28" t="str">
        <f>IF(SUM(Table1[[#This Row],[छात्र निधि]:[टी.सी.शुल्क]])=0,"",SUM(Table1[[#This Row],[छात्र निधि]:[टी.सी.शुल्क]]))</f>
        <v/>
      </c>
      <c r="T1282" s="33"/>
      <c r="U1282" s="33"/>
      <c r="V1282" s="22"/>
    </row>
    <row r="1283" spans="2:22" ht="15">
      <c r="B1283" s="25" t="str">
        <f>IF(C1283="","",ROWS($A$4:A1283))</f>
        <v/>
      </c>
      <c r="C1283" s="25" t="str">
        <f>IF('Student Record'!A1281="","",'Student Record'!A1281)</f>
        <v/>
      </c>
      <c r="D1283" s="25" t="str">
        <f>IF('Student Record'!B1281="","",'Student Record'!B1281)</f>
        <v/>
      </c>
      <c r="E1283" s="25" t="str">
        <f>IF('Student Record'!C1281="","",'Student Record'!C1281)</f>
        <v/>
      </c>
      <c r="F1283" s="26" t="str">
        <f>IF('Student Record'!E1281="","",'Student Record'!E1281)</f>
        <v/>
      </c>
      <c r="G1283" s="26" t="str">
        <f>IF('Student Record'!G1281="","",'Student Record'!G1281)</f>
        <v/>
      </c>
      <c r="H1283" s="25" t="str">
        <f>IF('Student Record'!I1281="","",'Student Record'!I1281)</f>
        <v/>
      </c>
      <c r="I1283" s="27" t="str">
        <f>IF('Student Record'!J1281="","",'Student Record'!J1281)</f>
        <v/>
      </c>
      <c r="J1283" s="25" t="str">
        <f>IF('Student Record'!O1281="","",'Student Record'!O1281)</f>
        <v/>
      </c>
      <c r="K12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3" s="25" t="str">
        <f>IF(Table1[[#This Row],[नाम विद्यार्थी]]="","",IF(AND(Table1[[#This Row],[कक्षा]]&gt;8,Table1[[#This Row],[कक्षा]]&lt;11),50,""))</f>
        <v/>
      </c>
      <c r="M1283" s="28" t="str">
        <f>IF(Table1[[#This Row],[नाम विद्यार्थी]]="","",IF(AND(Table1[[#This Row],[कक्षा]]&gt;=11,'School Fees'!$L$3="Yes"),100,""))</f>
        <v/>
      </c>
      <c r="N12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3" s="25" t="str">
        <f>IF(Table1[[#This Row],[नाम विद्यार्थी]]="","",IF(Table1[[#This Row],[कक्षा]]&gt;8,5,""))</f>
        <v/>
      </c>
      <c r="P12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3" s="21"/>
      <c r="R1283" s="21"/>
      <c r="S1283" s="28" t="str">
        <f>IF(SUM(Table1[[#This Row],[छात्र निधि]:[टी.सी.शुल्क]])=0,"",SUM(Table1[[#This Row],[छात्र निधि]:[टी.सी.शुल्क]]))</f>
        <v/>
      </c>
      <c r="T1283" s="33"/>
      <c r="U1283" s="33"/>
      <c r="V1283" s="22"/>
    </row>
    <row r="1284" spans="2:22" ht="15">
      <c r="B1284" s="25" t="str">
        <f>IF(C1284="","",ROWS($A$4:A1284))</f>
        <v/>
      </c>
      <c r="C1284" s="25" t="str">
        <f>IF('Student Record'!A1282="","",'Student Record'!A1282)</f>
        <v/>
      </c>
      <c r="D1284" s="25" t="str">
        <f>IF('Student Record'!B1282="","",'Student Record'!B1282)</f>
        <v/>
      </c>
      <c r="E1284" s="25" t="str">
        <f>IF('Student Record'!C1282="","",'Student Record'!C1282)</f>
        <v/>
      </c>
      <c r="F1284" s="26" t="str">
        <f>IF('Student Record'!E1282="","",'Student Record'!E1282)</f>
        <v/>
      </c>
      <c r="G1284" s="26" t="str">
        <f>IF('Student Record'!G1282="","",'Student Record'!G1282)</f>
        <v/>
      </c>
      <c r="H1284" s="25" t="str">
        <f>IF('Student Record'!I1282="","",'Student Record'!I1282)</f>
        <v/>
      </c>
      <c r="I1284" s="27" t="str">
        <f>IF('Student Record'!J1282="","",'Student Record'!J1282)</f>
        <v/>
      </c>
      <c r="J1284" s="25" t="str">
        <f>IF('Student Record'!O1282="","",'Student Record'!O1282)</f>
        <v/>
      </c>
      <c r="K12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4" s="25" t="str">
        <f>IF(Table1[[#This Row],[नाम विद्यार्थी]]="","",IF(AND(Table1[[#This Row],[कक्षा]]&gt;8,Table1[[#This Row],[कक्षा]]&lt;11),50,""))</f>
        <v/>
      </c>
      <c r="M1284" s="28" t="str">
        <f>IF(Table1[[#This Row],[नाम विद्यार्थी]]="","",IF(AND(Table1[[#This Row],[कक्षा]]&gt;=11,'School Fees'!$L$3="Yes"),100,""))</f>
        <v/>
      </c>
      <c r="N12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4" s="25" t="str">
        <f>IF(Table1[[#This Row],[नाम विद्यार्थी]]="","",IF(Table1[[#This Row],[कक्षा]]&gt;8,5,""))</f>
        <v/>
      </c>
      <c r="P12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4" s="21"/>
      <c r="R1284" s="21"/>
      <c r="S1284" s="28" t="str">
        <f>IF(SUM(Table1[[#This Row],[छात्र निधि]:[टी.सी.शुल्क]])=0,"",SUM(Table1[[#This Row],[छात्र निधि]:[टी.सी.शुल्क]]))</f>
        <v/>
      </c>
      <c r="T1284" s="33"/>
      <c r="U1284" s="33"/>
      <c r="V1284" s="22"/>
    </row>
    <row r="1285" spans="2:22" ht="15">
      <c r="B1285" s="25" t="str">
        <f>IF(C1285="","",ROWS($A$4:A1285))</f>
        <v/>
      </c>
      <c r="C1285" s="25" t="str">
        <f>IF('Student Record'!A1283="","",'Student Record'!A1283)</f>
        <v/>
      </c>
      <c r="D1285" s="25" t="str">
        <f>IF('Student Record'!B1283="","",'Student Record'!B1283)</f>
        <v/>
      </c>
      <c r="E1285" s="25" t="str">
        <f>IF('Student Record'!C1283="","",'Student Record'!C1283)</f>
        <v/>
      </c>
      <c r="F1285" s="26" t="str">
        <f>IF('Student Record'!E1283="","",'Student Record'!E1283)</f>
        <v/>
      </c>
      <c r="G1285" s="26" t="str">
        <f>IF('Student Record'!G1283="","",'Student Record'!G1283)</f>
        <v/>
      </c>
      <c r="H1285" s="25" t="str">
        <f>IF('Student Record'!I1283="","",'Student Record'!I1283)</f>
        <v/>
      </c>
      <c r="I1285" s="27" t="str">
        <f>IF('Student Record'!J1283="","",'Student Record'!J1283)</f>
        <v/>
      </c>
      <c r="J1285" s="25" t="str">
        <f>IF('Student Record'!O1283="","",'Student Record'!O1283)</f>
        <v/>
      </c>
      <c r="K12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5" s="25" t="str">
        <f>IF(Table1[[#This Row],[नाम विद्यार्थी]]="","",IF(AND(Table1[[#This Row],[कक्षा]]&gt;8,Table1[[#This Row],[कक्षा]]&lt;11),50,""))</f>
        <v/>
      </c>
      <c r="M1285" s="28" t="str">
        <f>IF(Table1[[#This Row],[नाम विद्यार्थी]]="","",IF(AND(Table1[[#This Row],[कक्षा]]&gt;=11,'School Fees'!$L$3="Yes"),100,""))</f>
        <v/>
      </c>
      <c r="N12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5" s="25" t="str">
        <f>IF(Table1[[#This Row],[नाम विद्यार्थी]]="","",IF(Table1[[#This Row],[कक्षा]]&gt;8,5,""))</f>
        <v/>
      </c>
      <c r="P12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5" s="21"/>
      <c r="R1285" s="21"/>
      <c r="S1285" s="28" t="str">
        <f>IF(SUM(Table1[[#This Row],[छात्र निधि]:[टी.सी.शुल्क]])=0,"",SUM(Table1[[#This Row],[छात्र निधि]:[टी.सी.शुल्क]]))</f>
        <v/>
      </c>
      <c r="T1285" s="33"/>
      <c r="U1285" s="33"/>
      <c r="V1285" s="22"/>
    </row>
    <row r="1286" spans="2:22" ht="15">
      <c r="B1286" s="25" t="str">
        <f>IF(C1286="","",ROWS($A$4:A1286))</f>
        <v/>
      </c>
      <c r="C1286" s="25" t="str">
        <f>IF('Student Record'!A1284="","",'Student Record'!A1284)</f>
        <v/>
      </c>
      <c r="D1286" s="25" t="str">
        <f>IF('Student Record'!B1284="","",'Student Record'!B1284)</f>
        <v/>
      </c>
      <c r="E1286" s="25" t="str">
        <f>IF('Student Record'!C1284="","",'Student Record'!C1284)</f>
        <v/>
      </c>
      <c r="F1286" s="26" t="str">
        <f>IF('Student Record'!E1284="","",'Student Record'!E1284)</f>
        <v/>
      </c>
      <c r="G1286" s="26" t="str">
        <f>IF('Student Record'!G1284="","",'Student Record'!G1284)</f>
        <v/>
      </c>
      <c r="H1286" s="25" t="str">
        <f>IF('Student Record'!I1284="","",'Student Record'!I1284)</f>
        <v/>
      </c>
      <c r="I1286" s="27" t="str">
        <f>IF('Student Record'!J1284="","",'Student Record'!J1284)</f>
        <v/>
      </c>
      <c r="J1286" s="25" t="str">
        <f>IF('Student Record'!O1284="","",'Student Record'!O1284)</f>
        <v/>
      </c>
      <c r="K12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6" s="25" t="str">
        <f>IF(Table1[[#This Row],[नाम विद्यार्थी]]="","",IF(AND(Table1[[#This Row],[कक्षा]]&gt;8,Table1[[#This Row],[कक्षा]]&lt;11),50,""))</f>
        <v/>
      </c>
      <c r="M1286" s="28" t="str">
        <f>IF(Table1[[#This Row],[नाम विद्यार्थी]]="","",IF(AND(Table1[[#This Row],[कक्षा]]&gt;=11,'School Fees'!$L$3="Yes"),100,""))</f>
        <v/>
      </c>
      <c r="N12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6" s="25" t="str">
        <f>IF(Table1[[#This Row],[नाम विद्यार्थी]]="","",IF(Table1[[#This Row],[कक्षा]]&gt;8,5,""))</f>
        <v/>
      </c>
      <c r="P12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6" s="21"/>
      <c r="R1286" s="21"/>
      <c r="S1286" s="28" t="str">
        <f>IF(SUM(Table1[[#This Row],[छात्र निधि]:[टी.सी.शुल्क]])=0,"",SUM(Table1[[#This Row],[छात्र निधि]:[टी.सी.शुल्क]]))</f>
        <v/>
      </c>
      <c r="T1286" s="33"/>
      <c r="U1286" s="33"/>
      <c r="V1286" s="22"/>
    </row>
    <row r="1287" spans="2:22" ht="15">
      <c r="B1287" s="25" t="str">
        <f>IF(C1287="","",ROWS($A$4:A1287))</f>
        <v/>
      </c>
      <c r="C1287" s="25" t="str">
        <f>IF('Student Record'!A1285="","",'Student Record'!A1285)</f>
        <v/>
      </c>
      <c r="D1287" s="25" t="str">
        <f>IF('Student Record'!B1285="","",'Student Record'!B1285)</f>
        <v/>
      </c>
      <c r="E1287" s="25" t="str">
        <f>IF('Student Record'!C1285="","",'Student Record'!C1285)</f>
        <v/>
      </c>
      <c r="F1287" s="26" t="str">
        <f>IF('Student Record'!E1285="","",'Student Record'!E1285)</f>
        <v/>
      </c>
      <c r="G1287" s="26" t="str">
        <f>IF('Student Record'!G1285="","",'Student Record'!G1285)</f>
        <v/>
      </c>
      <c r="H1287" s="25" t="str">
        <f>IF('Student Record'!I1285="","",'Student Record'!I1285)</f>
        <v/>
      </c>
      <c r="I1287" s="27" t="str">
        <f>IF('Student Record'!J1285="","",'Student Record'!J1285)</f>
        <v/>
      </c>
      <c r="J1287" s="25" t="str">
        <f>IF('Student Record'!O1285="","",'Student Record'!O1285)</f>
        <v/>
      </c>
      <c r="K12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7" s="25" t="str">
        <f>IF(Table1[[#This Row],[नाम विद्यार्थी]]="","",IF(AND(Table1[[#This Row],[कक्षा]]&gt;8,Table1[[#This Row],[कक्षा]]&lt;11),50,""))</f>
        <v/>
      </c>
      <c r="M1287" s="28" t="str">
        <f>IF(Table1[[#This Row],[नाम विद्यार्थी]]="","",IF(AND(Table1[[#This Row],[कक्षा]]&gt;=11,'School Fees'!$L$3="Yes"),100,""))</f>
        <v/>
      </c>
      <c r="N12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7" s="25" t="str">
        <f>IF(Table1[[#This Row],[नाम विद्यार्थी]]="","",IF(Table1[[#This Row],[कक्षा]]&gt;8,5,""))</f>
        <v/>
      </c>
      <c r="P12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7" s="21"/>
      <c r="R1287" s="21"/>
      <c r="S1287" s="28" t="str">
        <f>IF(SUM(Table1[[#This Row],[छात्र निधि]:[टी.सी.शुल्क]])=0,"",SUM(Table1[[#This Row],[छात्र निधि]:[टी.सी.शुल्क]]))</f>
        <v/>
      </c>
      <c r="T1287" s="33"/>
      <c r="U1287" s="33"/>
      <c r="V1287" s="22"/>
    </row>
    <row r="1288" spans="2:22" ht="15">
      <c r="B1288" s="25" t="str">
        <f>IF(C1288="","",ROWS($A$4:A1288))</f>
        <v/>
      </c>
      <c r="C1288" s="25" t="str">
        <f>IF('Student Record'!A1286="","",'Student Record'!A1286)</f>
        <v/>
      </c>
      <c r="D1288" s="25" t="str">
        <f>IF('Student Record'!B1286="","",'Student Record'!B1286)</f>
        <v/>
      </c>
      <c r="E1288" s="25" t="str">
        <f>IF('Student Record'!C1286="","",'Student Record'!C1286)</f>
        <v/>
      </c>
      <c r="F1288" s="26" t="str">
        <f>IF('Student Record'!E1286="","",'Student Record'!E1286)</f>
        <v/>
      </c>
      <c r="G1288" s="26" t="str">
        <f>IF('Student Record'!G1286="","",'Student Record'!G1286)</f>
        <v/>
      </c>
      <c r="H1288" s="25" t="str">
        <f>IF('Student Record'!I1286="","",'Student Record'!I1286)</f>
        <v/>
      </c>
      <c r="I1288" s="27" t="str">
        <f>IF('Student Record'!J1286="","",'Student Record'!J1286)</f>
        <v/>
      </c>
      <c r="J1288" s="25" t="str">
        <f>IF('Student Record'!O1286="","",'Student Record'!O1286)</f>
        <v/>
      </c>
      <c r="K12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8" s="25" t="str">
        <f>IF(Table1[[#This Row],[नाम विद्यार्थी]]="","",IF(AND(Table1[[#This Row],[कक्षा]]&gt;8,Table1[[#This Row],[कक्षा]]&lt;11),50,""))</f>
        <v/>
      </c>
      <c r="M1288" s="28" t="str">
        <f>IF(Table1[[#This Row],[नाम विद्यार्थी]]="","",IF(AND(Table1[[#This Row],[कक्षा]]&gt;=11,'School Fees'!$L$3="Yes"),100,""))</f>
        <v/>
      </c>
      <c r="N12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8" s="25" t="str">
        <f>IF(Table1[[#This Row],[नाम विद्यार्थी]]="","",IF(Table1[[#This Row],[कक्षा]]&gt;8,5,""))</f>
        <v/>
      </c>
      <c r="P12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8" s="21"/>
      <c r="R1288" s="21"/>
      <c r="S1288" s="28" t="str">
        <f>IF(SUM(Table1[[#This Row],[छात्र निधि]:[टी.सी.शुल्क]])=0,"",SUM(Table1[[#This Row],[छात्र निधि]:[टी.सी.शुल्क]]))</f>
        <v/>
      </c>
      <c r="T1288" s="33"/>
      <c r="U1288" s="33"/>
      <c r="V1288" s="22"/>
    </row>
    <row r="1289" spans="2:22" ht="15">
      <c r="B1289" s="25" t="str">
        <f>IF(C1289="","",ROWS($A$4:A1289))</f>
        <v/>
      </c>
      <c r="C1289" s="25" t="str">
        <f>IF('Student Record'!A1287="","",'Student Record'!A1287)</f>
        <v/>
      </c>
      <c r="D1289" s="25" t="str">
        <f>IF('Student Record'!B1287="","",'Student Record'!B1287)</f>
        <v/>
      </c>
      <c r="E1289" s="25" t="str">
        <f>IF('Student Record'!C1287="","",'Student Record'!C1287)</f>
        <v/>
      </c>
      <c r="F1289" s="26" t="str">
        <f>IF('Student Record'!E1287="","",'Student Record'!E1287)</f>
        <v/>
      </c>
      <c r="G1289" s="26" t="str">
        <f>IF('Student Record'!G1287="","",'Student Record'!G1287)</f>
        <v/>
      </c>
      <c r="H1289" s="25" t="str">
        <f>IF('Student Record'!I1287="","",'Student Record'!I1287)</f>
        <v/>
      </c>
      <c r="I1289" s="27" t="str">
        <f>IF('Student Record'!J1287="","",'Student Record'!J1287)</f>
        <v/>
      </c>
      <c r="J1289" s="25" t="str">
        <f>IF('Student Record'!O1287="","",'Student Record'!O1287)</f>
        <v/>
      </c>
      <c r="K12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89" s="25" t="str">
        <f>IF(Table1[[#This Row],[नाम विद्यार्थी]]="","",IF(AND(Table1[[#This Row],[कक्षा]]&gt;8,Table1[[#This Row],[कक्षा]]&lt;11),50,""))</f>
        <v/>
      </c>
      <c r="M1289" s="28" t="str">
        <f>IF(Table1[[#This Row],[नाम विद्यार्थी]]="","",IF(AND(Table1[[#This Row],[कक्षा]]&gt;=11,'School Fees'!$L$3="Yes"),100,""))</f>
        <v/>
      </c>
      <c r="N12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89" s="25" t="str">
        <f>IF(Table1[[#This Row],[नाम विद्यार्थी]]="","",IF(Table1[[#This Row],[कक्षा]]&gt;8,5,""))</f>
        <v/>
      </c>
      <c r="P12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89" s="21"/>
      <c r="R1289" s="21"/>
      <c r="S1289" s="28" t="str">
        <f>IF(SUM(Table1[[#This Row],[छात्र निधि]:[टी.सी.शुल्क]])=0,"",SUM(Table1[[#This Row],[छात्र निधि]:[टी.सी.शुल्क]]))</f>
        <v/>
      </c>
      <c r="T1289" s="33"/>
      <c r="U1289" s="33"/>
      <c r="V1289" s="22"/>
    </row>
    <row r="1290" spans="2:22" ht="15">
      <c r="B1290" s="25" t="str">
        <f>IF(C1290="","",ROWS($A$4:A1290))</f>
        <v/>
      </c>
      <c r="C1290" s="25" t="str">
        <f>IF('Student Record'!A1288="","",'Student Record'!A1288)</f>
        <v/>
      </c>
      <c r="D1290" s="25" t="str">
        <f>IF('Student Record'!B1288="","",'Student Record'!B1288)</f>
        <v/>
      </c>
      <c r="E1290" s="25" t="str">
        <f>IF('Student Record'!C1288="","",'Student Record'!C1288)</f>
        <v/>
      </c>
      <c r="F1290" s="26" t="str">
        <f>IF('Student Record'!E1288="","",'Student Record'!E1288)</f>
        <v/>
      </c>
      <c r="G1290" s="26" t="str">
        <f>IF('Student Record'!G1288="","",'Student Record'!G1288)</f>
        <v/>
      </c>
      <c r="H1290" s="25" t="str">
        <f>IF('Student Record'!I1288="","",'Student Record'!I1288)</f>
        <v/>
      </c>
      <c r="I1290" s="27" t="str">
        <f>IF('Student Record'!J1288="","",'Student Record'!J1288)</f>
        <v/>
      </c>
      <c r="J1290" s="25" t="str">
        <f>IF('Student Record'!O1288="","",'Student Record'!O1288)</f>
        <v/>
      </c>
      <c r="K12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0" s="25" t="str">
        <f>IF(Table1[[#This Row],[नाम विद्यार्थी]]="","",IF(AND(Table1[[#This Row],[कक्षा]]&gt;8,Table1[[#This Row],[कक्षा]]&lt;11),50,""))</f>
        <v/>
      </c>
      <c r="M1290" s="28" t="str">
        <f>IF(Table1[[#This Row],[नाम विद्यार्थी]]="","",IF(AND(Table1[[#This Row],[कक्षा]]&gt;=11,'School Fees'!$L$3="Yes"),100,""))</f>
        <v/>
      </c>
      <c r="N12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0" s="25" t="str">
        <f>IF(Table1[[#This Row],[नाम विद्यार्थी]]="","",IF(Table1[[#This Row],[कक्षा]]&gt;8,5,""))</f>
        <v/>
      </c>
      <c r="P12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0" s="21"/>
      <c r="R1290" s="21"/>
      <c r="S1290" s="28" t="str">
        <f>IF(SUM(Table1[[#This Row],[छात्र निधि]:[टी.सी.शुल्क]])=0,"",SUM(Table1[[#This Row],[छात्र निधि]:[टी.सी.शुल्क]]))</f>
        <v/>
      </c>
      <c r="T1290" s="33"/>
      <c r="U1290" s="33"/>
      <c r="V1290" s="22"/>
    </row>
    <row r="1291" spans="2:22" ht="15">
      <c r="B1291" s="25" t="str">
        <f>IF(C1291="","",ROWS($A$4:A1291))</f>
        <v/>
      </c>
      <c r="C1291" s="25" t="str">
        <f>IF('Student Record'!A1289="","",'Student Record'!A1289)</f>
        <v/>
      </c>
      <c r="D1291" s="25" t="str">
        <f>IF('Student Record'!B1289="","",'Student Record'!B1289)</f>
        <v/>
      </c>
      <c r="E1291" s="25" t="str">
        <f>IF('Student Record'!C1289="","",'Student Record'!C1289)</f>
        <v/>
      </c>
      <c r="F1291" s="26" t="str">
        <f>IF('Student Record'!E1289="","",'Student Record'!E1289)</f>
        <v/>
      </c>
      <c r="G1291" s="26" t="str">
        <f>IF('Student Record'!G1289="","",'Student Record'!G1289)</f>
        <v/>
      </c>
      <c r="H1291" s="25" t="str">
        <f>IF('Student Record'!I1289="","",'Student Record'!I1289)</f>
        <v/>
      </c>
      <c r="I1291" s="27" t="str">
        <f>IF('Student Record'!J1289="","",'Student Record'!J1289)</f>
        <v/>
      </c>
      <c r="J1291" s="25" t="str">
        <f>IF('Student Record'!O1289="","",'Student Record'!O1289)</f>
        <v/>
      </c>
      <c r="K12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1" s="25" t="str">
        <f>IF(Table1[[#This Row],[नाम विद्यार्थी]]="","",IF(AND(Table1[[#This Row],[कक्षा]]&gt;8,Table1[[#This Row],[कक्षा]]&lt;11),50,""))</f>
        <v/>
      </c>
      <c r="M1291" s="28" t="str">
        <f>IF(Table1[[#This Row],[नाम विद्यार्थी]]="","",IF(AND(Table1[[#This Row],[कक्षा]]&gt;=11,'School Fees'!$L$3="Yes"),100,""))</f>
        <v/>
      </c>
      <c r="N12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1" s="25" t="str">
        <f>IF(Table1[[#This Row],[नाम विद्यार्थी]]="","",IF(Table1[[#This Row],[कक्षा]]&gt;8,5,""))</f>
        <v/>
      </c>
      <c r="P12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1" s="21"/>
      <c r="R1291" s="21"/>
      <c r="S1291" s="28" t="str">
        <f>IF(SUM(Table1[[#This Row],[छात्र निधि]:[टी.सी.शुल्क]])=0,"",SUM(Table1[[#This Row],[छात्र निधि]:[टी.सी.शुल्क]]))</f>
        <v/>
      </c>
      <c r="T1291" s="33"/>
      <c r="U1291" s="33"/>
      <c r="V1291" s="22"/>
    </row>
    <row r="1292" spans="2:22" ht="15">
      <c r="B1292" s="25" t="str">
        <f>IF(C1292="","",ROWS($A$4:A1292))</f>
        <v/>
      </c>
      <c r="C1292" s="25" t="str">
        <f>IF('Student Record'!A1290="","",'Student Record'!A1290)</f>
        <v/>
      </c>
      <c r="D1292" s="25" t="str">
        <f>IF('Student Record'!B1290="","",'Student Record'!B1290)</f>
        <v/>
      </c>
      <c r="E1292" s="25" t="str">
        <f>IF('Student Record'!C1290="","",'Student Record'!C1290)</f>
        <v/>
      </c>
      <c r="F1292" s="26" t="str">
        <f>IF('Student Record'!E1290="","",'Student Record'!E1290)</f>
        <v/>
      </c>
      <c r="G1292" s="26" t="str">
        <f>IF('Student Record'!G1290="","",'Student Record'!G1290)</f>
        <v/>
      </c>
      <c r="H1292" s="25" t="str">
        <f>IF('Student Record'!I1290="","",'Student Record'!I1290)</f>
        <v/>
      </c>
      <c r="I1292" s="27" t="str">
        <f>IF('Student Record'!J1290="","",'Student Record'!J1290)</f>
        <v/>
      </c>
      <c r="J1292" s="25" t="str">
        <f>IF('Student Record'!O1290="","",'Student Record'!O1290)</f>
        <v/>
      </c>
      <c r="K12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2" s="25" t="str">
        <f>IF(Table1[[#This Row],[नाम विद्यार्थी]]="","",IF(AND(Table1[[#This Row],[कक्षा]]&gt;8,Table1[[#This Row],[कक्षा]]&lt;11),50,""))</f>
        <v/>
      </c>
      <c r="M1292" s="28" t="str">
        <f>IF(Table1[[#This Row],[नाम विद्यार्थी]]="","",IF(AND(Table1[[#This Row],[कक्षा]]&gt;=11,'School Fees'!$L$3="Yes"),100,""))</f>
        <v/>
      </c>
      <c r="N12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2" s="25" t="str">
        <f>IF(Table1[[#This Row],[नाम विद्यार्थी]]="","",IF(Table1[[#This Row],[कक्षा]]&gt;8,5,""))</f>
        <v/>
      </c>
      <c r="P12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2" s="21"/>
      <c r="R1292" s="21"/>
      <c r="S1292" s="28" t="str">
        <f>IF(SUM(Table1[[#This Row],[छात्र निधि]:[टी.सी.शुल्क]])=0,"",SUM(Table1[[#This Row],[छात्र निधि]:[टी.सी.शुल्क]]))</f>
        <v/>
      </c>
      <c r="T1292" s="33"/>
      <c r="U1292" s="33"/>
      <c r="V1292" s="22"/>
    </row>
    <row r="1293" spans="2:22" ht="15">
      <c r="B1293" s="25" t="str">
        <f>IF(C1293="","",ROWS($A$4:A1293))</f>
        <v/>
      </c>
      <c r="C1293" s="25" t="str">
        <f>IF('Student Record'!A1291="","",'Student Record'!A1291)</f>
        <v/>
      </c>
      <c r="D1293" s="25" t="str">
        <f>IF('Student Record'!B1291="","",'Student Record'!B1291)</f>
        <v/>
      </c>
      <c r="E1293" s="25" t="str">
        <f>IF('Student Record'!C1291="","",'Student Record'!C1291)</f>
        <v/>
      </c>
      <c r="F1293" s="26" t="str">
        <f>IF('Student Record'!E1291="","",'Student Record'!E1291)</f>
        <v/>
      </c>
      <c r="G1293" s="26" t="str">
        <f>IF('Student Record'!G1291="","",'Student Record'!G1291)</f>
        <v/>
      </c>
      <c r="H1293" s="25" t="str">
        <f>IF('Student Record'!I1291="","",'Student Record'!I1291)</f>
        <v/>
      </c>
      <c r="I1293" s="27" t="str">
        <f>IF('Student Record'!J1291="","",'Student Record'!J1291)</f>
        <v/>
      </c>
      <c r="J1293" s="25" t="str">
        <f>IF('Student Record'!O1291="","",'Student Record'!O1291)</f>
        <v/>
      </c>
      <c r="K12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3" s="25" t="str">
        <f>IF(Table1[[#This Row],[नाम विद्यार्थी]]="","",IF(AND(Table1[[#This Row],[कक्षा]]&gt;8,Table1[[#This Row],[कक्षा]]&lt;11),50,""))</f>
        <v/>
      </c>
      <c r="M1293" s="28" t="str">
        <f>IF(Table1[[#This Row],[नाम विद्यार्थी]]="","",IF(AND(Table1[[#This Row],[कक्षा]]&gt;=11,'School Fees'!$L$3="Yes"),100,""))</f>
        <v/>
      </c>
      <c r="N12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3" s="25" t="str">
        <f>IF(Table1[[#This Row],[नाम विद्यार्थी]]="","",IF(Table1[[#This Row],[कक्षा]]&gt;8,5,""))</f>
        <v/>
      </c>
      <c r="P12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3" s="21"/>
      <c r="R1293" s="21"/>
      <c r="S1293" s="28" t="str">
        <f>IF(SUM(Table1[[#This Row],[छात्र निधि]:[टी.सी.शुल्क]])=0,"",SUM(Table1[[#This Row],[छात्र निधि]:[टी.सी.शुल्क]]))</f>
        <v/>
      </c>
      <c r="T1293" s="33"/>
      <c r="U1293" s="33"/>
      <c r="V1293" s="22"/>
    </row>
    <row r="1294" spans="2:22" ht="15">
      <c r="B1294" s="25" t="str">
        <f>IF(C1294="","",ROWS($A$4:A1294))</f>
        <v/>
      </c>
      <c r="C1294" s="25" t="str">
        <f>IF('Student Record'!A1292="","",'Student Record'!A1292)</f>
        <v/>
      </c>
      <c r="D1294" s="25" t="str">
        <f>IF('Student Record'!B1292="","",'Student Record'!B1292)</f>
        <v/>
      </c>
      <c r="E1294" s="25" t="str">
        <f>IF('Student Record'!C1292="","",'Student Record'!C1292)</f>
        <v/>
      </c>
      <c r="F1294" s="26" t="str">
        <f>IF('Student Record'!E1292="","",'Student Record'!E1292)</f>
        <v/>
      </c>
      <c r="G1294" s="26" t="str">
        <f>IF('Student Record'!G1292="","",'Student Record'!G1292)</f>
        <v/>
      </c>
      <c r="H1294" s="25" t="str">
        <f>IF('Student Record'!I1292="","",'Student Record'!I1292)</f>
        <v/>
      </c>
      <c r="I1294" s="27" t="str">
        <f>IF('Student Record'!J1292="","",'Student Record'!J1292)</f>
        <v/>
      </c>
      <c r="J1294" s="25" t="str">
        <f>IF('Student Record'!O1292="","",'Student Record'!O1292)</f>
        <v/>
      </c>
      <c r="K12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4" s="25" t="str">
        <f>IF(Table1[[#This Row],[नाम विद्यार्थी]]="","",IF(AND(Table1[[#This Row],[कक्षा]]&gt;8,Table1[[#This Row],[कक्षा]]&lt;11),50,""))</f>
        <v/>
      </c>
      <c r="M1294" s="28" t="str">
        <f>IF(Table1[[#This Row],[नाम विद्यार्थी]]="","",IF(AND(Table1[[#This Row],[कक्षा]]&gt;=11,'School Fees'!$L$3="Yes"),100,""))</f>
        <v/>
      </c>
      <c r="N12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4" s="25" t="str">
        <f>IF(Table1[[#This Row],[नाम विद्यार्थी]]="","",IF(Table1[[#This Row],[कक्षा]]&gt;8,5,""))</f>
        <v/>
      </c>
      <c r="P12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4" s="21"/>
      <c r="R1294" s="21"/>
      <c r="S1294" s="28" t="str">
        <f>IF(SUM(Table1[[#This Row],[छात्र निधि]:[टी.सी.शुल्क]])=0,"",SUM(Table1[[#This Row],[छात्र निधि]:[टी.सी.शुल्क]]))</f>
        <v/>
      </c>
      <c r="T1294" s="33"/>
      <c r="U1294" s="33"/>
      <c r="V1294" s="22"/>
    </row>
    <row r="1295" spans="2:22" ht="15">
      <c r="B1295" s="25" t="str">
        <f>IF(C1295="","",ROWS($A$4:A1295))</f>
        <v/>
      </c>
      <c r="C1295" s="25" t="str">
        <f>IF('Student Record'!A1293="","",'Student Record'!A1293)</f>
        <v/>
      </c>
      <c r="D1295" s="25" t="str">
        <f>IF('Student Record'!B1293="","",'Student Record'!B1293)</f>
        <v/>
      </c>
      <c r="E1295" s="25" t="str">
        <f>IF('Student Record'!C1293="","",'Student Record'!C1293)</f>
        <v/>
      </c>
      <c r="F1295" s="26" t="str">
        <f>IF('Student Record'!E1293="","",'Student Record'!E1293)</f>
        <v/>
      </c>
      <c r="G1295" s="26" t="str">
        <f>IF('Student Record'!G1293="","",'Student Record'!G1293)</f>
        <v/>
      </c>
      <c r="H1295" s="25" t="str">
        <f>IF('Student Record'!I1293="","",'Student Record'!I1293)</f>
        <v/>
      </c>
      <c r="I1295" s="27" t="str">
        <f>IF('Student Record'!J1293="","",'Student Record'!J1293)</f>
        <v/>
      </c>
      <c r="J1295" s="25" t="str">
        <f>IF('Student Record'!O1293="","",'Student Record'!O1293)</f>
        <v/>
      </c>
      <c r="K12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5" s="25" t="str">
        <f>IF(Table1[[#This Row],[नाम विद्यार्थी]]="","",IF(AND(Table1[[#This Row],[कक्षा]]&gt;8,Table1[[#This Row],[कक्षा]]&lt;11),50,""))</f>
        <v/>
      </c>
      <c r="M1295" s="28" t="str">
        <f>IF(Table1[[#This Row],[नाम विद्यार्थी]]="","",IF(AND(Table1[[#This Row],[कक्षा]]&gt;=11,'School Fees'!$L$3="Yes"),100,""))</f>
        <v/>
      </c>
      <c r="N12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5" s="25" t="str">
        <f>IF(Table1[[#This Row],[नाम विद्यार्थी]]="","",IF(Table1[[#This Row],[कक्षा]]&gt;8,5,""))</f>
        <v/>
      </c>
      <c r="P12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5" s="21"/>
      <c r="R1295" s="21"/>
      <c r="S1295" s="28" t="str">
        <f>IF(SUM(Table1[[#This Row],[छात्र निधि]:[टी.सी.शुल्क]])=0,"",SUM(Table1[[#This Row],[छात्र निधि]:[टी.सी.शुल्क]]))</f>
        <v/>
      </c>
      <c r="T1295" s="33"/>
      <c r="U1295" s="33"/>
      <c r="V1295" s="22"/>
    </row>
    <row r="1296" spans="2:22" ht="15">
      <c r="B1296" s="25" t="str">
        <f>IF(C1296="","",ROWS($A$4:A1296))</f>
        <v/>
      </c>
      <c r="C1296" s="25" t="str">
        <f>IF('Student Record'!A1294="","",'Student Record'!A1294)</f>
        <v/>
      </c>
      <c r="D1296" s="25" t="str">
        <f>IF('Student Record'!B1294="","",'Student Record'!B1294)</f>
        <v/>
      </c>
      <c r="E1296" s="25" t="str">
        <f>IF('Student Record'!C1294="","",'Student Record'!C1294)</f>
        <v/>
      </c>
      <c r="F1296" s="26" t="str">
        <f>IF('Student Record'!E1294="","",'Student Record'!E1294)</f>
        <v/>
      </c>
      <c r="G1296" s="26" t="str">
        <f>IF('Student Record'!G1294="","",'Student Record'!G1294)</f>
        <v/>
      </c>
      <c r="H1296" s="25" t="str">
        <f>IF('Student Record'!I1294="","",'Student Record'!I1294)</f>
        <v/>
      </c>
      <c r="I1296" s="27" t="str">
        <f>IF('Student Record'!J1294="","",'Student Record'!J1294)</f>
        <v/>
      </c>
      <c r="J1296" s="25" t="str">
        <f>IF('Student Record'!O1294="","",'Student Record'!O1294)</f>
        <v/>
      </c>
      <c r="K12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6" s="25" t="str">
        <f>IF(Table1[[#This Row],[नाम विद्यार्थी]]="","",IF(AND(Table1[[#This Row],[कक्षा]]&gt;8,Table1[[#This Row],[कक्षा]]&lt;11),50,""))</f>
        <v/>
      </c>
      <c r="M1296" s="28" t="str">
        <f>IF(Table1[[#This Row],[नाम विद्यार्थी]]="","",IF(AND(Table1[[#This Row],[कक्षा]]&gt;=11,'School Fees'!$L$3="Yes"),100,""))</f>
        <v/>
      </c>
      <c r="N12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6" s="25" t="str">
        <f>IF(Table1[[#This Row],[नाम विद्यार्थी]]="","",IF(Table1[[#This Row],[कक्षा]]&gt;8,5,""))</f>
        <v/>
      </c>
      <c r="P12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6" s="21"/>
      <c r="R1296" s="21"/>
      <c r="S1296" s="28" t="str">
        <f>IF(SUM(Table1[[#This Row],[छात्र निधि]:[टी.सी.शुल्क]])=0,"",SUM(Table1[[#This Row],[छात्र निधि]:[टी.सी.शुल्क]]))</f>
        <v/>
      </c>
      <c r="T1296" s="33"/>
      <c r="U1296" s="33"/>
      <c r="V1296" s="22"/>
    </row>
    <row r="1297" spans="2:22" ht="15">
      <c r="B1297" s="25" t="str">
        <f>IF(C1297="","",ROWS($A$4:A1297))</f>
        <v/>
      </c>
      <c r="C1297" s="25" t="str">
        <f>IF('Student Record'!A1295="","",'Student Record'!A1295)</f>
        <v/>
      </c>
      <c r="D1297" s="25" t="str">
        <f>IF('Student Record'!B1295="","",'Student Record'!B1295)</f>
        <v/>
      </c>
      <c r="E1297" s="25" t="str">
        <f>IF('Student Record'!C1295="","",'Student Record'!C1295)</f>
        <v/>
      </c>
      <c r="F1297" s="26" t="str">
        <f>IF('Student Record'!E1295="","",'Student Record'!E1295)</f>
        <v/>
      </c>
      <c r="G1297" s="26" t="str">
        <f>IF('Student Record'!G1295="","",'Student Record'!G1295)</f>
        <v/>
      </c>
      <c r="H1297" s="25" t="str">
        <f>IF('Student Record'!I1295="","",'Student Record'!I1295)</f>
        <v/>
      </c>
      <c r="I1297" s="27" t="str">
        <f>IF('Student Record'!J1295="","",'Student Record'!J1295)</f>
        <v/>
      </c>
      <c r="J1297" s="25" t="str">
        <f>IF('Student Record'!O1295="","",'Student Record'!O1295)</f>
        <v/>
      </c>
      <c r="K12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7" s="25" t="str">
        <f>IF(Table1[[#This Row],[नाम विद्यार्थी]]="","",IF(AND(Table1[[#This Row],[कक्षा]]&gt;8,Table1[[#This Row],[कक्षा]]&lt;11),50,""))</f>
        <v/>
      </c>
      <c r="M1297" s="28" t="str">
        <f>IF(Table1[[#This Row],[नाम विद्यार्थी]]="","",IF(AND(Table1[[#This Row],[कक्षा]]&gt;=11,'School Fees'!$L$3="Yes"),100,""))</f>
        <v/>
      </c>
      <c r="N12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7" s="25" t="str">
        <f>IF(Table1[[#This Row],[नाम विद्यार्थी]]="","",IF(Table1[[#This Row],[कक्षा]]&gt;8,5,""))</f>
        <v/>
      </c>
      <c r="P12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7" s="21"/>
      <c r="R1297" s="21"/>
      <c r="S1297" s="28" t="str">
        <f>IF(SUM(Table1[[#This Row],[छात्र निधि]:[टी.सी.शुल्क]])=0,"",SUM(Table1[[#This Row],[छात्र निधि]:[टी.सी.शुल्क]]))</f>
        <v/>
      </c>
      <c r="T1297" s="33"/>
      <c r="U1297" s="33"/>
      <c r="V1297" s="22"/>
    </row>
    <row r="1298" spans="2:22" ht="15">
      <c r="B1298" s="25" t="str">
        <f>IF(C1298="","",ROWS($A$4:A1298))</f>
        <v/>
      </c>
      <c r="C1298" s="25" t="str">
        <f>IF('Student Record'!A1296="","",'Student Record'!A1296)</f>
        <v/>
      </c>
      <c r="D1298" s="25" t="str">
        <f>IF('Student Record'!B1296="","",'Student Record'!B1296)</f>
        <v/>
      </c>
      <c r="E1298" s="25" t="str">
        <f>IF('Student Record'!C1296="","",'Student Record'!C1296)</f>
        <v/>
      </c>
      <c r="F1298" s="26" t="str">
        <f>IF('Student Record'!E1296="","",'Student Record'!E1296)</f>
        <v/>
      </c>
      <c r="G1298" s="26" t="str">
        <f>IF('Student Record'!G1296="","",'Student Record'!G1296)</f>
        <v/>
      </c>
      <c r="H1298" s="25" t="str">
        <f>IF('Student Record'!I1296="","",'Student Record'!I1296)</f>
        <v/>
      </c>
      <c r="I1298" s="27" t="str">
        <f>IF('Student Record'!J1296="","",'Student Record'!J1296)</f>
        <v/>
      </c>
      <c r="J1298" s="25" t="str">
        <f>IF('Student Record'!O1296="","",'Student Record'!O1296)</f>
        <v/>
      </c>
      <c r="K12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8" s="25" t="str">
        <f>IF(Table1[[#This Row],[नाम विद्यार्थी]]="","",IF(AND(Table1[[#This Row],[कक्षा]]&gt;8,Table1[[#This Row],[कक्षा]]&lt;11),50,""))</f>
        <v/>
      </c>
      <c r="M1298" s="28" t="str">
        <f>IF(Table1[[#This Row],[नाम विद्यार्थी]]="","",IF(AND(Table1[[#This Row],[कक्षा]]&gt;=11,'School Fees'!$L$3="Yes"),100,""))</f>
        <v/>
      </c>
      <c r="N12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8" s="25" t="str">
        <f>IF(Table1[[#This Row],[नाम विद्यार्थी]]="","",IF(Table1[[#This Row],[कक्षा]]&gt;8,5,""))</f>
        <v/>
      </c>
      <c r="P12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8" s="21"/>
      <c r="R1298" s="21"/>
      <c r="S1298" s="28" t="str">
        <f>IF(SUM(Table1[[#This Row],[छात्र निधि]:[टी.सी.शुल्क]])=0,"",SUM(Table1[[#This Row],[छात्र निधि]:[टी.सी.शुल्क]]))</f>
        <v/>
      </c>
      <c r="T1298" s="33"/>
      <c r="U1298" s="33"/>
      <c r="V1298" s="22"/>
    </row>
    <row r="1299" spans="2:22" ht="15">
      <c r="B1299" s="25" t="str">
        <f>IF(C1299="","",ROWS($A$4:A1299))</f>
        <v/>
      </c>
      <c r="C1299" s="25" t="str">
        <f>IF('Student Record'!A1297="","",'Student Record'!A1297)</f>
        <v/>
      </c>
      <c r="D1299" s="25" t="str">
        <f>IF('Student Record'!B1297="","",'Student Record'!B1297)</f>
        <v/>
      </c>
      <c r="E1299" s="25" t="str">
        <f>IF('Student Record'!C1297="","",'Student Record'!C1297)</f>
        <v/>
      </c>
      <c r="F1299" s="26" t="str">
        <f>IF('Student Record'!E1297="","",'Student Record'!E1297)</f>
        <v/>
      </c>
      <c r="G1299" s="26" t="str">
        <f>IF('Student Record'!G1297="","",'Student Record'!G1297)</f>
        <v/>
      </c>
      <c r="H1299" s="25" t="str">
        <f>IF('Student Record'!I1297="","",'Student Record'!I1297)</f>
        <v/>
      </c>
      <c r="I1299" s="27" t="str">
        <f>IF('Student Record'!J1297="","",'Student Record'!J1297)</f>
        <v/>
      </c>
      <c r="J1299" s="25" t="str">
        <f>IF('Student Record'!O1297="","",'Student Record'!O1297)</f>
        <v/>
      </c>
      <c r="K12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299" s="25" t="str">
        <f>IF(Table1[[#This Row],[नाम विद्यार्थी]]="","",IF(AND(Table1[[#This Row],[कक्षा]]&gt;8,Table1[[#This Row],[कक्षा]]&lt;11),50,""))</f>
        <v/>
      </c>
      <c r="M1299" s="28" t="str">
        <f>IF(Table1[[#This Row],[नाम विद्यार्थी]]="","",IF(AND(Table1[[#This Row],[कक्षा]]&gt;=11,'School Fees'!$L$3="Yes"),100,""))</f>
        <v/>
      </c>
      <c r="N12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299" s="25" t="str">
        <f>IF(Table1[[#This Row],[नाम विद्यार्थी]]="","",IF(Table1[[#This Row],[कक्षा]]&gt;8,5,""))</f>
        <v/>
      </c>
      <c r="P12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299" s="21"/>
      <c r="R1299" s="21"/>
      <c r="S1299" s="28" t="str">
        <f>IF(SUM(Table1[[#This Row],[छात्र निधि]:[टी.सी.शुल्क]])=0,"",SUM(Table1[[#This Row],[छात्र निधि]:[टी.सी.शुल्क]]))</f>
        <v/>
      </c>
      <c r="T1299" s="33"/>
      <c r="U1299" s="33"/>
      <c r="V1299" s="22"/>
    </row>
    <row r="1300" spans="2:22" ht="15">
      <c r="B1300" s="25" t="str">
        <f>IF(C1300="","",ROWS($A$4:A1300))</f>
        <v/>
      </c>
      <c r="C1300" s="25" t="str">
        <f>IF('Student Record'!A1298="","",'Student Record'!A1298)</f>
        <v/>
      </c>
      <c r="D1300" s="25" t="str">
        <f>IF('Student Record'!B1298="","",'Student Record'!B1298)</f>
        <v/>
      </c>
      <c r="E1300" s="25" t="str">
        <f>IF('Student Record'!C1298="","",'Student Record'!C1298)</f>
        <v/>
      </c>
      <c r="F1300" s="26" t="str">
        <f>IF('Student Record'!E1298="","",'Student Record'!E1298)</f>
        <v/>
      </c>
      <c r="G1300" s="26" t="str">
        <f>IF('Student Record'!G1298="","",'Student Record'!G1298)</f>
        <v/>
      </c>
      <c r="H1300" s="25" t="str">
        <f>IF('Student Record'!I1298="","",'Student Record'!I1298)</f>
        <v/>
      </c>
      <c r="I1300" s="27" t="str">
        <f>IF('Student Record'!J1298="","",'Student Record'!J1298)</f>
        <v/>
      </c>
      <c r="J1300" s="25" t="str">
        <f>IF('Student Record'!O1298="","",'Student Record'!O1298)</f>
        <v/>
      </c>
      <c r="K13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0" s="25" t="str">
        <f>IF(Table1[[#This Row],[नाम विद्यार्थी]]="","",IF(AND(Table1[[#This Row],[कक्षा]]&gt;8,Table1[[#This Row],[कक्षा]]&lt;11),50,""))</f>
        <v/>
      </c>
      <c r="M1300" s="28" t="str">
        <f>IF(Table1[[#This Row],[नाम विद्यार्थी]]="","",IF(AND(Table1[[#This Row],[कक्षा]]&gt;=11,'School Fees'!$L$3="Yes"),100,""))</f>
        <v/>
      </c>
      <c r="N13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0" s="25" t="str">
        <f>IF(Table1[[#This Row],[नाम विद्यार्थी]]="","",IF(Table1[[#This Row],[कक्षा]]&gt;8,5,""))</f>
        <v/>
      </c>
      <c r="P13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0" s="21"/>
      <c r="R1300" s="21"/>
      <c r="S1300" s="28" t="str">
        <f>IF(SUM(Table1[[#This Row],[छात्र निधि]:[टी.सी.शुल्क]])=0,"",SUM(Table1[[#This Row],[छात्र निधि]:[टी.सी.शुल्क]]))</f>
        <v/>
      </c>
      <c r="T1300" s="33"/>
      <c r="U1300" s="33"/>
      <c r="V1300" s="22"/>
    </row>
    <row r="1301" spans="2:22" ht="15">
      <c r="B1301" s="25" t="str">
        <f>IF(C1301="","",ROWS($A$4:A1301))</f>
        <v/>
      </c>
      <c r="C1301" s="25" t="str">
        <f>IF('Student Record'!A1299="","",'Student Record'!A1299)</f>
        <v/>
      </c>
      <c r="D1301" s="25" t="str">
        <f>IF('Student Record'!B1299="","",'Student Record'!B1299)</f>
        <v/>
      </c>
      <c r="E1301" s="25" t="str">
        <f>IF('Student Record'!C1299="","",'Student Record'!C1299)</f>
        <v/>
      </c>
      <c r="F1301" s="26" t="str">
        <f>IF('Student Record'!E1299="","",'Student Record'!E1299)</f>
        <v/>
      </c>
      <c r="G1301" s="26" t="str">
        <f>IF('Student Record'!G1299="","",'Student Record'!G1299)</f>
        <v/>
      </c>
      <c r="H1301" s="25" t="str">
        <f>IF('Student Record'!I1299="","",'Student Record'!I1299)</f>
        <v/>
      </c>
      <c r="I1301" s="27" t="str">
        <f>IF('Student Record'!J1299="","",'Student Record'!J1299)</f>
        <v/>
      </c>
      <c r="J1301" s="25" t="str">
        <f>IF('Student Record'!O1299="","",'Student Record'!O1299)</f>
        <v/>
      </c>
      <c r="K13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1" s="25" t="str">
        <f>IF(Table1[[#This Row],[नाम विद्यार्थी]]="","",IF(AND(Table1[[#This Row],[कक्षा]]&gt;8,Table1[[#This Row],[कक्षा]]&lt;11),50,""))</f>
        <v/>
      </c>
      <c r="M1301" s="28" t="str">
        <f>IF(Table1[[#This Row],[नाम विद्यार्थी]]="","",IF(AND(Table1[[#This Row],[कक्षा]]&gt;=11,'School Fees'!$L$3="Yes"),100,""))</f>
        <v/>
      </c>
      <c r="N13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1" s="25" t="str">
        <f>IF(Table1[[#This Row],[नाम विद्यार्थी]]="","",IF(Table1[[#This Row],[कक्षा]]&gt;8,5,""))</f>
        <v/>
      </c>
      <c r="P13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1" s="21"/>
      <c r="R1301" s="21"/>
      <c r="S1301" s="28" t="str">
        <f>IF(SUM(Table1[[#This Row],[छात्र निधि]:[टी.सी.शुल्क]])=0,"",SUM(Table1[[#This Row],[छात्र निधि]:[टी.सी.शुल्क]]))</f>
        <v/>
      </c>
      <c r="T1301" s="33"/>
      <c r="U1301" s="33"/>
      <c r="V1301" s="22"/>
    </row>
    <row r="1302" spans="2:22" ht="15">
      <c r="B1302" s="25" t="str">
        <f>IF(C1302="","",ROWS($A$4:A1302))</f>
        <v/>
      </c>
      <c r="C1302" s="25" t="str">
        <f>IF('Student Record'!A1300="","",'Student Record'!A1300)</f>
        <v/>
      </c>
      <c r="D1302" s="25" t="str">
        <f>IF('Student Record'!B1300="","",'Student Record'!B1300)</f>
        <v/>
      </c>
      <c r="E1302" s="25" t="str">
        <f>IF('Student Record'!C1300="","",'Student Record'!C1300)</f>
        <v/>
      </c>
      <c r="F1302" s="26" t="str">
        <f>IF('Student Record'!E1300="","",'Student Record'!E1300)</f>
        <v/>
      </c>
      <c r="G1302" s="26" t="str">
        <f>IF('Student Record'!G1300="","",'Student Record'!G1300)</f>
        <v/>
      </c>
      <c r="H1302" s="25" t="str">
        <f>IF('Student Record'!I1300="","",'Student Record'!I1300)</f>
        <v/>
      </c>
      <c r="I1302" s="27" t="str">
        <f>IF('Student Record'!J1300="","",'Student Record'!J1300)</f>
        <v/>
      </c>
      <c r="J1302" s="25" t="str">
        <f>IF('Student Record'!O1300="","",'Student Record'!O1300)</f>
        <v/>
      </c>
      <c r="K13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2" s="25" t="str">
        <f>IF(Table1[[#This Row],[नाम विद्यार्थी]]="","",IF(AND(Table1[[#This Row],[कक्षा]]&gt;8,Table1[[#This Row],[कक्षा]]&lt;11),50,""))</f>
        <v/>
      </c>
      <c r="M1302" s="28" t="str">
        <f>IF(Table1[[#This Row],[नाम विद्यार्थी]]="","",IF(AND(Table1[[#This Row],[कक्षा]]&gt;=11,'School Fees'!$L$3="Yes"),100,""))</f>
        <v/>
      </c>
      <c r="N13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2" s="25" t="str">
        <f>IF(Table1[[#This Row],[नाम विद्यार्थी]]="","",IF(Table1[[#This Row],[कक्षा]]&gt;8,5,""))</f>
        <v/>
      </c>
      <c r="P13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2" s="21"/>
      <c r="R1302" s="21"/>
      <c r="S1302" s="28" t="str">
        <f>IF(SUM(Table1[[#This Row],[छात्र निधि]:[टी.सी.शुल्क]])=0,"",SUM(Table1[[#This Row],[छात्र निधि]:[टी.सी.शुल्क]]))</f>
        <v/>
      </c>
      <c r="T1302" s="33"/>
      <c r="U1302" s="33"/>
      <c r="V1302" s="22"/>
    </row>
    <row r="1303" spans="2:22" ht="15">
      <c r="B1303" s="25" t="str">
        <f>IF(C1303="","",ROWS($A$4:A1303))</f>
        <v/>
      </c>
      <c r="C1303" s="25" t="str">
        <f>IF('Student Record'!A1301="","",'Student Record'!A1301)</f>
        <v/>
      </c>
      <c r="D1303" s="25" t="str">
        <f>IF('Student Record'!B1301="","",'Student Record'!B1301)</f>
        <v/>
      </c>
      <c r="E1303" s="25" t="str">
        <f>IF('Student Record'!C1301="","",'Student Record'!C1301)</f>
        <v/>
      </c>
      <c r="F1303" s="26" t="str">
        <f>IF('Student Record'!E1301="","",'Student Record'!E1301)</f>
        <v/>
      </c>
      <c r="G1303" s="26" t="str">
        <f>IF('Student Record'!G1301="","",'Student Record'!G1301)</f>
        <v/>
      </c>
      <c r="H1303" s="25" t="str">
        <f>IF('Student Record'!I1301="","",'Student Record'!I1301)</f>
        <v/>
      </c>
      <c r="I1303" s="27" t="str">
        <f>IF('Student Record'!J1301="","",'Student Record'!J1301)</f>
        <v/>
      </c>
      <c r="J1303" s="25" t="str">
        <f>IF('Student Record'!O1301="","",'Student Record'!O1301)</f>
        <v/>
      </c>
      <c r="K13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3" s="25" t="str">
        <f>IF(Table1[[#This Row],[नाम विद्यार्थी]]="","",IF(AND(Table1[[#This Row],[कक्षा]]&gt;8,Table1[[#This Row],[कक्षा]]&lt;11),50,""))</f>
        <v/>
      </c>
      <c r="M1303" s="28" t="str">
        <f>IF(Table1[[#This Row],[नाम विद्यार्थी]]="","",IF(AND(Table1[[#This Row],[कक्षा]]&gt;=11,'School Fees'!$L$3="Yes"),100,""))</f>
        <v/>
      </c>
      <c r="N13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3" s="25" t="str">
        <f>IF(Table1[[#This Row],[नाम विद्यार्थी]]="","",IF(Table1[[#This Row],[कक्षा]]&gt;8,5,""))</f>
        <v/>
      </c>
      <c r="P13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3" s="21"/>
      <c r="R1303" s="21"/>
      <c r="S1303" s="28" t="str">
        <f>IF(SUM(Table1[[#This Row],[छात्र निधि]:[टी.सी.शुल्क]])=0,"",SUM(Table1[[#This Row],[छात्र निधि]:[टी.सी.शुल्क]]))</f>
        <v/>
      </c>
      <c r="T1303" s="33"/>
      <c r="U1303" s="33"/>
      <c r="V1303" s="22"/>
    </row>
    <row r="1304" spans="2:22" ht="15">
      <c r="B1304" s="25" t="str">
        <f>IF(C1304="","",ROWS($A$4:A1304))</f>
        <v/>
      </c>
      <c r="C1304" s="25" t="str">
        <f>IF('Student Record'!A1302="","",'Student Record'!A1302)</f>
        <v/>
      </c>
      <c r="D1304" s="25" t="str">
        <f>IF('Student Record'!B1302="","",'Student Record'!B1302)</f>
        <v/>
      </c>
      <c r="E1304" s="25" t="str">
        <f>IF('Student Record'!C1302="","",'Student Record'!C1302)</f>
        <v/>
      </c>
      <c r="F1304" s="26" t="str">
        <f>IF('Student Record'!E1302="","",'Student Record'!E1302)</f>
        <v/>
      </c>
      <c r="G1304" s="26" t="str">
        <f>IF('Student Record'!G1302="","",'Student Record'!G1302)</f>
        <v/>
      </c>
      <c r="H1304" s="25" t="str">
        <f>IF('Student Record'!I1302="","",'Student Record'!I1302)</f>
        <v/>
      </c>
      <c r="I1304" s="27" t="str">
        <f>IF('Student Record'!J1302="","",'Student Record'!J1302)</f>
        <v/>
      </c>
      <c r="J1304" s="25" t="str">
        <f>IF('Student Record'!O1302="","",'Student Record'!O1302)</f>
        <v/>
      </c>
      <c r="K13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4" s="25" t="str">
        <f>IF(Table1[[#This Row],[नाम विद्यार्थी]]="","",IF(AND(Table1[[#This Row],[कक्षा]]&gt;8,Table1[[#This Row],[कक्षा]]&lt;11),50,""))</f>
        <v/>
      </c>
      <c r="M1304" s="28" t="str">
        <f>IF(Table1[[#This Row],[नाम विद्यार्थी]]="","",IF(AND(Table1[[#This Row],[कक्षा]]&gt;=11,'School Fees'!$L$3="Yes"),100,""))</f>
        <v/>
      </c>
      <c r="N13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4" s="25" t="str">
        <f>IF(Table1[[#This Row],[नाम विद्यार्थी]]="","",IF(Table1[[#This Row],[कक्षा]]&gt;8,5,""))</f>
        <v/>
      </c>
      <c r="P13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4" s="21"/>
      <c r="R1304" s="21"/>
      <c r="S1304" s="28" t="str">
        <f>IF(SUM(Table1[[#This Row],[छात्र निधि]:[टी.सी.शुल्क]])=0,"",SUM(Table1[[#This Row],[छात्र निधि]:[टी.सी.शुल्क]]))</f>
        <v/>
      </c>
      <c r="T1304" s="33"/>
      <c r="U1304" s="33"/>
      <c r="V1304" s="22"/>
    </row>
    <row r="1305" spans="2:22" ht="15">
      <c r="B1305" s="25" t="str">
        <f>IF(C1305="","",ROWS($A$4:A1305))</f>
        <v/>
      </c>
      <c r="C1305" s="25" t="str">
        <f>IF('Student Record'!A1303="","",'Student Record'!A1303)</f>
        <v/>
      </c>
      <c r="D1305" s="25" t="str">
        <f>IF('Student Record'!B1303="","",'Student Record'!B1303)</f>
        <v/>
      </c>
      <c r="E1305" s="25" t="str">
        <f>IF('Student Record'!C1303="","",'Student Record'!C1303)</f>
        <v/>
      </c>
      <c r="F1305" s="26" t="str">
        <f>IF('Student Record'!E1303="","",'Student Record'!E1303)</f>
        <v/>
      </c>
      <c r="G1305" s="26" t="str">
        <f>IF('Student Record'!G1303="","",'Student Record'!G1303)</f>
        <v/>
      </c>
      <c r="H1305" s="25" t="str">
        <f>IF('Student Record'!I1303="","",'Student Record'!I1303)</f>
        <v/>
      </c>
      <c r="I1305" s="27" t="str">
        <f>IF('Student Record'!J1303="","",'Student Record'!J1303)</f>
        <v/>
      </c>
      <c r="J1305" s="25" t="str">
        <f>IF('Student Record'!O1303="","",'Student Record'!O1303)</f>
        <v/>
      </c>
      <c r="K13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5" s="25" t="str">
        <f>IF(Table1[[#This Row],[नाम विद्यार्थी]]="","",IF(AND(Table1[[#This Row],[कक्षा]]&gt;8,Table1[[#This Row],[कक्षा]]&lt;11),50,""))</f>
        <v/>
      </c>
      <c r="M1305" s="28" t="str">
        <f>IF(Table1[[#This Row],[नाम विद्यार्थी]]="","",IF(AND(Table1[[#This Row],[कक्षा]]&gt;=11,'School Fees'!$L$3="Yes"),100,""))</f>
        <v/>
      </c>
      <c r="N13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5" s="25" t="str">
        <f>IF(Table1[[#This Row],[नाम विद्यार्थी]]="","",IF(Table1[[#This Row],[कक्षा]]&gt;8,5,""))</f>
        <v/>
      </c>
      <c r="P13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5" s="21"/>
      <c r="R1305" s="21"/>
      <c r="S1305" s="28" t="str">
        <f>IF(SUM(Table1[[#This Row],[छात्र निधि]:[टी.सी.शुल्क]])=0,"",SUM(Table1[[#This Row],[छात्र निधि]:[टी.सी.शुल्क]]))</f>
        <v/>
      </c>
      <c r="T1305" s="33"/>
      <c r="U1305" s="33"/>
      <c r="V1305" s="22"/>
    </row>
    <row r="1306" spans="2:22" ht="15">
      <c r="B1306" s="25" t="str">
        <f>IF(C1306="","",ROWS($A$4:A1306))</f>
        <v/>
      </c>
      <c r="C1306" s="25" t="str">
        <f>IF('Student Record'!A1304="","",'Student Record'!A1304)</f>
        <v/>
      </c>
      <c r="D1306" s="25" t="str">
        <f>IF('Student Record'!B1304="","",'Student Record'!B1304)</f>
        <v/>
      </c>
      <c r="E1306" s="25" t="str">
        <f>IF('Student Record'!C1304="","",'Student Record'!C1304)</f>
        <v/>
      </c>
      <c r="F1306" s="26" t="str">
        <f>IF('Student Record'!E1304="","",'Student Record'!E1304)</f>
        <v/>
      </c>
      <c r="G1306" s="26" t="str">
        <f>IF('Student Record'!G1304="","",'Student Record'!G1304)</f>
        <v/>
      </c>
      <c r="H1306" s="25" t="str">
        <f>IF('Student Record'!I1304="","",'Student Record'!I1304)</f>
        <v/>
      </c>
      <c r="I1306" s="27" t="str">
        <f>IF('Student Record'!J1304="","",'Student Record'!J1304)</f>
        <v/>
      </c>
      <c r="J1306" s="25" t="str">
        <f>IF('Student Record'!O1304="","",'Student Record'!O1304)</f>
        <v/>
      </c>
      <c r="K13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6" s="25" t="str">
        <f>IF(Table1[[#This Row],[नाम विद्यार्थी]]="","",IF(AND(Table1[[#This Row],[कक्षा]]&gt;8,Table1[[#This Row],[कक्षा]]&lt;11),50,""))</f>
        <v/>
      </c>
      <c r="M1306" s="28" t="str">
        <f>IF(Table1[[#This Row],[नाम विद्यार्थी]]="","",IF(AND(Table1[[#This Row],[कक्षा]]&gt;=11,'School Fees'!$L$3="Yes"),100,""))</f>
        <v/>
      </c>
      <c r="N13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6" s="25" t="str">
        <f>IF(Table1[[#This Row],[नाम विद्यार्थी]]="","",IF(Table1[[#This Row],[कक्षा]]&gt;8,5,""))</f>
        <v/>
      </c>
      <c r="P13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6" s="21"/>
      <c r="R1306" s="21"/>
      <c r="S1306" s="28" t="str">
        <f>IF(SUM(Table1[[#This Row],[छात्र निधि]:[टी.सी.शुल्क]])=0,"",SUM(Table1[[#This Row],[छात्र निधि]:[टी.सी.शुल्क]]))</f>
        <v/>
      </c>
      <c r="T1306" s="33"/>
      <c r="U1306" s="33"/>
      <c r="V1306" s="22"/>
    </row>
    <row r="1307" spans="2:22" ht="15">
      <c r="B1307" s="25" t="str">
        <f>IF(C1307="","",ROWS($A$4:A1307))</f>
        <v/>
      </c>
      <c r="C1307" s="25" t="str">
        <f>IF('Student Record'!A1305="","",'Student Record'!A1305)</f>
        <v/>
      </c>
      <c r="D1307" s="25" t="str">
        <f>IF('Student Record'!B1305="","",'Student Record'!B1305)</f>
        <v/>
      </c>
      <c r="E1307" s="25" t="str">
        <f>IF('Student Record'!C1305="","",'Student Record'!C1305)</f>
        <v/>
      </c>
      <c r="F1307" s="26" t="str">
        <f>IF('Student Record'!E1305="","",'Student Record'!E1305)</f>
        <v/>
      </c>
      <c r="G1307" s="26" t="str">
        <f>IF('Student Record'!G1305="","",'Student Record'!G1305)</f>
        <v/>
      </c>
      <c r="H1307" s="25" t="str">
        <f>IF('Student Record'!I1305="","",'Student Record'!I1305)</f>
        <v/>
      </c>
      <c r="I1307" s="27" t="str">
        <f>IF('Student Record'!J1305="","",'Student Record'!J1305)</f>
        <v/>
      </c>
      <c r="J1307" s="25" t="str">
        <f>IF('Student Record'!O1305="","",'Student Record'!O1305)</f>
        <v/>
      </c>
      <c r="K13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7" s="25" t="str">
        <f>IF(Table1[[#This Row],[नाम विद्यार्थी]]="","",IF(AND(Table1[[#This Row],[कक्षा]]&gt;8,Table1[[#This Row],[कक्षा]]&lt;11),50,""))</f>
        <v/>
      </c>
      <c r="M1307" s="28" t="str">
        <f>IF(Table1[[#This Row],[नाम विद्यार्थी]]="","",IF(AND(Table1[[#This Row],[कक्षा]]&gt;=11,'School Fees'!$L$3="Yes"),100,""))</f>
        <v/>
      </c>
      <c r="N13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7" s="25" t="str">
        <f>IF(Table1[[#This Row],[नाम विद्यार्थी]]="","",IF(Table1[[#This Row],[कक्षा]]&gt;8,5,""))</f>
        <v/>
      </c>
      <c r="P13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7" s="21"/>
      <c r="R1307" s="21"/>
      <c r="S1307" s="28" t="str">
        <f>IF(SUM(Table1[[#This Row],[छात्र निधि]:[टी.सी.शुल्क]])=0,"",SUM(Table1[[#This Row],[छात्र निधि]:[टी.सी.शुल्क]]))</f>
        <v/>
      </c>
      <c r="T1307" s="33"/>
      <c r="U1307" s="33"/>
      <c r="V1307" s="22"/>
    </row>
    <row r="1308" spans="2:22" ht="15">
      <c r="B1308" s="25" t="str">
        <f>IF(C1308="","",ROWS($A$4:A1308))</f>
        <v/>
      </c>
      <c r="C1308" s="25" t="str">
        <f>IF('Student Record'!A1306="","",'Student Record'!A1306)</f>
        <v/>
      </c>
      <c r="D1308" s="25" t="str">
        <f>IF('Student Record'!B1306="","",'Student Record'!B1306)</f>
        <v/>
      </c>
      <c r="E1308" s="25" t="str">
        <f>IF('Student Record'!C1306="","",'Student Record'!C1306)</f>
        <v/>
      </c>
      <c r="F1308" s="26" t="str">
        <f>IF('Student Record'!E1306="","",'Student Record'!E1306)</f>
        <v/>
      </c>
      <c r="G1308" s="26" t="str">
        <f>IF('Student Record'!G1306="","",'Student Record'!G1306)</f>
        <v/>
      </c>
      <c r="H1308" s="25" t="str">
        <f>IF('Student Record'!I1306="","",'Student Record'!I1306)</f>
        <v/>
      </c>
      <c r="I1308" s="27" t="str">
        <f>IF('Student Record'!J1306="","",'Student Record'!J1306)</f>
        <v/>
      </c>
      <c r="J1308" s="25" t="str">
        <f>IF('Student Record'!O1306="","",'Student Record'!O1306)</f>
        <v/>
      </c>
      <c r="K13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8" s="25" t="str">
        <f>IF(Table1[[#This Row],[नाम विद्यार्थी]]="","",IF(AND(Table1[[#This Row],[कक्षा]]&gt;8,Table1[[#This Row],[कक्षा]]&lt;11),50,""))</f>
        <v/>
      </c>
      <c r="M1308" s="28" t="str">
        <f>IF(Table1[[#This Row],[नाम विद्यार्थी]]="","",IF(AND(Table1[[#This Row],[कक्षा]]&gt;=11,'School Fees'!$L$3="Yes"),100,""))</f>
        <v/>
      </c>
      <c r="N13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8" s="25" t="str">
        <f>IF(Table1[[#This Row],[नाम विद्यार्थी]]="","",IF(Table1[[#This Row],[कक्षा]]&gt;8,5,""))</f>
        <v/>
      </c>
      <c r="P13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8" s="21"/>
      <c r="R1308" s="21"/>
      <c r="S1308" s="28" t="str">
        <f>IF(SUM(Table1[[#This Row],[छात्र निधि]:[टी.सी.शुल्क]])=0,"",SUM(Table1[[#This Row],[छात्र निधि]:[टी.सी.शुल्क]]))</f>
        <v/>
      </c>
      <c r="T1308" s="33"/>
      <c r="U1308" s="33"/>
      <c r="V1308" s="22"/>
    </row>
    <row r="1309" spans="2:22" ht="15">
      <c r="B1309" s="25" t="str">
        <f>IF(C1309="","",ROWS($A$4:A1309))</f>
        <v/>
      </c>
      <c r="C1309" s="25" t="str">
        <f>IF('Student Record'!A1307="","",'Student Record'!A1307)</f>
        <v/>
      </c>
      <c r="D1309" s="25" t="str">
        <f>IF('Student Record'!B1307="","",'Student Record'!B1307)</f>
        <v/>
      </c>
      <c r="E1309" s="25" t="str">
        <f>IF('Student Record'!C1307="","",'Student Record'!C1307)</f>
        <v/>
      </c>
      <c r="F1309" s="26" t="str">
        <f>IF('Student Record'!E1307="","",'Student Record'!E1307)</f>
        <v/>
      </c>
      <c r="G1309" s="26" t="str">
        <f>IF('Student Record'!G1307="","",'Student Record'!G1307)</f>
        <v/>
      </c>
      <c r="H1309" s="25" t="str">
        <f>IF('Student Record'!I1307="","",'Student Record'!I1307)</f>
        <v/>
      </c>
      <c r="I1309" s="27" t="str">
        <f>IF('Student Record'!J1307="","",'Student Record'!J1307)</f>
        <v/>
      </c>
      <c r="J1309" s="25" t="str">
        <f>IF('Student Record'!O1307="","",'Student Record'!O1307)</f>
        <v/>
      </c>
      <c r="K13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09" s="25" t="str">
        <f>IF(Table1[[#This Row],[नाम विद्यार्थी]]="","",IF(AND(Table1[[#This Row],[कक्षा]]&gt;8,Table1[[#This Row],[कक्षा]]&lt;11),50,""))</f>
        <v/>
      </c>
      <c r="M1309" s="28" t="str">
        <f>IF(Table1[[#This Row],[नाम विद्यार्थी]]="","",IF(AND(Table1[[#This Row],[कक्षा]]&gt;=11,'School Fees'!$L$3="Yes"),100,""))</f>
        <v/>
      </c>
      <c r="N13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09" s="25" t="str">
        <f>IF(Table1[[#This Row],[नाम विद्यार्थी]]="","",IF(Table1[[#This Row],[कक्षा]]&gt;8,5,""))</f>
        <v/>
      </c>
      <c r="P13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09" s="21"/>
      <c r="R1309" s="21"/>
      <c r="S1309" s="28" t="str">
        <f>IF(SUM(Table1[[#This Row],[छात्र निधि]:[टी.सी.शुल्क]])=0,"",SUM(Table1[[#This Row],[छात्र निधि]:[टी.सी.शुल्क]]))</f>
        <v/>
      </c>
      <c r="T1309" s="33"/>
      <c r="U1309" s="33"/>
      <c r="V1309" s="22"/>
    </row>
    <row r="1310" spans="2:22" ht="15">
      <c r="B1310" s="25" t="str">
        <f>IF(C1310="","",ROWS($A$4:A1310))</f>
        <v/>
      </c>
      <c r="C1310" s="25" t="str">
        <f>IF('Student Record'!A1308="","",'Student Record'!A1308)</f>
        <v/>
      </c>
      <c r="D1310" s="25" t="str">
        <f>IF('Student Record'!B1308="","",'Student Record'!B1308)</f>
        <v/>
      </c>
      <c r="E1310" s="25" t="str">
        <f>IF('Student Record'!C1308="","",'Student Record'!C1308)</f>
        <v/>
      </c>
      <c r="F1310" s="26" t="str">
        <f>IF('Student Record'!E1308="","",'Student Record'!E1308)</f>
        <v/>
      </c>
      <c r="G1310" s="26" t="str">
        <f>IF('Student Record'!G1308="","",'Student Record'!G1308)</f>
        <v/>
      </c>
      <c r="H1310" s="25" t="str">
        <f>IF('Student Record'!I1308="","",'Student Record'!I1308)</f>
        <v/>
      </c>
      <c r="I1310" s="27" t="str">
        <f>IF('Student Record'!J1308="","",'Student Record'!J1308)</f>
        <v/>
      </c>
      <c r="J1310" s="25" t="str">
        <f>IF('Student Record'!O1308="","",'Student Record'!O1308)</f>
        <v/>
      </c>
      <c r="K13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0" s="25" t="str">
        <f>IF(Table1[[#This Row],[नाम विद्यार्थी]]="","",IF(AND(Table1[[#This Row],[कक्षा]]&gt;8,Table1[[#This Row],[कक्षा]]&lt;11),50,""))</f>
        <v/>
      </c>
      <c r="M1310" s="28" t="str">
        <f>IF(Table1[[#This Row],[नाम विद्यार्थी]]="","",IF(AND(Table1[[#This Row],[कक्षा]]&gt;=11,'School Fees'!$L$3="Yes"),100,""))</f>
        <v/>
      </c>
      <c r="N13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0" s="25" t="str">
        <f>IF(Table1[[#This Row],[नाम विद्यार्थी]]="","",IF(Table1[[#This Row],[कक्षा]]&gt;8,5,""))</f>
        <v/>
      </c>
      <c r="P13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0" s="21"/>
      <c r="R1310" s="21"/>
      <c r="S1310" s="28" t="str">
        <f>IF(SUM(Table1[[#This Row],[छात्र निधि]:[टी.सी.शुल्क]])=0,"",SUM(Table1[[#This Row],[छात्र निधि]:[टी.सी.शुल्क]]))</f>
        <v/>
      </c>
      <c r="T1310" s="33"/>
      <c r="U1310" s="33"/>
      <c r="V1310" s="22"/>
    </row>
    <row r="1311" spans="2:22" ht="15">
      <c r="B1311" s="25" t="str">
        <f>IF(C1311="","",ROWS($A$4:A1311))</f>
        <v/>
      </c>
      <c r="C1311" s="25" t="str">
        <f>IF('Student Record'!A1309="","",'Student Record'!A1309)</f>
        <v/>
      </c>
      <c r="D1311" s="25" t="str">
        <f>IF('Student Record'!B1309="","",'Student Record'!B1309)</f>
        <v/>
      </c>
      <c r="E1311" s="25" t="str">
        <f>IF('Student Record'!C1309="","",'Student Record'!C1309)</f>
        <v/>
      </c>
      <c r="F1311" s="26" t="str">
        <f>IF('Student Record'!E1309="","",'Student Record'!E1309)</f>
        <v/>
      </c>
      <c r="G1311" s="26" t="str">
        <f>IF('Student Record'!G1309="","",'Student Record'!G1309)</f>
        <v/>
      </c>
      <c r="H1311" s="25" t="str">
        <f>IF('Student Record'!I1309="","",'Student Record'!I1309)</f>
        <v/>
      </c>
      <c r="I1311" s="27" t="str">
        <f>IF('Student Record'!J1309="","",'Student Record'!J1309)</f>
        <v/>
      </c>
      <c r="J1311" s="25" t="str">
        <f>IF('Student Record'!O1309="","",'Student Record'!O1309)</f>
        <v/>
      </c>
      <c r="K13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1" s="25" t="str">
        <f>IF(Table1[[#This Row],[नाम विद्यार्थी]]="","",IF(AND(Table1[[#This Row],[कक्षा]]&gt;8,Table1[[#This Row],[कक्षा]]&lt;11),50,""))</f>
        <v/>
      </c>
      <c r="M1311" s="28" t="str">
        <f>IF(Table1[[#This Row],[नाम विद्यार्थी]]="","",IF(AND(Table1[[#This Row],[कक्षा]]&gt;=11,'School Fees'!$L$3="Yes"),100,""))</f>
        <v/>
      </c>
      <c r="N13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1" s="25" t="str">
        <f>IF(Table1[[#This Row],[नाम विद्यार्थी]]="","",IF(Table1[[#This Row],[कक्षा]]&gt;8,5,""))</f>
        <v/>
      </c>
      <c r="P13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1" s="21"/>
      <c r="R1311" s="21"/>
      <c r="S1311" s="28" t="str">
        <f>IF(SUM(Table1[[#This Row],[छात्र निधि]:[टी.सी.शुल्क]])=0,"",SUM(Table1[[#This Row],[छात्र निधि]:[टी.सी.शुल्क]]))</f>
        <v/>
      </c>
      <c r="T1311" s="33"/>
      <c r="U1311" s="33"/>
      <c r="V1311" s="22"/>
    </row>
    <row r="1312" spans="2:22" ht="15">
      <c r="B1312" s="25" t="str">
        <f>IF(C1312="","",ROWS($A$4:A1312))</f>
        <v/>
      </c>
      <c r="C1312" s="25" t="str">
        <f>IF('Student Record'!A1310="","",'Student Record'!A1310)</f>
        <v/>
      </c>
      <c r="D1312" s="25" t="str">
        <f>IF('Student Record'!B1310="","",'Student Record'!B1310)</f>
        <v/>
      </c>
      <c r="E1312" s="25" t="str">
        <f>IF('Student Record'!C1310="","",'Student Record'!C1310)</f>
        <v/>
      </c>
      <c r="F1312" s="26" t="str">
        <f>IF('Student Record'!E1310="","",'Student Record'!E1310)</f>
        <v/>
      </c>
      <c r="G1312" s="26" t="str">
        <f>IF('Student Record'!G1310="","",'Student Record'!G1310)</f>
        <v/>
      </c>
      <c r="H1312" s="25" t="str">
        <f>IF('Student Record'!I1310="","",'Student Record'!I1310)</f>
        <v/>
      </c>
      <c r="I1312" s="27" t="str">
        <f>IF('Student Record'!J1310="","",'Student Record'!J1310)</f>
        <v/>
      </c>
      <c r="J1312" s="25" t="str">
        <f>IF('Student Record'!O1310="","",'Student Record'!O1310)</f>
        <v/>
      </c>
      <c r="K13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2" s="25" t="str">
        <f>IF(Table1[[#This Row],[नाम विद्यार्थी]]="","",IF(AND(Table1[[#This Row],[कक्षा]]&gt;8,Table1[[#This Row],[कक्षा]]&lt;11),50,""))</f>
        <v/>
      </c>
      <c r="M1312" s="28" t="str">
        <f>IF(Table1[[#This Row],[नाम विद्यार्थी]]="","",IF(AND(Table1[[#This Row],[कक्षा]]&gt;=11,'School Fees'!$L$3="Yes"),100,""))</f>
        <v/>
      </c>
      <c r="N13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2" s="25" t="str">
        <f>IF(Table1[[#This Row],[नाम विद्यार्थी]]="","",IF(Table1[[#This Row],[कक्षा]]&gt;8,5,""))</f>
        <v/>
      </c>
      <c r="P13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2" s="21"/>
      <c r="R1312" s="21"/>
      <c r="S1312" s="28" t="str">
        <f>IF(SUM(Table1[[#This Row],[छात्र निधि]:[टी.सी.शुल्क]])=0,"",SUM(Table1[[#This Row],[छात्र निधि]:[टी.सी.शुल्क]]))</f>
        <v/>
      </c>
      <c r="T1312" s="33"/>
      <c r="U1312" s="33"/>
      <c r="V1312" s="22"/>
    </row>
    <row r="1313" spans="2:22" ht="15">
      <c r="B1313" s="25" t="str">
        <f>IF(C1313="","",ROWS($A$4:A1313))</f>
        <v/>
      </c>
      <c r="C1313" s="25" t="str">
        <f>IF('Student Record'!A1311="","",'Student Record'!A1311)</f>
        <v/>
      </c>
      <c r="D1313" s="25" t="str">
        <f>IF('Student Record'!B1311="","",'Student Record'!B1311)</f>
        <v/>
      </c>
      <c r="E1313" s="25" t="str">
        <f>IF('Student Record'!C1311="","",'Student Record'!C1311)</f>
        <v/>
      </c>
      <c r="F1313" s="26" t="str">
        <f>IF('Student Record'!E1311="","",'Student Record'!E1311)</f>
        <v/>
      </c>
      <c r="G1313" s="26" t="str">
        <f>IF('Student Record'!G1311="","",'Student Record'!G1311)</f>
        <v/>
      </c>
      <c r="H1313" s="25" t="str">
        <f>IF('Student Record'!I1311="","",'Student Record'!I1311)</f>
        <v/>
      </c>
      <c r="I1313" s="27" t="str">
        <f>IF('Student Record'!J1311="","",'Student Record'!J1311)</f>
        <v/>
      </c>
      <c r="J1313" s="25" t="str">
        <f>IF('Student Record'!O1311="","",'Student Record'!O1311)</f>
        <v/>
      </c>
      <c r="K13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3" s="25" t="str">
        <f>IF(Table1[[#This Row],[नाम विद्यार्थी]]="","",IF(AND(Table1[[#This Row],[कक्षा]]&gt;8,Table1[[#This Row],[कक्षा]]&lt;11),50,""))</f>
        <v/>
      </c>
      <c r="M1313" s="28" t="str">
        <f>IF(Table1[[#This Row],[नाम विद्यार्थी]]="","",IF(AND(Table1[[#This Row],[कक्षा]]&gt;=11,'School Fees'!$L$3="Yes"),100,""))</f>
        <v/>
      </c>
      <c r="N13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3" s="25" t="str">
        <f>IF(Table1[[#This Row],[नाम विद्यार्थी]]="","",IF(Table1[[#This Row],[कक्षा]]&gt;8,5,""))</f>
        <v/>
      </c>
      <c r="P13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3" s="21"/>
      <c r="R1313" s="21"/>
      <c r="S1313" s="28" t="str">
        <f>IF(SUM(Table1[[#This Row],[छात्र निधि]:[टी.सी.शुल्क]])=0,"",SUM(Table1[[#This Row],[छात्र निधि]:[टी.सी.शुल्क]]))</f>
        <v/>
      </c>
      <c r="T1313" s="33"/>
      <c r="U1313" s="33"/>
      <c r="V1313" s="22"/>
    </row>
    <row r="1314" spans="2:22" ht="15">
      <c r="B1314" s="25" t="str">
        <f>IF(C1314="","",ROWS($A$4:A1314))</f>
        <v/>
      </c>
      <c r="C1314" s="25" t="str">
        <f>IF('Student Record'!A1312="","",'Student Record'!A1312)</f>
        <v/>
      </c>
      <c r="D1314" s="25" t="str">
        <f>IF('Student Record'!B1312="","",'Student Record'!B1312)</f>
        <v/>
      </c>
      <c r="E1314" s="25" t="str">
        <f>IF('Student Record'!C1312="","",'Student Record'!C1312)</f>
        <v/>
      </c>
      <c r="F1314" s="26" t="str">
        <f>IF('Student Record'!E1312="","",'Student Record'!E1312)</f>
        <v/>
      </c>
      <c r="G1314" s="26" t="str">
        <f>IF('Student Record'!G1312="","",'Student Record'!G1312)</f>
        <v/>
      </c>
      <c r="H1314" s="25" t="str">
        <f>IF('Student Record'!I1312="","",'Student Record'!I1312)</f>
        <v/>
      </c>
      <c r="I1314" s="27" t="str">
        <f>IF('Student Record'!J1312="","",'Student Record'!J1312)</f>
        <v/>
      </c>
      <c r="J1314" s="25" t="str">
        <f>IF('Student Record'!O1312="","",'Student Record'!O1312)</f>
        <v/>
      </c>
      <c r="K13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4" s="25" t="str">
        <f>IF(Table1[[#This Row],[नाम विद्यार्थी]]="","",IF(AND(Table1[[#This Row],[कक्षा]]&gt;8,Table1[[#This Row],[कक्षा]]&lt;11),50,""))</f>
        <v/>
      </c>
      <c r="M1314" s="28" t="str">
        <f>IF(Table1[[#This Row],[नाम विद्यार्थी]]="","",IF(AND(Table1[[#This Row],[कक्षा]]&gt;=11,'School Fees'!$L$3="Yes"),100,""))</f>
        <v/>
      </c>
      <c r="N13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4" s="25" t="str">
        <f>IF(Table1[[#This Row],[नाम विद्यार्थी]]="","",IF(Table1[[#This Row],[कक्षा]]&gt;8,5,""))</f>
        <v/>
      </c>
      <c r="P13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4" s="21"/>
      <c r="R1314" s="21"/>
      <c r="S1314" s="28" t="str">
        <f>IF(SUM(Table1[[#This Row],[छात्र निधि]:[टी.सी.शुल्क]])=0,"",SUM(Table1[[#This Row],[छात्र निधि]:[टी.सी.शुल्क]]))</f>
        <v/>
      </c>
      <c r="T1314" s="33"/>
      <c r="U1314" s="33"/>
      <c r="V1314" s="22"/>
    </row>
    <row r="1315" spans="2:22" ht="15">
      <c r="B1315" s="25" t="str">
        <f>IF(C1315="","",ROWS($A$4:A1315))</f>
        <v/>
      </c>
      <c r="C1315" s="25" t="str">
        <f>IF('Student Record'!A1313="","",'Student Record'!A1313)</f>
        <v/>
      </c>
      <c r="D1315" s="25" t="str">
        <f>IF('Student Record'!B1313="","",'Student Record'!B1313)</f>
        <v/>
      </c>
      <c r="E1315" s="25" t="str">
        <f>IF('Student Record'!C1313="","",'Student Record'!C1313)</f>
        <v/>
      </c>
      <c r="F1315" s="26" t="str">
        <f>IF('Student Record'!E1313="","",'Student Record'!E1313)</f>
        <v/>
      </c>
      <c r="G1315" s="26" t="str">
        <f>IF('Student Record'!G1313="","",'Student Record'!G1313)</f>
        <v/>
      </c>
      <c r="H1315" s="25" t="str">
        <f>IF('Student Record'!I1313="","",'Student Record'!I1313)</f>
        <v/>
      </c>
      <c r="I1315" s="27" t="str">
        <f>IF('Student Record'!J1313="","",'Student Record'!J1313)</f>
        <v/>
      </c>
      <c r="J1315" s="25" t="str">
        <f>IF('Student Record'!O1313="","",'Student Record'!O1313)</f>
        <v/>
      </c>
      <c r="K13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5" s="25" t="str">
        <f>IF(Table1[[#This Row],[नाम विद्यार्थी]]="","",IF(AND(Table1[[#This Row],[कक्षा]]&gt;8,Table1[[#This Row],[कक्षा]]&lt;11),50,""))</f>
        <v/>
      </c>
      <c r="M1315" s="28" t="str">
        <f>IF(Table1[[#This Row],[नाम विद्यार्थी]]="","",IF(AND(Table1[[#This Row],[कक्षा]]&gt;=11,'School Fees'!$L$3="Yes"),100,""))</f>
        <v/>
      </c>
      <c r="N13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5" s="25" t="str">
        <f>IF(Table1[[#This Row],[नाम विद्यार्थी]]="","",IF(Table1[[#This Row],[कक्षा]]&gt;8,5,""))</f>
        <v/>
      </c>
      <c r="P13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5" s="21"/>
      <c r="R1315" s="21"/>
      <c r="S1315" s="28" t="str">
        <f>IF(SUM(Table1[[#This Row],[छात्र निधि]:[टी.सी.शुल्क]])=0,"",SUM(Table1[[#This Row],[छात्र निधि]:[टी.सी.शुल्क]]))</f>
        <v/>
      </c>
      <c r="T1315" s="33"/>
      <c r="U1315" s="33"/>
      <c r="V1315" s="22"/>
    </row>
    <row r="1316" spans="2:22" ht="15">
      <c r="B1316" s="25" t="str">
        <f>IF(C1316="","",ROWS($A$4:A1316))</f>
        <v/>
      </c>
      <c r="C1316" s="25" t="str">
        <f>IF('Student Record'!A1314="","",'Student Record'!A1314)</f>
        <v/>
      </c>
      <c r="D1316" s="25" t="str">
        <f>IF('Student Record'!B1314="","",'Student Record'!B1314)</f>
        <v/>
      </c>
      <c r="E1316" s="25" t="str">
        <f>IF('Student Record'!C1314="","",'Student Record'!C1314)</f>
        <v/>
      </c>
      <c r="F1316" s="26" t="str">
        <f>IF('Student Record'!E1314="","",'Student Record'!E1314)</f>
        <v/>
      </c>
      <c r="G1316" s="26" t="str">
        <f>IF('Student Record'!G1314="","",'Student Record'!G1314)</f>
        <v/>
      </c>
      <c r="H1316" s="25" t="str">
        <f>IF('Student Record'!I1314="","",'Student Record'!I1314)</f>
        <v/>
      </c>
      <c r="I1316" s="27" t="str">
        <f>IF('Student Record'!J1314="","",'Student Record'!J1314)</f>
        <v/>
      </c>
      <c r="J1316" s="25" t="str">
        <f>IF('Student Record'!O1314="","",'Student Record'!O1314)</f>
        <v/>
      </c>
      <c r="K13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6" s="25" t="str">
        <f>IF(Table1[[#This Row],[नाम विद्यार्थी]]="","",IF(AND(Table1[[#This Row],[कक्षा]]&gt;8,Table1[[#This Row],[कक्षा]]&lt;11),50,""))</f>
        <v/>
      </c>
      <c r="M1316" s="28" t="str">
        <f>IF(Table1[[#This Row],[नाम विद्यार्थी]]="","",IF(AND(Table1[[#This Row],[कक्षा]]&gt;=11,'School Fees'!$L$3="Yes"),100,""))</f>
        <v/>
      </c>
      <c r="N13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6" s="25" t="str">
        <f>IF(Table1[[#This Row],[नाम विद्यार्थी]]="","",IF(Table1[[#This Row],[कक्षा]]&gt;8,5,""))</f>
        <v/>
      </c>
      <c r="P13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6" s="21"/>
      <c r="R1316" s="21"/>
      <c r="S1316" s="28" t="str">
        <f>IF(SUM(Table1[[#This Row],[छात्र निधि]:[टी.सी.शुल्क]])=0,"",SUM(Table1[[#This Row],[छात्र निधि]:[टी.सी.शुल्क]]))</f>
        <v/>
      </c>
      <c r="T1316" s="33"/>
      <c r="U1316" s="33"/>
      <c r="V1316" s="22"/>
    </row>
    <row r="1317" spans="2:22" ht="15">
      <c r="B1317" s="25" t="str">
        <f>IF(C1317="","",ROWS($A$4:A1317))</f>
        <v/>
      </c>
      <c r="C1317" s="25" t="str">
        <f>IF('Student Record'!A1315="","",'Student Record'!A1315)</f>
        <v/>
      </c>
      <c r="D1317" s="25" t="str">
        <f>IF('Student Record'!B1315="","",'Student Record'!B1315)</f>
        <v/>
      </c>
      <c r="E1317" s="25" t="str">
        <f>IF('Student Record'!C1315="","",'Student Record'!C1315)</f>
        <v/>
      </c>
      <c r="F1317" s="26" t="str">
        <f>IF('Student Record'!E1315="","",'Student Record'!E1315)</f>
        <v/>
      </c>
      <c r="G1317" s="26" t="str">
        <f>IF('Student Record'!G1315="","",'Student Record'!G1315)</f>
        <v/>
      </c>
      <c r="H1317" s="25" t="str">
        <f>IF('Student Record'!I1315="","",'Student Record'!I1315)</f>
        <v/>
      </c>
      <c r="I1317" s="27" t="str">
        <f>IF('Student Record'!J1315="","",'Student Record'!J1315)</f>
        <v/>
      </c>
      <c r="J1317" s="25" t="str">
        <f>IF('Student Record'!O1315="","",'Student Record'!O1315)</f>
        <v/>
      </c>
      <c r="K13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7" s="25" t="str">
        <f>IF(Table1[[#This Row],[नाम विद्यार्थी]]="","",IF(AND(Table1[[#This Row],[कक्षा]]&gt;8,Table1[[#This Row],[कक्षा]]&lt;11),50,""))</f>
        <v/>
      </c>
      <c r="M1317" s="28" t="str">
        <f>IF(Table1[[#This Row],[नाम विद्यार्थी]]="","",IF(AND(Table1[[#This Row],[कक्षा]]&gt;=11,'School Fees'!$L$3="Yes"),100,""))</f>
        <v/>
      </c>
      <c r="N13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7" s="25" t="str">
        <f>IF(Table1[[#This Row],[नाम विद्यार्थी]]="","",IF(Table1[[#This Row],[कक्षा]]&gt;8,5,""))</f>
        <v/>
      </c>
      <c r="P13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7" s="21"/>
      <c r="R1317" s="21"/>
      <c r="S1317" s="28" t="str">
        <f>IF(SUM(Table1[[#This Row],[छात्र निधि]:[टी.सी.शुल्क]])=0,"",SUM(Table1[[#This Row],[छात्र निधि]:[टी.सी.शुल्क]]))</f>
        <v/>
      </c>
      <c r="T1317" s="33"/>
      <c r="U1317" s="33"/>
      <c r="V1317" s="22"/>
    </row>
    <row r="1318" spans="2:22" ht="15">
      <c r="B1318" s="25" t="str">
        <f>IF(C1318="","",ROWS($A$4:A1318))</f>
        <v/>
      </c>
      <c r="C1318" s="25" t="str">
        <f>IF('Student Record'!A1316="","",'Student Record'!A1316)</f>
        <v/>
      </c>
      <c r="D1318" s="25" t="str">
        <f>IF('Student Record'!B1316="","",'Student Record'!B1316)</f>
        <v/>
      </c>
      <c r="E1318" s="25" t="str">
        <f>IF('Student Record'!C1316="","",'Student Record'!C1316)</f>
        <v/>
      </c>
      <c r="F1318" s="26" t="str">
        <f>IF('Student Record'!E1316="","",'Student Record'!E1316)</f>
        <v/>
      </c>
      <c r="G1318" s="26" t="str">
        <f>IF('Student Record'!G1316="","",'Student Record'!G1316)</f>
        <v/>
      </c>
      <c r="H1318" s="25" t="str">
        <f>IF('Student Record'!I1316="","",'Student Record'!I1316)</f>
        <v/>
      </c>
      <c r="I1318" s="27" t="str">
        <f>IF('Student Record'!J1316="","",'Student Record'!J1316)</f>
        <v/>
      </c>
      <c r="J1318" s="25" t="str">
        <f>IF('Student Record'!O1316="","",'Student Record'!O1316)</f>
        <v/>
      </c>
      <c r="K13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8" s="25" t="str">
        <f>IF(Table1[[#This Row],[नाम विद्यार्थी]]="","",IF(AND(Table1[[#This Row],[कक्षा]]&gt;8,Table1[[#This Row],[कक्षा]]&lt;11),50,""))</f>
        <v/>
      </c>
      <c r="M1318" s="28" t="str">
        <f>IF(Table1[[#This Row],[नाम विद्यार्थी]]="","",IF(AND(Table1[[#This Row],[कक्षा]]&gt;=11,'School Fees'!$L$3="Yes"),100,""))</f>
        <v/>
      </c>
      <c r="N13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8" s="25" t="str">
        <f>IF(Table1[[#This Row],[नाम विद्यार्थी]]="","",IF(Table1[[#This Row],[कक्षा]]&gt;8,5,""))</f>
        <v/>
      </c>
      <c r="P13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8" s="21"/>
      <c r="R1318" s="21"/>
      <c r="S1318" s="28" t="str">
        <f>IF(SUM(Table1[[#This Row],[छात्र निधि]:[टी.सी.शुल्क]])=0,"",SUM(Table1[[#This Row],[छात्र निधि]:[टी.सी.शुल्क]]))</f>
        <v/>
      </c>
      <c r="T1318" s="33"/>
      <c r="U1318" s="33"/>
      <c r="V1318" s="22"/>
    </row>
    <row r="1319" spans="2:22" ht="15">
      <c r="B1319" s="25" t="str">
        <f>IF(C1319="","",ROWS($A$4:A1319))</f>
        <v/>
      </c>
      <c r="C1319" s="25" t="str">
        <f>IF('Student Record'!A1317="","",'Student Record'!A1317)</f>
        <v/>
      </c>
      <c r="D1319" s="25" t="str">
        <f>IF('Student Record'!B1317="","",'Student Record'!B1317)</f>
        <v/>
      </c>
      <c r="E1319" s="25" t="str">
        <f>IF('Student Record'!C1317="","",'Student Record'!C1317)</f>
        <v/>
      </c>
      <c r="F1319" s="26" t="str">
        <f>IF('Student Record'!E1317="","",'Student Record'!E1317)</f>
        <v/>
      </c>
      <c r="G1319" s="26" t="str">
        <f>IF('Student Record'!G1317="","",'Student Record'!G1317)</f>
        <v/>
      </c>
      <c r="H1319" s="25" t="str">
        <f>IF('Student Record'!I1317="","",'Student Record'!I1317)</f>
        <v/>
      </c>
      <c r="I1319" s="27" t="str">
        <f>IF('Student Record'!J1317="","",'Student Record'!J1317)</f>
        <v/>
      </c>
      <c r="J1319" s="25" t="str">
        <f>IF('Student Record'!O1317="","",'Student Record'!O1317)</f>
        <v/>
      </c>
      <c r="K13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19" s="25" t="str">
        <f>IF(Table1[[#This Row],[नाम विद्यार्थी]]="","",IF(AND(Table1[[#This Row],[कक्षा]]&gt;8,Table1[[#This Row],[कक्षा]]&lt;11),50,""))</f>
        <v/>
      </c>
      <c r="M1319" s="28" t="str">
        <f>IF(Table1[[#This Row],[नाम विद्यार्थी]]="","",IF(AND(Table1[[#This Row],[कक्षा]]&gt;=11,'School Fees'!$L$3="Yes"),100,""))</f>
        <v/>
      </c>
      <c r="N13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19" s="25" t="str">
        <f>IF(Table1[[#This Row],[नाम विद्यार्थी]]="","",IF(Table1[[#This Row],[कक्षा]]&gt;8,5,""))</f>
        <v/>
      </c>
      <c r="P13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19" s="21"/>
      <c r="R1319" s="21"/>
      <c r="S1319" s="28" t="str">
        <f>IF(SUM(Table1[[#This Row],[छात्र निधि]:[टी.सी.शुल्क]])=0,"",SUM(Table1[[#This Row],[छात्र निधि]:[टी.सी.शुल्क]]))</f>
        <v/>
      </c>
      <c r="T1319" s="33"/>
      <c r="U1319" s="33"/>
      <c r="V1319" s="22"/>
    </row>
    <row r="1320" spans="2:22" ht="15">
      <c r="B1320" s="25" t="str">
        <f>IF(C1320="","",ROWS($A$4:A1320))</f>
        <v/>
      </c>
      <c r="C1320" s="25" t="str">
        <f>IF('Student Record'!A1318="","",'Student Record'!A1318)</f>
        <v/>
      </c>
      <c r="D1320" s="25" t="str">
        <f>IF('Student Record'!B1318="","",'Student Record'!B1318)</f>
        <v/>
      </c>
      <c r="E1320" s="25" t="str">
        <f>IF('Student Record'!C1318="","",'Student Record'!C1318)</f>
        <v/>
      </c>
      <c r="F1320" s="26" t="str">
        <f>IF('Student Record'!E1318="","",'Student Record'!E1318)</f>
        <v/>
      </c>
      <c r="G1320" s="26" t="str">
        <f>IF('Student Record'!G1318="","",'Student Record'!G1318)</f>
        <v/>
      </c>
      <c r="H1320" s="25" t="str">
        <f>IF('Student Record'!I1318="","",'Student Record'!I1318)</f>
        <v/>
      </c>
      <c r="I1320" s="27" t="str">
        <f>IF('Student Record'!J1318="","",'Student Record'!J1318)</f>
        <v/>
      </c>
      <c r="J1320" s="25" t="str">
        <f>IF('Student Record'!O1318="","",'Student Record'!O1318)</f>
        <v/>
      </c>
      <c r="K13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0" s="25" t="str">
        <f>IF(Table1[[#This Row],[नाम विद्यार्थी]]="","",IF(AND(Table1[[#This Row],[कक्षा]]&gt;8,Table1[[#This Row],[कक्षा]]&lt;11),50,""))</f>
        <v/>
      </c>
      <c r="M1320" s="28" t="str">
        <f>IF(Table1[[#This Row],[नाम विद्यार्थी]]="","",IF(AND(Table1[[#This Row],[कक्षा]]&gt;=11,'School Fees'!$L$3="Yes"),100,""))</f>
        <v/>
      </c>
      <c r="N13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0" s="25" t="str">
        <f>IF(Table1[[#This Row],[नाम विद्यार्थी]]="","",IF(Table1[[#This Row],[कक्षा]]&gt;8,5,""))</f>
        <v/>
      </c>
      <c r="P13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0" s="21"/>
      <c r="R1320" s="21"/>
      <c r="S1320" s="28" t="str">
        <f>IF(SUM(Table1[[#This Row],[छात्र निधि]:[टी.सी.शुल्क]])=0,"",SUM(Table1[[#This Row],[छात्र निधि]:[टी.सी.शुल्क]]))</f>
        <v/>
      </c>
      <c r="T1320" s="33"/>
      <c r="U1320" s="33"/>
      <c r="V1320" s="22"/>
    </row>
    <row r="1321" spans="2:22" ht="15">
      <c r="B1321" s="25" t="str">
        <f>IF(C1321="","",ROWS($A$4:A1321))</f>
        <v/>
      </c>
      <c r="C1321" s="25" t="str">
        <f>IF('Student Record'!A1319="","",'Student Record'!A1319)</f>
        <v/>
      </c>
      <c r="D1321" s="25" t="str">
        <f>IF('Student Record'!B1319="","",'Student Record'!B1319)</f>
        <v/>
      </c>
      <c r="E1321" s="25" t="str">
        <f>IF('Student Record'!C1319="","",'Student Record'!C1319)</f>
        <v/>
      </c>
      <c r="F1321" s="26" t="str">
        <f>IF('Student Record'!E1319="","",'Student Record'!E1319)</f>
        <v/>
      </c>
      <c r="G1321" s="26" t="str">
        <f>IF('Student Record'!G1319="","",'Student Record'!G1319)</f>
        <v/>
      </c>
      <c r="H1321" s="25" t="str">
        <f>IF('Student Record'!I1319="","",'Student Record'!I1319)</f>
        <v/>
      </c>
      <c r="I1321" s="27" t="str">
        <f>IF('Student Record'!J1319="","",'Student Record'!J1319)</f>
        <v/>
      </c>
      <c r="J1321" s="25" t="str">
        <f>IF('Student Record'!O1319="","",'Student Record'!O1319)</f>
        <v/>
      </c>
      <c r="K13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1" s="25" t="str">
        <f>IF(Table1[[#This Row],[नाम विद्यार्थी]]="","",IF(AND(Table1[[#This Row],[कक्षा]]&gt;8,Table1[[#This Row],[कक्षा]]&lt;11),50,""))</f>
        <v/>
      </c>
      <c r="M1321" s="28" t="str">
        <f>IF(Table1[[#This Row],[नाम विद्यार्थी]]="","",IF(AND(Table1[[#This Row],[कक्षा]]&gt;=11,'School Fees'!$L$3="Yes"),100,""))</f>
        <v/>
      </c>
      <c r="N13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1" s="25" t="str">
        <f>IF(Table1[[#This Row],[नाम विद्यार्थी]]="","",IF(Table1[[#This Row],[कक्षा]]&gt;8,5,""))</f>
        <v/>
      </c>
      <c r="P13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1" s="21"/>
      <c r="R1321" s="21"/>
      <c r="S1321" s="28" t="str">
        <f>IF(SUM(Table1[[#This Row],[छात्र निधि]:[टी.सी.शुल्क]])=0,"",SUM(Table1[[#This Row],[छात्र निधि]:[टी.सी.शुल्क]]))</f>
        <v/>
      </c>
      <c r="T1321" s="33"/>
      <c r="U1321" s="33"/>
      <c r="V1321" s="22"/>
    </row>
    <row r="1322" spans="2:22" ht="15">
      <c r="B1322" s="25" t="str">
        <f>IF(C1322="","",ROWS($A$4:A1322))</f>
        <v/>
      </c>
      <c r="C1322" s="25" t="str">
        <f>IF('Student Record'!A1320="","",'Student Record'!A1320)</f>
        <v/>
      </c>
      <c r="D1322" s="25" t="str">
        <f>IF('Student Record'!B1320="","",'Student Record'!B1320)</f>
        <v/>
      </c>
      <c r="E1322" s="25" t="str">
        <f>IF('Student Record'!C1320="","",'Student Record'!C1320)</f>
        <v/>
      </c>
      <c r="F1322" s="26" t="str">
        <f>IF('Student Record'!E1320="","",'Student Record'!E1320)</f>
        <v/>
      </c>
      <c r="G1322" s="26" t="str">
        <f>IF('Student Record'!G1320="","",'Student Record'!G1320)</f>
        <v/>
      </c>
      <c r="H1322" s="25" t="str">
        <f>IF('Student Record'!I1320="","",'Student Record'!I1320)</f>
        <v/>
      </c>
      <c r="I1322" s="27" t="str">
        <f>IF('Student Record'!J1320="","",'Student Record'!J1320)</f>
        <v/>
      </c>
      <c r="J1322" s="25" t="str">
        <f>IF('Student Record'!O1320="","",'Student Record'!O1320)</f>
        <v/>
      </c>
      <c r="K13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2" s="25" t="str">
        <f>IF(Table1[[#This Row],[नाम विद्यार्थी]]="","",IF(AND(Table1[[#This Row],[कक्षा]]&gt;8,Table1[[#This Row],[कक्षा]]&lt;11),50,""))</f>
        <v/>
      </c>
      <c r="M1322" s="28" t="str">
        <f>IF(Table1[[#This Row],[नाम विद्यार्थी]]="","",IF(AND(Table1[[#This Row],[कक्षा]]&gt;=11,'School Fees'!$L$3="Yes"),100,""))</f>
        <v/>
      </c>
      <c r="N13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2" s="25" t="str">
        <f>IF(Table1[[#This Row],[नाम विद्यार्थी]]="","",IF(Table1[[#This Row],[कक्षा]]&gt;8,5,""))</f>
        <v/>
      </c>
      <c r="P13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2" s="21"/>
      <c r="R1322" s="21"/>
      <c r="S1322" s="28" t="str">
        <f>IF(SUM(Table1[[#This Row],[छात्र निधि]:[टी.सी.शुल्क]])=0,"",SUM(Table1[[#This Row],[छात्र निधि]:[टी.सी.शुल्क]]))</f>
        <v/>
      </c>
      <c r="T1322" s="33"/>
      <c r="U1322" s="33"/>
      <c r="V1322" s="22"/>
    </row>
    <row r="1323" spans="2:22" ht="15">
      <c r="B1323" s="25" t="str">
        <f>IF(C1323="","",ROWS($A$4:A1323))</f>
        <v/>
      </c>
      <c r="C1323" s="25" t="str">
        <f>IF('Student Record'!A1321="","",'Student Record'!A1321)</f>
        <v/>
      </c>
      <c r="D1323" s="25" t="str">
        <f>IF('Student Record'!B1321="","",'Student Record'!B1321)</f>
        <v/>
      </c>
      <c r="E1323" s="25" t="str">
        <f>IF('Student Record'!C1321="","",'Student Record'!C1321)</f>
        <v/>
      </c>
      <c r="F1323" s="26" t="str">
        <f>IF('Student Record'!E1321="","",'Student Record'!E1321)</f>
        <v/>
      </c>
      <c r="G1323" s="26" t="str">
        <f>IF('Student Record'!G1321="","",'Student Record'!G1321)</f>
        <v/>
      </c>
      <c r="H1323" s="25" t="str">
        <f>IF('Student Record'!I1321="","",'Student Record'!I1321)</f>
        <v/>
      </c>
      <c r="I1323" s="27" t="str">
        <f>IF('Student Record'!J1321="","",'Student Record'!J1321)</f>
        <v/>
      </c>
      <c r="J1323" s="25" t="str">
        <f>IF('Student Record'!O1321="","",'Student Record'!O1321)</f>
        <v/>
      </c>
      <c r="K13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3" s="25" t="str">
        <f>IF(Table1[[#This Row],[नाम विद्यार्थी]]="","",IF(AND(Table1[[#This Row],[कक्षा]]&gt;8,Table1[[#This Row],[कक्षा]]&lt;11),50,""))</f>
        <v/>
      </c>
      <c r="M1323" s="28" t="str">
        <f>IF(Table1[[#This Row],[नाम विद्यार्थी]]="","",IF(AND(Table1[[#This Row],[कक्षा]]&gt;=11,'School Fees'!$L$3="Yes"),100,""))</f>
        <v/>
      </c>
      <c r="N13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3" s="25" t="str">
        <f>IF(Table1[[#This Row],[नाम विद्यार्थी]]="","",IF(Table1[[#This Row],[कक्षा]]&gt;8,5,""))</f>
        <v/>
      </c>
      <c r="P13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3" s="21"/>
      <c r="R1323" s="21"/>
      <c r="S1323" s="28" t="str">
        <f>IF(SUM(Table1[[#This Row],[छात्र निधि]:[टी.सी.शुल्क]])=0,"",SUM(Table1[[#This Row],[छात्र निधि]:[टी.सी.शुल्क]]))</f>
        <v/>
      </c>
      <c r="T1323" s="33"/>
      <c r="U1323" s="33"/>
      <c r="V1323" s="22"/>
    </row>
    <row r="1324" spans="2:22" ht="15">
      <c r="B1324" s="25" t="str">
        <f>IF(C1324="","",ROWS($A$4:A1324))</f>
        <v/>
      </c>
      <c r="C1324" s="25" t="str">
        <f>IF('Student Record'!A1322="","",'Student Record'!A1322)</f>
        <v/>
      </c>
      <c r="D1324" s="25" t="str">
        <f>IF('Student Record'!B1322="","",'Student Record'!B1322)</f>
        <v/>
      </c>
      <c r="E1324" s="25" t="str">
        <f>IF('Student Record'!C1322="","",'Student Record'!C1322)</f>
        <v/>
      </c>
      <c r="F1324" s="26" t="str">
        <f>IF('Student Record'!E1322="","",'Student Record'!E1322)</f>
        <v/>
      </c>
      <c r="G1324" s="26" t="str">
        <f>IF('Student Record'!G1322="","",'Student Record'!G1322)</f>
        <v/>
      </c>
      <c r="H1324" s="25" t="str">
        <f>IF('Student Record'!I1322="","",'Student Record'!I1322)</f>
        <v/>
      </c>
      <c r="I1324" s="27" t="str">
        <f>IF('Student Record'!J1322="","",'Student Record'!J1322)</f>
        <v/>
      </c>
      <c r="J1324" s="25" t="str">
        <f>IF('Student Record'!O1322="","",'Student Record'!O1322)</f>
        <v/>
      </c>
      <c r="K13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4" s="25" t="str">
        <f>IF(Table1[[#This Row],[नाम विद्यार्थी]]="","",IF(AND(Table1[[#This Row],[कक्षा]]&gt;8,Table1[[#This Row],[कक्षा]]&lt;11),50,""))</f>
        <v/>
      </c>
      <c r="M1324" s="28" t="str">
        <f>IF(Table1[[#This Row],[नाम विद्यार्थी]]="","",IF(AND(Table1[[#This Row],[कक्षा]]&gt;=11,'School Fees'!$L$3="Yes"),100,""))</f>
        <v/>
      </c>
      <c r="N13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4" s="25" t="str">
        <f>IF(Table1[[#This Row],[नाम विद्यार्थी]]="","",IF(Table1[[#This Row],[कक्षा]]&gt;8,5,""))</f>
        <v/>
      </c>
      <c r="P13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4" s="21"/>
      <c r="R1324" s="21"/>
      <c r="S1324" s="28" t="str">
        <f>IF(SUM(Table1[[#This Row],[छात्र निधि]:[टी.सी.शुल्क]])=0,"",SUM(Table1[[#This Row],[छात्र निधि]:[टी.सी.शुल्क]]))</f>
        <v/>
      </c>
      <c r="T1324" s="33"/>
      <c r="U1324" s="33"/>
      <c r="V1324" s="22"/>
    </row>
    <row r="1325" spans="2:22" ht="15">
      <c r="B1325" s="25" t="str">
        <f>IF(C1325="","",ROWS($A$4:A1325))</f>
        <v/>
      </c>
      <c r="C1325" s="25" t="str">
        <f>IF('Student Record'!A1323="","",'Student Record'!A1323)</f>
        <v/>
      </c>
      <c r="D1325" s="25" t="str">
        <f>IF('Student Record'!B1323="","",'Student Record'!B1323)</f>
        <v/>
      </c>
      <c r="E1325" s="25" t="str">
        <f>IF('Student Record'!C1323="","",'Student Record'!C1323)</f>
        <v/>
      </c>
      <c r="F1325" s="26" t="str">
        <f>IF('Student Record'!E1323="","",'Student Record'!E1323)</f>
        <v/>
      </c>
      <c r="G1325" s="26" t="str">
        <f>IF('Student Record'!G1323="","",'Student Record'!G1323)</f>
        <v/>
      </c>
      <c r="H1325" s="25" t="str">
        <f>IF('Student Record'!I1323="","",'Student Record'!I1323)</f>
        <v/>
      </c>
      <c r="I1325" s="27" t="str">
        <f>IF('Student Record'!J1323="","",'Student Record'!J1323)</f>
        <v/>
      </c>
      <c r="J1325" s="25" t="str">
        <f>IF('Student Record'!O1323="","",'Student Record'!O1323)</f>
        <v/>
      </c>
      <c r="K13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5" s="25" t="str">
        <f>IF(Table1[[#This Row],[नाम विद्यार्थी]]="","",IF(AND(Table1[[#This Row],[कक्षा]]&gt;8,Table1[[#This Row],[कक्षा]]&lt;11),50,""))</f>
        <v/>
      </c>
      <c r="M1325" s="28" t="str">
        <f>IF(Table1[[#This Row],[नाम विद्यार्थी]]="","",IF(AND(Table1[[#This Row],[कक्षा]]&gt;=11,'School Fees'!$L$3="Yes"),100,""))</f>
        <v/>
      </c>
      <c r="N13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5" s="25" t="str">
        <f>IF(Table1[[#This Row],[नाम विद्यार्थी]]="","",IF(Table1[[#This Row],[कक्षा]]&gt;8,5,""))</f>
        <v/>
      </c>
      <c r="P13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5" s="21"/>
      <c r="R1325" s="21"/>
      <c r="S1325" s="28" t="str">
        <f>IF(SUM(Table1[[#This Row],[छात्र निधि]:[टी.सी.शुल्क]])=0,"",SUM(Table1[[#This Row],[छात्र निधि]:[टी.सी.शुल्क]]))</f>
        <v/>
      </c>
      <c r="T1325" s="33"/>
      <c r="U1325" s="33"/>
      <c r="V1325" s="22"/>
    </row>
    <row r="1326" spans="2:22" ht="15">
      <c r="B1326" s="25" t="str">
        <f>IF(C1326="","",ROWS($A$4:A1326))</f>
        <v/>
      </c>
      <c r="C1326" s="25" t="str">
        <f>IF('Student Record'!A1324="","",'Student Record'!A1324)</f>
        <v/>
      </c>
      <c r="D1326" s="25" t="str">
        <f>IF('Student Record'!B1324="","",'Student Record'!B1324)</f>
        <v/>
      </c>
      <c r="E1326" s="25" t="str">
        <f>IF('Student Record'!C1324="","",'Student Record'!C1324)</f>
        <v/>
      </c>
      <c r="F1326" s="26" t="str">
        <f>IF('Student Record'!E1324="","",'Student Record'!E1324)</f>
        <v/>
      </c>
      <c r="G1326" s="26" t="str">
        <f>IF('Student Record'!G1324="","",'Student Record'!G1324)</f>
        <v/>
      </c>
      <c r="H1326" s="25" t="str">
        <f>IF('Student Record'!I1324="","",'Student Record'!I1324)</f>
        <v/>
      </c>
      <c r="I1326" s="27" t="str">
        <f>IF('Student Record'!J1324="","",'Student Record'!J1324)</f>
        <v/>
      </c>
      <c r="J1326" s="25" t="str">
        <f>IF('Student Record'!O1324="","",'Student Record'!O1324)</f>
        <v/>
      </c>
      <c r="K13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6" s="25" t="str">
        <f>IF(Table1[[#This Row],[नाम विद्यार्थी]]="","",IF(AND(Table1[[#This Row],[कक्षा]]&gt;8,Table1[[#This Row],[कक्षा]]&lt;11),50,""))</f>
        <v/>
      </c>
      <c r="M1326" s="28" t="str">
        <f>IF(Table1[[#This Row],[नाम विद्यार्थी]]="","",IF(AND(Table1[[#This Row],[कक्षा]]&gt;=11,'School Fees'!$L$3="Yes"),100,""))</f>
        <v/>
      </c>
      <c r="N13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6" s="25" t="str">
        <f>IF(Table1[[#This Row],[नाम विद्यार्थी]]="","",IF(Table1[[#This Row],[कक्षा]]&gt;8,5,""))</f>
        <v/>
      </c>
      <c r="P13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6" s="21"/>
      <c r="R1326" s="21"/>
      <c r="S1326" s="28" t="str">
        <f>IF(SUM(Table1[[#This Row],[छात्र निधि]:[टी.सी.शुल्क]])=0,"",SUM(Table1[[#This Row],[छात्र निधि]:[टी.सी.शुल्क]]))</f>
        <v/>
      </c>
      <c r="T1326" s="33"/>
      <c r="U1326" s="33"/>
      <c r="V1326" s="22"/>
    </row>
    <row r="1327" spans="2:22" ht="15">
      <c r="B1327" s="25" t="str">
        <f>IF(C1327="","",ROWS($A$4:A1327))</f>
        <v/>
      </c>
      <c r="C1327" s="25" t="str">
        <f>IF('Student Record'!A1325="","",'Student Record'!A1325)</f>
        <v/>
      </c>
      <c r="D1327" s="25" t="str">
        <f>IF('Student Record'!B1325="","",'Student Record'!B1325)</f>
        <v/>
      </c>
      <c r="E1327" s="25" t="str">
        <f>IF('Student Record'!C1325="","",'Student Record'!C1325)</f>
        <v/>
      </c>
      <c r="F1327" s="26" t="str">
        <f>IF('Student Record'!E1325="","",'Student Record'!E1325)</f>
        <v/>
      </c>
      <c r="G1327" s="26" t="str">
        <f>IF('Student Record'!G1325="","",'Student Record'!G1325)</f>
        <v/>
      </c>
      <c r="H1327" s="25" t="str">
        <f>IF('Student Record'!I1325="","",'Student Record'!I1325)</f>
        <v/>
      </c>
      <c r="I1327" s="27" t="str">
        <f>IF('Student Record'!J1325="","",'Student Record'!J1325)</f>
        <v/>
      </c>
      <c r="J1327" s="25" t="str">
        <f>IF('Student Record'!O1325="","",'Student Record'!O1325)</f>
        <v/>
      </c>
      <c r="K13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7" s="25" t="str">
        <f>IF(Table1[[#This Row],[नाम विद्यार्थी]]="","",IF(AND(Table1[[#This Row],[कक्षा]]&gt;8,Table1[[#This Row],[कक्षा]]&lt;11),50,""))</f>
        <v/>
      </c>
      <c r="M1327" s="28" t="str">
        <f>IF(Table1[[#This Row],[नाम विद्यार्थी]]="","",IF(AND(Table1[[#This Row],[कक्षा]]&gt;=11,'School Fees'!$L$3="Yes"),100,""))</f>
        <v/>
      </c>
      <c r="N13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7" s="25" t="str">
        <f>IF(Table1[[#This Row],[नाम विद्यार्थी]]="","",IF(Table1[[#This Row],[कक्षा]]&gt;8,5,""))</f>
        <v/>
      </c>
      <c r="P13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7" s="21"/>
      <c r="R1327" s="21"/>
      <c r="S1327" s="28" t="str">
        <f>IF(SUM(Table1[[#This Row],[छात्र निधि]:[टी.सी.शुल्क]])=0,"",SUM(Table1[[#This Row],[छात्र निधि]:[टी.सी.शुल्क]]))</f>
        <v/>
      </c>
      <c r="T1327" s="33"/>
      <c r="U1327" s="33"/>
      <c r="V1327" s="22"/>
    </row>
    <row r="1328" spans="2:22" ht="15">
      <c r="B1328" s="25" t="str">
        <f>IF(C1328="","",ROWS($A$4:A1328))</f>
        <v/>
      </c>
      <c r="C1328" s="25" t="str">
        <f>IF('Student Record'!A1326="","",'Student Record'!A1326)</f>
        <v/>
      </c>
      <c r="D1328" s="25" t="str">
        <f>IF('Student Record'!B1326="","",'Student Record'!B1326)</f>
        <v/>
      </c>
      <c r="E1328" s="25" t="str">
        <f>IF('Student Record'!C1326="","",'Student Record'!C1326)</f>
        <v/>
      </c>
      <c r="F1328" s="26" t="str">
        <f>IF('Student Record'!E1326="","",'Student Record'!E1326)</f>
        <v/>
      </c>
      <c r="G1328" s="26" t="str">
        <f>IF('Student Record'!G1326="","",'Student Record'!G1326)</f>
        <v/>
      </c>
      <c r="H1328" s="25" t="str">
        <f>IF('Student Record'!I1326="","",'Student Record'!I1326)</f>
        <v/>
      </c>
      <c r="I1328" s="27" t="str">
        <f>IF('Student Record'!J1326="","",'Student Record'!J1326)</f>
        <v/>
      </c>
      <c r="J1328" s="25" t="str">
        <f>IF('Student Record'!O1326="","",'Student Record'!O1326)</f>
        <v/>
      </c>
      <c r="K13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8" s="25" t="str">
        <f>IF(Table1[[#This Row],[नाम विद्यार्थी]]="","",IF(AND(Table1[[#This Row],[कक्षा]]&gt;8,Table1[[#This Row],[कक्षा]]&lt;11),50,""))</f>
        <v/>
      </c>
      <c r="M1328" s="28" t="str">
        <f>IF(Table1[[#This Row],[नाम विद्यार्थी]]="","",IF(AND(Table1[[#This Row],[कक्षा]]&gt;=11,'School Fees'!$L$3="Yes"),100,""))</f>
        <v/>
      </c>
      <c r="N13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8" s="25" t="str">
        <f>IF(Table1[[#This Row],[नाम विद्यार्थी]]="","",IF(Table1[[#This Row],[कक्षा]]&gt;8,5,""))</f>
        <v/>
      </c>
      <c r="P13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8" s="21"/>
      <c r="R1328" s="21"/>
      <c r="S1328" s="28" t="str">
        <f>IF(SUM(Table1[[#This Row],[छात्र निधि]:[टी.सी.शुल्क]])=0,"",SUM(Table1[[#This Row],[छात्र निधि]:[टी.सी.शुल्क]]))</f>
        <v/>
      </c>
      <c r="T1328" s="33"/>
      <c r="U1328" s="33"/>
      <c r="V1328" s="22"/>
    </row>
    <row r="1329" spans="2:22" ht="15">
      <c r="B1329" s="25" t="str">
        <f>IF(C1329="","",ROWS($A$4:A1329))</f>
        <v/>
      </c>
      <c r="C1329" s="25" t="str">
        <f>IF('Student Record'!A1327="","",'Student Record'!A1327)</f>
        <v/>
      </c>
      <c r="D1329" s="25" t="str">
        <f>IF('Student Record'!B1327="","",'Student Record'!B1327)</f>
        <v/>
      </c>
      <c r="E1329" s="25" t="str">
        <f>IF('Student Record'!C1327="","",'Student Record'!C1327)</f>
        <v/>
      </c>
      <c r="F1329" s="26" t="str">
        <f>IF('Student Record'!E1327="","",'Student Record'!E1327)</f>
        <v/>
      </c>
      <c r="G1329" s="26" t="str">
        <f>IF('Student Record'!G1327="","",'Student Record'!G1327)</f>
        <v/>
      </c>
      <c r="H1329" s="25" t="str">
        <f>IF('Student Record'!I1327="","",'Student Record'!I1327)</f>
        <v/>
      </c>
      <c r="I1329" s="27" t="str">
        <f>IF('Student Record'!J1327="","",'Student Record'!J1327)</f>
        <v/>
      </c>
      <c r="J1329" s="25" t="str">
        <f>IF('Student Record'!O1327="","",'Student Record'!O1327)</f>
        <v/>
      </c>
      <c r="K13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29" s="25" t="str">
        <f>IF(Table1[[#This Row],[नाम विद्यार्थी]]="","",IF(AND(Table1[[#This Row],[कक्षा]]&gt;8,Table1[[#This Row],[कक्षा]]&lt;11),50,""))</f>
        <v/>
      </c>
      <c r="M1329" s="28" t="str">
        <f>IF(Table1[[#This Row],[नाम विद्यार्थी]]="","",IF(AND(Table1[[#This Row],[कक्षा]]&gt;=11,'School Fees'!$L$3="Yes"),100,""))</f>
        <v/>
      </c>
      <c r="N13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29" s="25" t="str">
        <f>IF(Table1[[#This Row],[नाम विद्यार्थी]]="","",IF(Table1[[#This Row],[कक्षा]]&gt;8,5,""))</f>
        <v/>
      </c>
      <c r="P13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29" s="21"/>
      <c r="R1329" s="21"/>
      <c r="S1329" s="28" t="str">
        <f>IF(SUM(Table1[[#This Row],[छात्र निधि]:[टी.सी.शुल्क]])=0,"",SUM(Table1[[#This Row],[छात्र निधि]:[टी.सी.शुल्क]]))</f>
        <v/>
      </c>
      <c r="T1329" s="33"/>
      <c r="U1329" s="33"/>
      <c r="V1329" s="22"/>
    </row>
    <row r="1330" spans="2:22" ht="15">
      <c r="B1330" s="25" t="str">
        <f>IF(C1330="","",ROWS($A$4:A1330))</f>
        <v/>
      </c>
      <c r="C1330" s="25" t="str">
        <f>IF('Student Record'!A1328="","",'Student Record'!A1328)</f>
        <v/>
      </c>
      <c r="D1330" s="25" t="str">
        <f>IF('Student Record'!B1328="","",'Student Record'!B1328)</f>
        <v/>
      </c>
      <c r="E1330" s="25" t="str">
        <f>IF('Student Record'!C1328="","",'Student Record'!C1328)</f>
        <v/>
      </c>
      <c r="F1330" s="26" t="str">
        <f>IF('Student Record'!E1328="","",'Student Record'!E1328)</f>
        <v/>
      </c>
      <c r="G1330" s="26" t="str">
        <f>IF('Student Record'!G1328="","",'Student Record'!G1328)</f>
        <v/>
      </c>
      <c r="H1330" s="25" t="str">
        <f>IF('Student Record'!I1328="","",'Student Record'!I1328)</f>
        <v/>
      </c>
      <c r="I1330" s="27" t="str">
        <f>IF('Student Record'!J1328="","",'Student Record'!J1328)</f>
        <v/>
      </c>
      <c r="J1330" s="25" t="str">
        <f>IF('Student Record'!O1328="","",'Student Record'!O1328)</f>
        <v/>
      </c>
      <c r="K13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0" s="25" t="str">
        <f>IF(Table1[[#This Row],[नाम विद्यार्थी]]="","",IF(AND(Table1[[#This Row],[कक्षा]]&gt;8,Table1[[#This Row],[कक्षा]]&lt;11),50,""))</f>
        <v/>
      </c>
      <c r="M1330" s="28" t="str">
        <f>IF(Table1[[#This Row],[नाम विद्यार्थी]]="","",IF(AND(Table1[[#This Row],[कक्षा]]&gt;=11,'School Fees'!$L$3="Yes"),100,""))</f>
        <v/>
      </c>
      <c r="N13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0" s="25" t="str">
        <f>IF(Table1[[#This Row],[नाम विद्यार्थी]]="","",IF(Table1[[#This Row],[कक्षा]]&gt;8,5,""))</f>
        <v/>
      </c>
      <c r="P13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0" s="21"/>
      <c r="R1330" s="21"/>
      <c r="S1330" s="28" t="str">
        <f>IF(SUM(Table1[[#This Row],[छात्र निधि]:[टी.सी.शुल्क]])=0,"",SUM(Table1[[#This Row],[छात्र निधि]:[टी.सी.शुल्क]]))</f>
        <v/>
      </c>
      <c r="T1330" s="33"/>
      <c r="U1330" s="33"/>
      <c r="V1330" s="22"/>
    </row>
    <row r="1331" spans="2:22" ht="15">
      <c r="B1331" s="25" t="str">
        <f>IF(C1331="","",ROWS($A$4:A1331))</f>
        <v/>
      </c>
      <c r="C1331" s="25" t="str">
        <f>IF('Student Record'!A1329="","",'Student Record'!A1329)</f>
        <v/>
      </c>
      <c r="D1331" s="25" t="str">
        <f>IF('Student Record'!B1329="","",'Student Record'!B1329)</f>
        <v/>
      </c>
      <c r="E1331" s="25" t="str">
        <f>IF('Student Record'!C1329="","",'Student Record'!C1329)</f>
        <v/>
      </c>
      <c r="F1331" s="26" t="str">
        <f>IF('Student Record'!E1329="","",'Student Record'!E1329)</f>
        <v/>
      </c>
      <c r="G1331" s="26" t="str">
        <f>IF('Student Record'!G1329="","",'Student Record'!G1329)</f>
        <v/>
      </c>
      <c r="H1331" s="25" t="str">
        <f>IF('Student Record'!I1329="","",'Student Record'!I1329)</f>
        <v/>
      </c>
      <c r="I1331" s="27" t="str">
        <f>IF('Student Record'!J1329="","",'Student Record'!J1329)</f>
        <v/>
      </c>
      <c r="J1331" s="25" t="str">
        <f>IF('Student Record'!O1329="","",'Student Record'!O1329)</f>
        <v/>
      </c>
      <c r="K13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1" s="25" t="str">
        <f>IF(Table1[[#This Row],[नाम विद्यार्थी]]="","",IF(AND(Table1[[#This Row],[कक्षा]]&gt;8,Table1[[#This Row],[कक्षा]]&lt;11),50,""))</f>
        <v/>
      </c>
      <c r="M1331" s="28" t="str">
        <f>IF(Table1[[#This Row],[नाम विद्यार्थी]]="","",IF(AND(Table1[[#This Row],[कक्षा]]&gt;=11,'School Fees'!$L$3="Yes"),100,""))</f>
        <v/>
      </c>
      <c r="N13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1" s="25" t="str">
        <f>IF(Table1[[#This Row],[नाम विद्यार्थी]]="","",IF(Table1[[#This Row],[कक्षा]]&gt;8,5,""))</f>
        <v/>
      </c>
      <c r="P13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1" s="21"/>
      <c r="R1331" s="21"/>
      <c r="S1331" s="28" t="str">
        <f>IF(SUM(Table1[[#This Row],[छात्र निधि]:[टी.सी.शुल्क]])=0,"",SUM(Table1[[#This Row],[छात्र निधि]:[टी.सी.शुल्क]]))</f>
        <v/>
      </c>
      <c r="T1331" s="33"/>
      <c r="U1331" s="33"/>
      <c r="V1331" s="22"/>
    </row>
    <row r="1332" spans="2:22" ht="15">
      <c r="B1332" s="25" t="str">
        <f>IF(C1332="","",ROWS($A$4:A1332))</f>
        <v/>
      </c>
      <c r="C1332" s="25" t="str">
        <f>IF('Student Record'!A1330="","",'Student Record'!A1330)</f>
        <v/>
      </c>
      <c r="D1332" s="25" t="str">
        <f>IF('Student Record'!B1330="","",'Student Record'!B1330)</f>
        <v/>
      </c>
      <c r="E1332" s="25" t="str">
        <f>IF('Student Record'!C1330="","",'Student Record'!C1330)</f>
        <v/>
      </c>
      <c r="F1332" s="26" t="str">
        <f>IF('Student Record'!E1330="","",'Student Record'!E1330)</f>
        <v/>
      </c>
      <c r="G1332" s="26" t="str">
        <f>IF('Student Record'!G1330="","",'Student Record'!G1330)</f>
        <v/>
      </c>
      <c r="H1332" s="25" t="str">
        <f>IF('Student Record'!I1330="","",'Student Record'!I1330)</f>
        <v/>
      </c>
      <c r="I1332" s="27" t="str">
        <f>IF('Student Record'!J1330="","",'Student Record'!J1330)</f>
        <v/>
      </c>
      <c r="J1332" s="25" t="str">
        <f>IF('Student Record'!O1330="","",'Student Record'!O1330)</f>
        <v/>
      </c>
      <c r="K13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2" s="25" t="str">
        <f>IF(Table1[[#This Row],[नाम विद्यार्थी]]="","",IF(AND(Table1[[#This Row],[कक्षा]]&gt;8,Table1[[#This Row],[कक्षा]]&lt;11),50,""))</f>
        <v/>
      </c>
      <c r="M1332" s="28" t="str">
        <f>IF(Table1[[#This Row],[नाम विद्यार्थी]]="","",IF(AND(Table1[[#This Row],[कक्षा]]&gt;=11,'School Fees'!$L$3="Yes"),100,""))</f>
        <v/>
      </c>
      <c r="N13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2" s="25" t="str">
        <f>IF(Table1[[#This Row],[नाम विद्यार्थी]]="","",IF(Table1[[#This Row],[कक्षा]]&gt;8,5,""))</f>
        <v/>
      </c>
      <c r="P13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2" s="21"/>
      <c r="R1332" s="21"/>
      <c r="S1332" s="28" t="str">
        <f>IF(SUM(Table1[[#This Row],[छात्र निधि]:[टी.सी.शुल्क]])=0,"",SUM(Table1[[#This Row],[छात्र निधि]:[टी.सी.शुल्क]]))</f>
        <v/>
      </c>
      <c r="T1332" s="33"/>
      <c r="U1332" s="33"/>
      <c r="V1332" s="22"/>
    </row>
    <row r="1333" spans="2:22" ht="15">
      <c r="B1333" s="25" t="str">
        <f>IF(C1333="","",ROWS($A$4:A1333))</f>
        <v/>
      </c>
      <c r="C1333" s="25" t="str">
        <f>IF('Student Record'!A1331="","",'Student Record'!A1331)</f>
        <v/>
      </c>
      <c r="D1333" s="25" t="str">
        <f>IF('Student Record'!B1331="","",'Student Record'!B1331)</f>
        <v/>
      </c>
      <c r="E1333" s="25" t="str">
        <f>IF('Student Record'!C1331="","",'Student Record'!C1331)</f>
        <v/>
      </c>
      <c r="F1333" s="26" t="str">
        <f>IF('Student Record'!E1331="","",'Student Record'!E1331)</f>
        <v/>
      </c>
      <c r="G1333" s="26" t="str">
        <f>IF('Student Record'!G1331="","",'Student Record'!G1331)</f>
        <v/>
      </c>
      <c r="H1333" s="25" t="str">
        <f>IF('Student Record'!I1331="","",'Student Record'!I1331)</f>
        <v/>
      </c>
      <c r="I1333" s="27" t="str">
        <f>IF('Student Record'!J1331="","",'Student Record'!J1331)</f>
        <v/>
      </c>
      <c r="J1333" s="25" t="str">
        <f>IF('Student Record'!O1331="","",'Student Record'!O1331)</f>
        <v/>
      </c>
      <c r="K13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3" s="25" t="str">
        <f>IF(Table1[[#This Row],[नाम विद्यार्थी]]="","",IF(AND(Table1[[#This Row],[कक्षा]]&gt;8,Table1[[#This Row],[कक्षा]]&lt;11),50,""))</f>
        <v/>
      </c>
      <c r="M1333" s="28" t="str">
        <f>IF(Table1[[#This Row],[नाम विद्यार्थी]]="","",IF(AND(Table1[[#This Row],[कक्षा]]&gt;=11,'School Fees'!$L$3="Yes"),100,""))</f>
        <v/>
      </c>
      <c r="N13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3" s="25" t="str">
        <f>IF(Table1[[#This Row],[नाम विद्यार्थी]]="","",IF(Table1[[#This Row],[कक्षा]]&gt;8,5,""))</f>
        <v/>
      </c>
      <c r="P13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3" s="21"/>
      <c r="R1333" s="21"/>
      <c r="S1333" s="28" t="str">
        <f>IF(SUM(Table1[[#This Row],[छात्र निधि]:[टी.सी.शुल्क]])=0,"",SUM(Table1[[#This Row],[छात्र निधि]:[टी.सी.शुल्क]]))</f>
        <v/>
      </c>
      <c r="T1333" s="33"/>
      <c r="U1333" s="33"/>
      <c r="V1333" s="22"/>
    </row>
    <row r="1334" spans="2:22" ht="15">
      <c r="B1334" s="25" t="str">
        <f>IF(C1334="","",ROWS($A$4:A1334))</f>
        <v/>
      </c>
      <c r="C1334" s="25" t="str">
        <f>IF('Student Record'!A1332="","",'Student Record'!A1332)</f>
        <v/>
      </c>
      <c r="D1334" s="25" t="str">
        <f>IF('Student Record'!B1332="","",'Student Record'!B1332)</f>
        <v/>
      </c>
      <c r="E1334" s="25" t="str">
        <f>IF('Student Record'!C1332="","",'Student Record'!C1332)</f>
        <v/>
      </c>
      <c r="F1334" s="26" t="str">
        <f>IF('Student Record'!E1332="","",'Student Record'!E1332)</f>
        <v/>
      </c>
      <c r="G1334" s="26" t="str">
        <f>IF('Student Record'!G1332="","",'Student Record'!G1332)</f>
        <v/>
      </c>
      <c r="H1334" s="25" t="str">
        <f>IF('Student Record'!I1332="","",'Student Record'!I1332)</f>
        <v/>
      </c>
      <c r="I1334" s="27" t="str">
        <f>IF('Student Record'!J1332="","",'Student Record'!J1332)</f>
        <v/>
      </c>
      <c r="J1334" s="25" t="str">
        <f>IF('Student Record'!O1332="","",'Student Record'!O1332)</f>
        <v/>
      </c>
      <c r="K13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4" s="25" t="str">
        <f>IF(Table1[[#This Row],[नाम विद्यार्थी]]="","",IF(AND(Table1[[#This Row],[कक्षा]]&gt;8,Table1[[#This Row],[कक्षा]]&lt;11),50,""))</f>
        <v/>
      </c>
      <c r="M1334" s="28" t="str">
        <f>IF(Table1[[#This Row],[नाम विद्यार्थी]]="","",IF(AND(Table1[[#This Row],[कक्षा]]&gt;=11,'School Fees'!$L$3="Yes"),100,""))</f>
        <v/>
      </c>
      <c r="N13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4" s="25" t="str">
        <f>IF(Table1[[#This Row],[नाम विद्यार्थी]]="","",IF(Table1[[#This Row],[कक्षा]]&gt;8,5,""))</f>
        <v/>
      </c>
      <c r="P13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4" s="21"/>
      <c r="R1334" s="21"/>
      <c r="S1334" s="28" t="str">
        <f>IF(SUM(Table1[[#This Row],[छात्र निधि]:[टी.सी.शुल्क]])=0,"",SUM(Table1[[#This Row],[छात्र निधि]:[टी.सी.शुल्क]]))</f>
        <v/>
      </c>
      <c r="T1334" s="33"/>
      <c r="U1334" s="33"/>
      <c r="V1334" s="22"/>
    </row>
    <row r="1335" spans="2:22" ht="15">
      <c r="B1335" s="25" t="str">
        <f>IF(C1335="","",ROWS($A$4:A1335))</f>
        <v/>
      </c>
      <c r="C1335" s="25" t="str">
        <f>IF('Student Record'!A1333="","",'Student Record'!A1333)</f>
        <v/>
      </c>
      <c r="D1335" s="25" t="str">
        <f>IF('Student Record'!B1333="","",'Student Record'!B1333)</f>
        <v/>
      </c>
      <c r="E1335" s="25" t="str">
        <f>IF('Student Record'!C1333="","",'Student Record'!C1333)</f>
        <v/>
      </c>
      <c r="F1335" s="26" t="str">
        <f>IF('Student Record'!E1333="","",'Student Record'!E1333)</f>
        <v/>
      </c>
      <c r="G1335" s="26" t="str">
        <f>IF('Student Record'!G1333="","",'Student Record'!G1333)</f>
        <v/>
      </c>
      <c r="H1335" s="25" t="str">
        <f>IF('Student Record'!I1333="","",'Student Record'!I1333)</f>
        <v/>
      </c>
      <c r="I1335" s="27" t="str">
        <f>IF('Student Record'!J1333="","",'Student Record'!J1333)</f>
        <v/>
      </c>
      <c r="J1335" s="25" t="str">
        <f>IF('Student Record'!O1333="","",'Student Record'!O1333)</f>
        <v/>
      </c>
      <c r="K13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5" s="25" t="str">
        <f>IF(Table1[[#This Row],[नाम विद्यार्थी]]="","",IF(AND(Table1[[#This Row],[कक्षा]]&gt;8,Table1[[#This Row],[कक्षा]]&lt;11),50,""))</f>
        <v/>
      </c>
      <c r="M1335" s="28" t="str">
        <f>IF(Table1[[#This Row],[नाम विद्यार्थी]]="","",IF(AND(Table1[[#This Row],[कक्षा]]&gt;=11,'School Fees'!$L$3="Yes"),100,""))</f>
        <v/>
      </c>
      <c r="N13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5" s="25" t="str">
        <f>IF(Table1[[#This Row],[नाम विद्यार्थी]]="","",IF(Table1[[#This Row],[कक्षा]]&gt;8,5,""))</f>
        <v/>
      </c>
      <c r="P13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5" s="21"/>
      <c r="R1335" s="21"/>
      <c r="S1335" s="28" t="str">
        <f>IF(SUM(Table1[[#This Row],[छात्र निधि]:[टी.सी.शुल्क]])=0,"",SUM(Table1[[#This Row],[छात्र निधि]:[टी.सी.शुल्क]]))</f>
        <v/>
      </c>
      <c r="T1335" s="33"/>
      <c r="U1335" s="33"/>
      <c r="V1335" s="22"/>
    </row>
    <row r="1336" spans="2:22" ht="15">
      <c r="B1336" s="25" t="str">
        <f>IF(C1336="","",ROWS($A$4:A1336))</f>
        <v/>
      </c>
      <c r="C1336" s="25" t="str">
        <f>IF('Student Record'!A1334="","",'Student Record'!A1334)</f>
        <v/>
      </c>
      <c r="D1336" s="25" t="str">
        <f>IF('Student Record'!B1334="","",'Student Record'!B1334)</f>
        <v/>
      </c>
      <c r="E1336" s="25" t="str">
        <f>IF('Student Record'!C1334="","",'Student Record'!C1334)</f>
        <v/>
      </c>
      <c r="F1336" s="26" t="str">
        <f>IF('Student Record'!E1334="","",'Student Record'!E1334)</f>
        <v/>
      </c>
      <c r="G1336" s="26" t="str">
        <f>IF('Student Record'!G1334="","",'Student Record'!G1334)</f>
        <v/>
      </c>
      <c r="H1336" s="25" t="str">
        <f>IF('Student Record'!I1334="","",'Student Record'!I1334)</f>
        <v/>
      </c>
      <c r="I1336" s="27" t="str">
        <f>IF('Student Record'!J1334="","",'Student Record'!J1334)</f>
        <v/>
      </c>
      <c r="J1336" s="25" t="str">
        <f>IF('Student Record'!O1334="","",'Student Record'!O1334)</f>
        <v/>
      </c>
      <c r="K13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6" s="25" t="str">
        <f>IF(Table1[[#This Row],[नाम विद्यार्थी]]="","",IF(AND(Table1[[#This Row],[कक्षा]]&gt;8,Table1[[#This Row],[कक्षा]]&lt;11),50,""))</f>
        <v/>
      </c>
      <c r="M1336" s="28" t="str">
        <f>IF(Table1[[#This Row],[नाम विद्यार्थी]]="","",IF(AND(Table1[[#This Row],[कक्षा]]&gt;=11,'School Fees'!$L$3="Yes"),100,""))</f>
        <v/>
      </c>
      <c r="N13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6" s="25" t="str">
        <f>IF(Table1[[#This Row],[नाम विद्यार्थी]]="","",IF(Table1[[#This Row],[कक्षा]]&gt;8,5,""))</f>
        <v/>
      </c>
      <c r="P13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6" s="21"/>
      <c r="R1336" s="21"/>
      <c r="S1336" s="28" t="str">
        <f>IF(SUM(Table1[[#This Row],[छात्र निधि]:[टी.सी.शुल्क]])=0,"",SUM(Table1[[#This Row],[छात्र निधि]:[टी.सी.शुल्क]]))</f>
        <v/>
      </c>
      <c r="T1336" s="33"/>
      <c r="U1336" s="33"/>
      <c r="V1336" s="22"/>
    </row>
    <row r="1337" spans="2:22" ht="15">
      <c r="B1337" s="25" t="str">
        <f>IF(C1337="","",ROWS($A$4:A1337))</f>
        <v/>
      </c>
      <c r="C1337" s="25" t="str">
        <f>IF('Student Record'!A1335="","",'Student Record'!A1335)</f>
        <v/>
      </c>
      <c r="D1337" s="25" t="str">
        <f>IF('Student Record'!B1335="","",'Student Record'!B1335)</f>
        <v/>
      </c>
      <c r="E1337" s="25" t="str">
        <f>IF('Student Record'!C1335="","",'Student Record'!C1335)</f>
        <v/>
      </c>
      <c r="F1337" s="26" t="str">
        <f>IF('Student Record'!E1335="","",'Student Record'!E1335)</f>
        <v/>
      </c>
      <c r="G1337" s="26" t="str">
        <f>IF('Student Record'!G1335="","",'Student Record'!G1335)</f>
        <v/>
      </c>
      <c r="H1337" s="25" t="str">
        <f>IF('Student Record'!I1335="","",'Student Record'!I1335)</f>
        <v/>
      </c>
      <c r="I1337" s="27" t="str">
        <f>IF('Student Record'!J1335="","",'Student Record'!J1335)</f>
        <v/>
      </c>
      <c r="J1337" s="25" t="str">
        <f>IF('Student Record'!O1335="","",'Student Record'!O1335)</f>
        <v/>
      </c>
      <c r="K13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7" s="25" t="str">
        <f>IF(Table1[[#This Row],[नाम विद्यार्थी]]="","",IF(AND(Table1[[#This Row],[कक्षा]]&gt;8,Table1[[#This Row],[कक्षा]]&lt;11),50,""))</f>
        <v/>
      </c>
      <c r="M1337" s="28" t="str">
        <f>IF(Table1[[#This Row],[नाम विद्यार्थी]]="","",IF(AND(Table1[[#This Row],[कक्षा]]&gt;=11,'School Fees'!$L$3="Yes"),100,""))</f>
        <v/>
      </c>
      <c r="N13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7" s="25" t="str">
        <f>IF(Table1[[#This Row],[नाम विद्यार्थी]]="","",IF(Table1[[#This Row],[कक्षा]]&gt;8,5,""))</f>
        <v/>
      </c>
      <c r="P13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7" s="21"/>
      <c r="R1337" s="21"/>
      <c r="S1337" s="28" t="str">
        <f>IF(SUM(Table1[[#This Row],[छात्र निधि]:[टी.सी.शुल्क]])=0,"",SUM(Table1[[#This Row],[छात्र निधि]:[टी.सी.शुल्क]]))</f>
        <v/>
      </c>
      <c r="T1337" s="33"/>
      <c r="U1337" s="33"/>
      <c r="V1337" s="22"/>
    </row>
    <row r="1338" spans="2:22" ht="15">
      <c r="B1338" s="25" t="str">
        <f>IF(C1338="","",ROWS($A$4:A1338))</f>
        <v/>
      </c>
      <c r="C1338" s="25" t="str">
        <f>IF('Student Record'!A1336="","",'Student Record'!A1336)</f>
        <v/>
      </c>
      <c r="D1338" s="25" t="str">
        <f>IF('Student Record'!B1336="","",'Student Record'!B1336)</f>
        <v/>
      </c>
      <c r="E1338" s="25" t="str">
        <f>IF('Student Record'!C1336="","",'Student Record'!C1336)</f>
        <v/>
      </c>
      <c r="F1338" s="26" t="str">
        <f>IF('Student Record'!E1336="","",'Student Record'!E1336)</f>
        <v/>
      </c>
      <c r="G1338" s="26" t="str">
        <f>IF('Student Record'!G1336="","",'Student Record'!G1336)</f>
        <v/>
      </c>
      <c r="H1338" s="25" t="str">
        <f>IF('Student Record'!I1336="","",'Student Record'!I1336)</f>
        <v/>
      </c>
      <c r="I1338" s="27" t="str">
        <f>IF('Student Record'!J1336="","",'Student Record'!J1336)</f>
        <v/>
      </c>
      <c r="J1338" s="25" t="str">
        <f>IF('Student Record'!O1336="","",'Student Record'!O1336)</f>
        <v/>
      </c>
      <c r="K13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8" s="25" t="str">
        <f>IF(Table1[[#This Row],[नाम विद्यार्थी]]="","",IF(AND(Table1[[#This Row],[कक्षा]]&gt;8,Table1[[#This Row],[कक्षा]]&lt;11),50,""))</f>
        <v/>
      </c>
      <c r="M1338" s="28" t="str">
        <f>IF(Table1[[#This Row],[नाम विद्यार्थी]]="","",IF(AND(Table1[[#This Row],[कक्षा]]&gt;=11,'School Fees'!$L$3="Yes"),100,""))</f>
        <v/>
      </c>
      <c r="N13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8" s="25" t="str">
        <f>IF(Table1[[#This Row],[नाम विद्यार्थी]]="","",IF(Table1[[#This Row],[कक्षा]]&gt;8,5,""))</f>
        <v/>
      </c>
      <c r="P13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8" s="21"/>
      <c r="R1338" s="21"/>
      <c r="S1338" s="28" t="str">
        <f>IF(SUM(Table1[[#This Row],[छात्र निधि]:[टी.सी.शुल्क]])=0,"",SUM(Table1[[#This Row],[छात्र निधि]:[टी.सी.शुल्क]]))</f>
        <v/>
      </c>
      <c r="T1338" s="33"/>
      <c r="U1338" s="33"/>
      <c r="V1338" s="22"/>
    </row>
    <row r="1339" spans="2:22" ht="15">
      <c r="B1339" s="25" t="str">
        <f>IF(C1339="","",ROWS($A$4:A1339))</f>
        <v/>
      </c>
      <c r="C1339" s="25" t="str">
        <f>IF('Student Record'!A1337="","",'Student Record'!A1337)</f>
        <v/>
      </c>
      <c r="D1339" s="25" t="str">
        <f>IF('Student Record'!B1337="","",'Student Record'!B1337)</f>
        <v/>
      </c>
      <c r="E1339" s="25" t="str">
        <f>IF('Student Record'!C1337="","",'Student Record'!C1337)</f>
        <v/>
      </c>
      <c r="F1339" s="26" t="str">
        <f>IF('Student Record'!E1337="","",'Student Record'!E1337)</f>
        <v/>
      </c>
      <c r="G1339" s="26" t="str">
        <f>IF('Student Record'!G1337="","",'Student Record'!G1337)</f>
        <v/>
      </c>
      <c r="H1339" s="25" t="str">
        <f>IF('Student Record'!I1337="","",'Student Record'!I1337)</f>
        <v/>
      </c>
      <c r="I1339" s="27" t="str">
        <f>IF('Student Record'!J1337="","",'Student Record'!J1337)</f>
        <v/>
      </c>
      <c r="J1339" s="25" t="str">
        <f>IF('Student Record'!O1337="","",'Student Record'!O1337)</f>
        <v/>
      </c>
      <c r="K13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39" s="25" t="str">
        <f>IF(Table1[[#This Row],[नाम विद्यार्थी]]="","",IF(AND(Table1[[#This Row],[कक्षा]]&gt;8,Table1[[#This Row],[कक्षा]]&lt;11),50,""))</f>
        <v/>
      </c>
      <c r="M1339" s="28" t="str">
        <f>IF(Table1[[#This Row],[नाम विद्यार्थी]]="","",IF(AND(Table1[[#This Row],[कक्षा]]&gt;=11,'School Fees'!$L$3="Yes"),100,""))</f>
        <v/>
      </c>
      <c r="N13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39" s="25" t="str">
        <f>IF(Table1[[#This Row],[नाम विद्यार्थी]]="","",IF(Table1[[#This Row],[कक्षा]]&gt;8,5,""))</f>
        <v/>
      </c>
      <c r="P13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39" s="21"/>
      <c r="R1339" s="21"/>
      <c r="S1339" s="28" t="str">
        <f>IF(SUM(Table1[[#This Row],[छात्र निधि]:[टी.सी.शुल्क]])=0,"",SUM(Table1[[#This Row],[छात्र निधि]:[टी.सी.शुल्क]]))</f>
        <v/>
      </c>
      <c r="T1339" s="33"/>
      <c r="U1339" s="33"/>
      <c r="V1339" s="22"/>
    </row>
    <row r="1340" spans="2:22" ht="15">
      <c r="B1340" s="25" t="str">
        <f>IF(C1340="","",ROWS($A$4:A1340))</f>
        <v/>
      </c>
      <c r="C1340" s="25" t="str">
        <f>IF('Student Record'!A1338="","",'Student Record'!A1338)</f>
        <v/>
      </c>
      <c r="D1340" s="25" t="str">
        <f>IF('Student Record'!B1338="","",'Student Record'!B1338)</f>
        <v/>
      </c>
      <c r="E1340" s="25" t="str">
        <f>IF('Student Record'!C1338="","",'Student Record'!C1338)</f>
        <v/>
      </c>
      <c r="F1340" s="26" t="str">
        <f>IF('Student Record'!E1338="","",'Student Record'!E1338)</f>
        <v/>
      </c>
      <c r="G1340" s="26" t="str">
        <f>IF('Student Record'!G1338="","",'Student Record'!G1338)</f>
        <v/>
      </c>
      <c r="H1340" s="25" t="str">
        <f>IF('Student Record'!I1338="","",'Student Record'!I1338)</f>
        <v/>
      </c>
      <c r="I1340" s="27" t="str">
        <f>IF('Student Record'!J1338="","",'Student Record'!J1338)</f>
        <v/>
      </c>
      <c r="J1340" s="25" t="str">
        <f>IF('Student Record'!O1338="","",'Student Record'!O1338)</f>
        <v/>
      </c>
      <c r="K13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0" s="25" t="str">
        <f>IF(Table1[[#This Row],[नाम विद्यार्थी]]="","",IF(AND(Table1[[#This Row],[कक्षा]]&gt;8,Table1[[#This Row],[कक्षा]]&lt;11),50,""))</f>
        <v/>
      </c>
      <c r="M1340" s="28" t="str">
        <f>IF(Table1[[#This Row],[नाम विद्यार्थी]]="","",IF(AND(Table1[[#This Row],[कक्षा]]&gt;=11,'School Fees'!$L$3="Yes"),100,""))</f>
        <v/>
      </c>
      <c r="N13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0" s="25" t="str">
        <f>IF(Table1[[#This Row],[नाम विद्यार्थी]]="","",IF(Table1[[#This Row],[कक्षा]]&gt;8,5,""))</f>
        <v/>
      </c>
      <c r="P13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0" s="21"/>
      <c r="R1340" s="21"/>
      <c r="S1340" s="28" t="str">
        <f>IF(SUM(Table1[[#This Row],[छात्र निधि]:[टी.सी.शुल्क]])=0,"",SUM(Table1[[#This Row],[छात्र निधि]:[टी.सी.शुल्क]]))</f>
        <v/>
      </c>
      <c r="T1340" s="33"/>
      <c r="U1340" s="33"/>
      <c r="V1340" s="22"/>
    </row>
    <row r="1341" spans="2:22" ht="15">
      <c r="B1341" s="25" t="str">
        <f>IF(C1341="","",ROWS($A$4:A1341))</f>
        <v/>
      </c>
      <c r="C1341" s="25" t="str">
        <f>IF('Student Record'!A1339="","",'Student Record'!A1339)</f>
        <v/>
      </c>
      <c r="D1341" s="25" t="str">
        <f>IF('Student Record'!B1339="","",'Student Record'!B1339)</f>
        <v/>
      </c>
      <c r="E1341" s="25" t="str">
        <f>IF('Student Record'!C1339="","",'Student Record'!C1339)</f>
        <v/>
      </c>
      <c r="F1341" s="26" t="str">
        <f>IF('Student Record'!E1339="","",'Student Record'!E1339)</f>
        <v/>
      </c>
      <c r="G1341" s="26" t="str">
        <f>IF('Student Record'!G1339="","",'Student Record'!G1339)</f>
        <v/>
      </c>
      <c r="H1341" s="25" t="str">
        <f>IF('Student Record'!I1339="","",'Student Record'!I1339)</f>
        <v/>
      </c>
      <c r="I1341" s="27" t="str">
        <f>IF('Student Record'!J1339="","",'Student Record'!J1339)</f>
        <v/>
      </c>
      <c r="J1341" s="25" t="str">
        <f>IF('Student Record'!O1339="","",'Student Record'!O1339)</f>
        <v/>
      </c>
      <c r="K13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1" s="25" t="str">
        <f>IF(Table1[[#This Row],[नाम विद्यार्थी]]="","",IF(AND(Table1[[#This Row],[कक्षा]]&gt;8,Table1[[#This Row],[कक्षा]]&lt;11),50,""))</f>
        <v/>
      </c>
      <c r="M1341" s="28" t="str">
        <f>IF(Table1[[#This Row],[नाम विद्यार्थी]]="","",IF(AND(Table1[[#This Row],[कक्षा]]&gt;=11,'School Fees'!$L$3="Yes"),100,""))</f>
        <v/>
      </c>
      <c r="N13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1" s="25" t="str">
        <f>IF(Table1[[#This Row],[नाम विद्यार्थी]]="","",IF(Table1[[#This Row],[कक्षा]]&gt;8,5,""))</f>
        <v/>
      </c>
      <c r="P13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1" s="21"/>
      <c r="R1341" s="21"/>
      <c r="S1341" s="28" t="str">
        <f>IF(SUM(Table1[[#This Row],[छात्र निधि]:[टी.सी.शुल्क]])=0,"",SUM(Table1[[#This Row],[छात्र निधि]:[टी.सी.शुल्क]]))</f>
        <v/>
      </c>
      <c r="T1341" s="33"/>
      <c r="U1341" s="33"/>
      <c r="V1341" s="22"/>
    </row>
    <row r="1342" spans="2:22" ht="15">
      <c r="B1342" s="25" t="str">
        <f>IF(C1342="","",ROWS($A$4:A1342))</f>
        <v/>
      </c>
      <c r="C1342" s="25" t="str">
        <f>IF('Student Record'!A1340="","",'Student Record'!A1340)</f>
        <v/>
      </c>
      <c r="D1342" s="25" t="str">
        <f>IF('Student Record'!B1340="","",'Student Record'!B1340)</f>
        <v/>
      </c>
      <c r="E1342" s="25" t="str">
        <f>IF('Student Record'!C1340="","",'Student Record'!C1340)</f>
        <v/>
      </c>
      <c r="F1342" s="26" t="str">
        <f>IF('Student Record'!E1340="","",'Student Record'!E1340)</f>
        <v/>
      </c>
      <c r="G1342" s="26" t="str">
        <f>IF('Student Record'!G1340="","",'Student Record'!G1340)</f>
        <v/>
      </c>
      <c r="H1342" s="25" t="str">
        <f>IF('Student Record'!I1340="","",'Student Record'!I1340)</f>
        <v/>
      </c>
      <c r="I1342" s="27" t="str">
        <f>IF('Student Record'!J1340="","",'Student Record'!J1340)</f>
        <v/>
      </c>
      <c r="J1342" s="25" t="str">
        <f>IF('Student Record'!O1340="","",'Student Record'!O1340)</f>
        <v/>
      </c>
      <c r="K13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2" s="25" t="str">
        <f>IF(Table1[[#This Row],[नाम विद्यार्थी]]="","",IF(AND(Table1[[#This Row],[कक्षा]]&gt;8,Table1[[#This Row],[कक्षा]]&lt;11),50,""))</f>
        <v/>
      </c>
      <c r="M1342" s="28" t="str">
        <f>IF(Table1[[#This Row],[नाम विद्यार्थी]]="","",IF(AND(Table1[[#This Row],[कक्षा]]&gt;=11,'School Fees'!$L$3="Yes"),100,""))</f>
        <v/>
      </c>
      <c r="N13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2" s="25" t="str">
        <f>IF(Table1[[#This Row],[नाम विद्यार्थी]]="","",IF(Table1[[#This Row],[कक्षा]]&gt;8,5,""))</f>
        <v/>
      </c>
      <c r="P13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2" s="21"/>
      <c r="R1342" s="21"/>
      <c r="S1342" s="28" t="str">
        <f>IF(SUM(Table1[[#This Row],[छात्र निधि]:[टी.सी.शुल्क]])=0,"",SUM(Table1[[#This Row],[छात्र निधि]:[टी.सी.शुल्क]]))</f>
        <v/>
      </c>
      <c r="T1342" s="33"/>
      <c r="U1342" s="33"/>
      <c r="V1342" s="22"/>
    </row>
    <row r="1343" spans="2:22" ht="15">
      <c r="B1343" s="25" t="str">
        <f>IF(C1343="","",ROWS($A$4:A1343))</f>
        <v/>
      </c>
      <c r="C1343" s="25" t="str">
        <f>IF('Student Record'!A1341="","",'Student Record'!A1341)</f>
        <v/>
      </c>
      <c r="D1343" s="25" t="str">
        <f>IF('Student Record'!B1341="","",'Student Record'!B1341)</f>
        <v/>
      </c>
      <c r="E1343" s="25" t="str">
        <f>IF('Student Record'!C1341="","",'Student Record'!C1341)</f>
        <v/>
      </c>
      <c r="F1343" s="26" t="str">
        <f>IF('Student Record'!E1341="","",'Student Record'!E1341)</f>
        <v/>
      </c>
      <c r="G1343" s="26" t="str">
        <f>IF('Student Record'!G1341="","",'Student Record'!G1341)</f>
        <v/>
      </c>
      <c r="H1343" s="25" t="str">
        <f>IF('Student Record'!I1341="","",'Student Record'!I1341)</f>
        <v/>
      </c>
      <c r="I1343" s="27" t="str">
        <f>IF('Student Record'!J1341="","",'Student Record'!J1341)</f>
        <v/>
      </c>
      <c r="J1343" s="25" t="str">
        <f>IF('Student Record'!O1341="","",'Student Record'!O1341)</f>
        <v/>
      </c>
      <c r="K13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3" s="25" t="str">
        <f>IF(Table1[[#This Row],[नाम विद्यार्थी]]="","",IF(AND(Table1[[#This Row],[कक्षा]]&gt;8,Table1[[#This Row],[कक्षा]]&lt;11),50,""))</f>
        <v/>
      </c>
      <c r="M1343" s="28" t="str">
        <f>IF(Table1[[#This Row],[नाम विद्यार्थी]]="","",IF(AND(Table1[[#This Row],[कक्षा]]&gt;=11,'School Fees'!$L$3="Yes"),100,""))</f>
        <v/>
      </c>
      <c r="N13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3" s="25" t="str">
        <f>IF(Table1[[#This Row],[नाम विद्यार्थी]]="","",IF(Table1[[#This Row],[कक्षा]]&gt;8,5,""))</f>
        <v/>
      </c>
      <c r="P13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3" s="21"/>
      <c r="R1343" s="21"/>
      <c r="S1343" s="28" t="str">
        <f>IF(SUM(Table1[[#This Row],[छात्र निधि]:[टी.सी.शुल्क]])=0,"",SUM(Table1[[#This Row],[छात्र निधि]:[टी.सी.शुल्क]]))</f>
        <v/>
      </c>
      <c r="T1343" s="33"/>
      <c r="U1343" s="33"/>
      <c r="V1343" s="22"/>
    </row>
    <row r="1344" spans="2:22" ht="15">
      <c r="B1344" s="25" t="str">
        <f>IF(C1344="","",ROWS($A$4:A1344))</f>
        <v/>
      </c>
      <c r="C1344" s="25" t="str">
        <f>IF('Student Record'!A1342="","",'Student Record'!A1342)</f>
        <v/>
      </c>
      <c r="D1344" s="25" t="str">
        <f>IF('Student Record'!B1342="","",'Student Record'!B1342)</f>
        <v/>
      </c>
      <c r="E1344" s="25" t="str">
        <f>IF('Student Record'!C1342="","",'Student Record'!C1342)</f>
        <v/>
      </c>
      <c r="F1344" s="26" t="str">
        <f>IF('Student Record'!E1342="","",'Student Record'!E1342)</f>
        <v/>
      </c>
      <c r="G1344" s="26" t="str">
        <f>IF('Student Record'!G1342="","",'Student Record'!G1342)</f>
        <v/>
      </c>
      <c r="H1344" s="25" t="str">
        <f>IF('Student Record'!I1342="","",'Student Record'!I1342)</f>
        <v/>
      </c>
      <c r="I1344" s="27" t="str">
        <f>IF('Student Record'!J1342="","",'Student Record'!J1342)</f>
        <v/>
      </c>
      <c r="J1344" s="25" t="str">
        <f>IF('Student Record'!O1342="","",'Student Record'!O1342)</f>
        <v/>
      </c>
      <c r="K13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4" s="25" t="str">
        <f>IF(Table1[[#This Row],[नाम विद्यार्थी]]="","",IF(AND(Table1[[#This Row],[कक्षा]]&gt;8,Table1[[#This Row],[कक्षा]]&lt;11),50,""))</f>
        <v/>
      </c>
      <c r="M1344" s="28" t="str">
        <f>IF(Table1[[#This Row],[नाम विद्यार्थी]]="","",IF(AND(Table1[[#This Row],[कक्षा]]&gt;=11,'School Fees'!$L$3="Yes"),100,""))</f>
        <v/>
      </c>
      <c r="N13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4" s="25" t="str">
        <f>IF(Table1[[#This Row],[नाम विद्यार्थी]]="","",IF(Table1[[#This Row],[कक्षा]]&gt;8,5,""))</f>
        <v/>
      </c>
      <c r="P13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4" s="21"/>
      <c r="R1344" s="21"/>
      <c r="S1344" s="28" t="str">
        <f>IF(SUM(Table1[[#This Row],[छात्र निधि]:[टी.सी.शुल्क]])=0,"",SUM(Table1[[#This Row],[छात्र निधि]:[टी.सी.शुल्क]]))</f>
        <v/>
      </c>
      <c r="T1344" s="33"/>
      <c r="U1344" s="33"/>
      <c r="V1344" s="22"/>
    </row>
    <row r="1345" spans="2:22" ht="15">
      <c r="B1345" s="25" t="str">
        <f>IF(C1345="","",ROWS($A$4:A1345))</f>
        <v/>
      </c>
      <c r="C1345" s="25" t="str">
        <f>IF('Student Record'!A1343="","",'Student Record'!A1343)</f>
        <v/>
      </c>
      <c r="D1345" s="25" t="str">
        <f>IF('Student Record'!B1343="","",'Student Record'!B1343)</f>
        <v/>
      </c>
      <c r="E1345" s="25" t="str">
        <f>IF('Student Record'!C1343="","",'Student Record'!C1343)</f>
        <v/>
      </c>
      <c r="F1345" s="26" t="str">
        <f>IF('Student Record'!E1343="","",'Student Record'!E1343)</f>
        <v/>
      </c>
      <c r="G1345" s="26" t="str">
        <f>IF('Student Record'!G1343="","",'Student Record'!G1343)</f>
        <v/>
      </c>
      <c r="H1345" s="25" t="str">
        <f>IF('Student Record'!I1343="","",'Student Record'!I1343)</f>
        <v/>
      </c>
      <c r="I1345" s="27" t="str">
        <f>IF('Student Record'!J1343="","",'Student Record'!J1343)</f>
        <v/>
      </c>
      <c r="J1345" s="25" t="str">
        <f>IF('Student Record'!O1343="","",'Student Record'!O1343)</f>
        <v/>
      </c>
      <c r="K13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5" s="25" t="str">
        <f>IF(Table1[[#This Row],[नाम विद्यार्थी]]="","",IF(AND(Table1[[#This Row],[कक्षा]]&gt;8,Table1[[#This Row],[कक्षा]]&lt;11),50,""))</f>
        <v/>
      </c>
      <c r="M1345" s="28" t="str">
        <f>IF(Table1[[#This Row],[नाम विद्यार्थी]]="","",IF(AND(Table1[[#This Row],[कक्षा]]&gt;=11,'School Fees'!$L$3="Yes"),100,""))</f>
        <v/>
      </c>
      <c r="N13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5" s="25" t="str">
        <f>IF(Table1[[#This Row],[नाम विद्यार्थी]]="","",IF(Table1[[#This Row],[कक्षा]]&gt;8,5,""))</f>
        <v/>
      </c>
      <c r="P13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5" s="21"/>
      <c r="R1345" s="21"/>
      <c r="S1345" s="28" t="str">
        <f>IF(SUM(Table1[[#This Row],[छात्र निधि]:[टी.सी.शुल्क]])=0,"",SUM(Table1[[#This Row],[छात्र निधि]:[टी.सी.शुल्क]]))</f>
        <v/>
      </c>
      <c r="T1345" s="33"/>
      <c r="U1345" s="33"/>
      <c r="V1345" s="22"/>
    </row>
    <row r="1346" spans="2:22" ht="15">
      <c r="B1346" s="25" t="str">
        <f>IF(C1346="","",ROWS($A$4:A1346))</f>
        <v/>
      </c>
      <c r="C1346" s="25" t="str">
        <f>IF('Student Record'!A1344="","",'Student Record'!A1344)</f>
        <v/>
      </c>
      <c r="D1346" s="25" t="str">
        <f>IF('Student Record'!B1344="","",'Student Record'!B1344)</f>
        <v/>
      </c>
      <c r="E1346" s="25" t="str">
        <f>IF('Student Record'!C1344="","",'Student Record'!C1344)</f>
        <v/>
      </c>
      <c r="F1346" s="26" t="str">
        <f>IF('Student Record'!E1344="","",'Student Record'!E1344)</f>
        <v/>
      </c>
      <c r="G1346" s="26" t="str">
        <f>IF('Student Record'!G1344="","",'Student Record'!G1344)</f>
        <v/>
      </c>
      <c r="H1346" s="25" t="str">
        <f>IF('Student Record'!I1344="","",'Student Record'!I1344)</f>
        <v/>
      </c>
      <c r="I1346" s="27" t="str">
        <f>IF('Student Record'!J1344="","",'Student Record'!J1344)</f>
        <v/>
      </c>
      <c r="J1346" s="25" t="str">
        <f>IF('Student Record'!O1344="","",'Student Record'!O1344)</f>
        <v/>
      </c>
      <c r="K13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6" s="25" t="str">
        <f>IF(Table1[[#This Row],[नाम विद्यार्थी]]="","",IF(AND(Table1[[#This Row],[कक्षा]]&gt;8,Table1[[#This Row],[कक्षा]]&lt;11),50,""))</f>
        <v/>
      </c>
      <c r="M1346" s="28" t="str">
        <f>IF(Table1[[#This Row],[नाम विद्यार्थी]]="","",IF(AND(Table1[[#This Row],[कक्षा]]&gt;=11,'School Fees'!$L$3="Yes"),100,""))</f>
        <v/>
      </c>
      <c r="N13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6" s="25" t="str">
        <f>IF(Table1[[#This Row],[नाम विद्यार्थी]]="","",IF(Table1[[#This Row],[कक्षा]]&gt;8,5,""))</f>
        <v/>
      </c>
      <c r="P13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6" s="21"/>
      <c r="R1346" s="21"/>
      <c r="S1346" s="28" t="str">
        <f>IF(SUM(Table1[[#This Row],[छात्र निधि]:[टी.सी.शुल्क]])=0,"",SUM(Table1[[#This Row],[छात्र निधि]:[टी.सी.शुल्क]]))</f>
        <v/>
      </c>
      <c r="T1346" s="33"/>
      <c r="U1346" s="33"/>
      <c r="V1346" s="22"/>
    </row>
    <row r="1347" spans="2:22" ht="15">
      <c r="B1347" s="25" t="str">
        <f>IF(C1347="","",ROWS($A$4:A1347))</f>
        <v/>
      </c>
      <c r="C1347" s="25" t="str">
        <f>IF('Student Record'!A1345="","",'Student Record'!A1345)</f>
        <v/>
      </c>
      <c r="D1347" s="25" t="str">
        <f>IF('Student Record'!B1345="","",'Student Record'!B1345)</f>
        <v/>
      </c>
      <c r="E1347" s="25" t="str">
        <f>IF('Student Record'!C1345="","",'Student Record'!C1345)</f>
        <v/>
      </c>
      <c r="F1347" s="26" t="str">
        <f>IF('Student Record'!E1345="","",'Student Record'!E1345)</f>
        <v/>
      </c>
      <c r="G1347" s="26" t="str">
        <f>IF('Student Record'!G1345="","",'Student Record'!G1345)</f>
        <v/>
      </c>
      <c r="H1347" s="25" t="str">
        <f>IF('Student Record'!I1345="","",'Student Record'!I1345)</f>
        <v/>
      </c>
      <c r="I1347" s="27" t="str">
        <f>IF('Student Record'!J1345="","",'Student Record'!J1345)</f>
        <v/>
      </c>
      <c r="J1347" s="25" t="str">
        <f>IF('Student Record'!O1345="","",'Student Record'!O1345)</f>
        <v/>
      </c>
      <c r="K13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7" s="25" t="str">
        <f>IF(Table1[[#This Row],[नाम विद्यार्थी]]="","",IF(AND(Table1[[#This Row],[कक्षा]]&gt;8,Table1[[#This Row],[कक्षा]]&lt;11),50,""))</f>
        <v/>
      </c>
      <c r="M1347" s="28" t="str">
        <f>IF(Table1[[#This Row],[नाम विद्यार्थी]]="","",IF(AND(Table1[[#This Row],[कक्षा]]&gt;=11,'School Fees'!$L$3="Yes"),100,""))</f>
        <v/>
      </c>
      <c r="N13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7" s="25" t="str">
        <f>IF(Table1[[#This Row],[नाम विद्यार्थी]]="","",IF(Table1[[#This Row],[कक्षा]]&gt;8,5,""))</f>
        <v/>
      </c>
      <c r="P13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7" s="21"/>
      <c r="R1347" s="21"/>
      <c r="S1347" s="28" t="str">
        <f>IF(SUM(Table1[[#This Row],[छात्र निधि]:[टी.सी.शुल्क]])=0,"",SUM(Table1[[#This Row],[छात्र निधि]:[टी.सी.शुल्क]]))</f>
        <v/>
      </c>
      <c r="T1347" s="33"/>
      <c r="U1347" s="33"/>
      <c r="V1347" s="22"/>
    </row>
    <row r="1348" spans="2:22" ht="15">
      <c r="B1348" s="25" t="str">
        <f>IF(C1348="","",ROWS($A$4:A1348))</f>
        <v/>
      </c>
      <c r="C1348" s="25" t="str">
        <f>IF('Student Record'!A1346="","",'Student Record'!A1346)</f>
        <v/>
      </c>
      <c r="D1348" s="25" t="str">
        <f>IF('Student Record'!B1346="","",'Student Record'!B1346)</f>
        <v/>
      </c>
      <c r="E1348" s="25" t="str">
        <f>IF('Student Record'!C1346="","",'Student Record'!C1346)</f>
        <v/>
      </c>
      <c r="F1348" s="26" t="str">
        <f>IF('Student Record'!E1346="","",'Student Record'!E1346)</f>
        <v/>
      </c>
      <c r="G1348" s="26" t="str">
        <f>IF('Student Record'!G1346="","",'Student Record'!G1346)</f>
        <v/>
      </c>
      <c r="H1348" s="25" t="str">
        <f>IF('Student Record'!I1346="","",'Student Record'!I1346)</f>
        <v/>
      </c>
      <c r="I1348" s="27" t="str">
        <f>IF('Student Record'!J1346="","",'Student Record'!J1346)</f>
        <v/>
      </c>
      <c r="J1348" s="25" t="str">
        <f>IF('Student Record'!O1346="","",'Student Record'!O1346)</f>
        <v/>
      </c>
      <c r="K13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8" s="25" t="str">
        <f>IF(Table1[[#This Row],[नाम विद्यार्थी]]="","",IF(AND(Table1[[#This Row],[कक्षा]]&gt;8,Table1[[#This Row],[कक्षा]]&lt;11),50,""))</f>
        <v/>
      </c>
      <c r="M1348" s="28" t="str">
        <f>IF(Table1[[#This Row],[नाम विद्यार्थी]]="","",IF(AND(Table1[[#This Row],[कक्षा]]&gt;=11,'School Fees'!$L$3="Yes"),100,""))</f>
        <v/>
      </c>
      <c r="N13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8" s="25" t="str">
        <f>IF(Table1[[#This Row],[नाम विद्यार्थी]]="","",IF(Table1[[#This Row],[कक्षा]]&gt;8,5,""))</f>
        <v/>
      </c>
      <c r="P13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8" s="21"/>
      <c r="R1348" s="21"/>
      <c r="S1348" s="28" t="str">
        <f>IF(SUM(Table1[[#This Row],[छात्र निधि]:[टी.सी.शुल्क]])=0,"",SUM(Table1[[#This Row],[छात्र निधि]:[टी.सी.शुल्क]]))</f>
        <v/>
      </c>
      <c r="T1348" s="33"/>
      <c r="U1348" s="33"/>
      <c r="V1348" s="22"/>
    </row>
    <row r="1349" spans="2:22" ht="15">
      <c r="B1349" s="25" t="str">
        <f>IF(C1349="","",ROWS($A$4:A1349))</f>
        <v/>
      </c>
      <c r="C1349" s="25" t="str">
        <f>IF('Student Record'!A1347="","",'Student Record'!A1347)</f>
        <v/>
      </c>
      <c r="D1349" s="25" t="str">
        <f>IF('Student Record'!B1347="","",'Student Record'!B1347)</f>
        <v/>
      </c>
      <c r="E1349" s="25" t="str">
        <f>IF('Student Record'!C1347="","",'Student Record'!C1347)</f>
        <v/>
      </c>
      <c r="F1349" s="26" t="str">
        <f>IF('Student Record'!E1347="","",'Student Record'!E1347)</f>
        <v/>
      </c>
      <c r="G1349" s="26" t="str">
        <f>IF('Student Record'!G1347="","",'Student Record'!G1347)</f>
        <v/>
      </c>
      <c r="H1349" s="25" t="str">
        <f>IF('Student Record'!I1347="","",'Student Record'!I1347)</f>
        <v/>
      </c>
      <c r="I1349" s="27" t="str">
        <f>IF('Student Record'!J1347="","",'Student Record'!J1347)</f>
        <v/>
      </c>
      <c r="J1349" s="25" t="str">
        <f>IF('Student Record'!O1347="","",'Student Record'!O1347)</f>
        <v/>
      </c>
      <c r="K13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49" s="25" t="str">
        <f>IF(Table1[[#This Row],[नाम विद्यार्थी]]="","",IF(AND(Table1[[#This Row],[कक्षा]]&gt;8,Table1[[#This Row],[कक्षा]]&lt;11),50,""))</f>
        <v/>
      </c>
      <c r="M1349" s="28" t="str">
        <f>IF(Table1[[#This Row],[नाम विद्यार्थी]]="","",IF(AND(Table1[[#This Row],[कक्षा]]&gt;=11,'School Fees'!$L$3="Yes"),100,""))</f>
        <v/>
      </c>
      <c r="N13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49" s="25" t="str">
        <f>IF(Table1[[#This Row],[नाम विद्यार्थी]]="","",IF(Table1[[#This Row],[कक्षा]]&gt;8,5,""))</f>
        <v/>
      </c>
      <c r="P13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49" s="21"/>
      <c r="R1349" s="21"/>
      <c r="S1349" s="28" t="str">
        <f>IF(SUM(Table1[[#This Row],[छात्र निधि]:[टी.सी.शुल्क]])=0,"",SUM(Table1[[#This Row],[छात्र निधि]:[टी.सी.शुल्क]]))</f>
        <v/>
      </c>
      <c r="T1349" s="33"/>
      <c r="U1349" s="33"/>
      <c r="V1349" s="22"/>
    </row>
    <row r="1350" spans="2:22" ht="15">
      <c r="B1350" s="25" t="str">
        <f>IF(C1350="","",ROWS($A$4:A1350))</f>
        <v/>
      </c>
      <c r="C1350" s="25" t="str">
        <f>IF('Student Record'!A1348="","",'Student Record'!A1348)</f>
        <v/>
      </c>
      <c r="D1350" s="25" t="str">
        <f>IF('Student Record'!B1348="","",'Student Record'!B1348)</f>
        <v/>
      </c>
      <c r="E1350" s="25" t="str">
        <f>IF('Student Record'!C1348="","",'Student Record'!C1348)</f>
        <v/>
      </c>
      <c r="F1350" s="26" t="str">
        <f>IF('Student Record'!E1348="","",'Student Record'!E1348)</f>
        <v/>
      </c>
      <c r="G1350" s="26" t="str">
        <f>IF('Student Record'!G1348="","",'Student Record'!G1348)</f>
        <v/>
      </c>
      <c r="H1350" s="25" t="str">
        <f>IF('Student Record'!I1348="","",'Student Record'!I1348)</f>
        <v/>
      </c>
      <c r="I1350" s="27" t="str">
        <f>IF('Student Record'!J1348="","",'Student Record'!J1348)</f>
        <v/>
      </c>
      <c r="J1350" s="25" t="str">
        <f>IF('Student Record'!O1348="","",'Student Record'!O1348)</f>
        <v/>
      </c>
      <c r="K13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0" s="25" t="str">
        <f>IF(Table1[[#This Row],[नाम विद्यार्थी]]="","",IF(AND(Table1[[#This Row],[कक्षा]]&gt;8,Table1[[#This Row],[कक्षा]]&lt;11),50,""))</f>
        <v/>
      </c>
      <c r="M1350" s="28" t="str">
        <f>IF(Table1[[#This Row],[नाम विद्यार्थी]]="","",IF(AND(Table1[[#This Row],[कक्षा]]&gt;=11,'School Fees'!$L$3="Yes"),100,""))</f>
        <v/>
      </c>
      <c r="N13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0" s="25" t="str">
        <f>IF(Table1[[#This Row],[नाम विद्यार्थी]]="","",IF(Table1[[#This Row],[कक्षा]]&gt;8,5,""))</f>
        <v/>
      </c>
      <c r="P13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0" s="21"/>
      <c r="R1350" s="21"/>
      <c r="S1350" s="28" t="str">
        <f>IF(SUM(Table1[[#This Row],[छात्र निधि]:[टी.सी.शुल्क]])=0,"",SUM(Table1[[#This Row],[छात्र निधि]:[टी.सी.शुल्क]]))</f>
        <v/>
      </c>
      <c r="T1350" s="33"/>
      <c r="U1350" s="33"/>
      <c r="V1350" s="22"/>
    </row>
    <row r="1351" spans="2:22" ht="15">
      <c r="B1351" s="25" t="str">
        <f>IF(C1351="","",ROWS($A$4:A1351))</f>
        <v/>
      </c>
      <c r="C1351" s="25" t="str">
        <f>IF('Student Record'!A1349="","",'Student Record'!A1349)</f>
        <v/>
      </c>
      <c r="D1351" s="25" t="str">
        <f>IF('Student Record'!B1349="","",'Student Record'!B1349)</f>
        <v/>
      </c>
      <c r="E1351" s="25" t="str">
        <f>IF('Student Record'!C1349="","",'Student Record'!C1349)</f>
        <v/>
      </c>
      <c r="F1351" s="26" t="str">
        <f>IF('Student Record'!E1349="","",'Student Record'!E1349)</f>
        <v/>
      </c>
      <c r="G1351" s="26" t="str">
        <f>IF('Student Record'!G1349="","",'Student Record'!G1349)</f>
        <v/>
      </c>
      <c r="H1351" s="25" t="str">
        <f>IF('Student Record'!I1349="","",'Student Record'!I1349)</f>
        <v/>
      </c>
      <c r="I1351" s="27" t="str">
        <f>IF('Student Record'!J1349="","",'Student Record'!J1349)</f>
        <v/>
      </c>
      <c r="J1351" s="25" t="str">
        <f>IF('Student Record'!O1349="","",'Student Record'!O1349)</f>
        <v/>
      </c>
      <c r="K13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1" s="25" t="str">
        <f>IF(Table1[[#This Row],[नाम विद्यार्थी]]="","",IF(AND(Table1[[#This Row],[कक्षा]]&gt;8,Table1[[#This Row],[कक्षा]]&lt;11),50,""))</f>
        <v/>
      </c>
      <c r="M1351" s="28" t="str">
        <f>IF(Table1[[#This Row],[नाम विद्यार्थी]]="","",IF(AND(Table1[[#This Row],[कक्षा]]&gt;=11,'School Fees'!$L$3="Yes"),100,""))</f>
        <v/>
      </c>
      <c r="N13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1" s="25" t="str">
        <f>IF(Table1[[#This Row],[नाम विद्यार्थी]]="","",IF(Table1[[#This Row],[कक्षा]]&gt;8,5,""))</f>
        <v/>
      </c>
      <c r="P13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1" s="21"/>
      <c r="R1351" s="21"/>
      <c r="S1351" s="28" t="str">
        <f>IF(SUM(Table1[[#This Row],[छात्र निधि]:[टी.सी.शुल्क]])=0,"",SUM(Table1[[#This Row],[छात्र निधि]:[टी.सी.शुल्क]]))</f>
        <v/>
      </c>
      <c r="T1351" s="33"/>
      <c r="U1351" s="33"/>
      <c r="V1351" s="22"/>
    </row>
    <row r="1352" spans="2:22" ht="15">
      <c r="B1352" s="25" t="str">
        <f>IF(C1352="","",ROWS($A$4:A1352))</f>
        <v/>
      </c>
      <c r="C1352" s="25" t="str">
        <f>IF('Student Record'!A1350="","",'Student Record'!A1350)</f>
        <v/>
      </c>
      <c r="D1352" s="25" t="str">
        <f>IF('Student Record'!B1350="","",'Student Record'!B1350)</f>
        <v/>
      </c>
      <c r="E1352" s="25" t="str">
        <f>IF('Student Record'!C1350="","",'Student Record'!C1350)</f>
        <v/>
      </c>
      <c r="F1352" s="26" t="str">
        <f>IF('Student Record'!E1350="","",'Student Record'!E1350)</f>
        <v/>
      </c>
      <c r="G1352" s="26" t="str">
        <f>IF('Student Record'!G1350="","",'Student Record'!G1350)</f>
        <v/>
      </c>
      <c r="H1352" s="25" t="str">
        <f>IF('Student Record'!I1350="","",'Student Record'!I1350)</f>
        <v/>
      </c>
      <c r="I1352" s="27" t="str">
        <f>IF('Student Record'!J1350="","",'Student Record'!J1350)</f>
        <v/>
      </c>
      <c r="J1352" s="25" t="str">
        <f>IF('Student Record'!O1350="","",'Student Record'!O1350)</f>
        <v/>
      </c>
      <c r="K13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2" s="25" t="str">
        <f>IF(Table1[[#This Row],[नाम विद्यार्थी]]="","",IF(AND(Table1[[#This Row],[कक्षा]]&gt;8,Table1[[#This Row],[कक्षा]]&lt;11),50,""))</f>
        <v/>
      </c>
      <c r="M1352" s="28" t="str">
        <f>IF(Table1[[#This Row],[नाम विद्यार्थी]]="","",IF(AND(Table1[[#This Row],[कक्षा]]&gt;=11,'School Fees'!$L$3="Yes"),100,""))</f>
        <v/>
      </c>
      <c r="N13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2" s="25" t="str">
        <f>IF(Table1[[#This Row],[नाम विद्यार्थी]]="","",IF(Table1[[#This Row],[कक्षा]]&gt;8,5,""))</f>
        <v/>
      </c>
      <c r="P13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2" s="21"/>
      <c r="R1352" s="21"/>
      <c r="S1352" s="28" t="str">
        <f>IF(SUM(Table1[[#This Row],[छात्र निधि]:[टी.सी.शुल्क]])=0,"",SUM(Table1[[#This Row],[छात्र निधि]:[टी.सी.शुल्क]]))</f>
        <v/>
      </c>
      <c r="T1352" s="33"/>
      <c r="U1352" s="33"/>
      <c r="V1352" s="22"/>
    </row>
    <row r="1353" spans="2:22" ht="15">
      <c r="B1353" s="25" t="str">
        <f>IF(C1353="","",ROWS($A$4:A1353))</f>
        <v/>
      </c>
      <c r="C1353" s="25" t="str">
        <f>IF('Student Record'!A1351="","",'Student Record'!A1351)</f>
        <v/>
      </c>
      <c r="D1353" s="25" t="str">
        <f>IF('Student Record'!B1351="","",'Student Record'!B1351)</f>
        <v/>
      </c>
      <c r="E1353" s="25" t="str">
        <f>IF('Student Record'!C1351="","",'Student Record'!C1351)</f>
        <v/>
      </c>
      <c r="F1353" s="26" t="str">
        <f>IF('Student Record'!E1351="","",'Student Record'!E1351)</f>
        <v/>
      </c>
      <c r="G1353" s="26" t="str">
        <f>IF('Student Record'!G1351="","",'Student Record'!G1351)</f>
        <v/>
      </c>
      <c r="H1353" s="25" t="str">
        <f>IF('Student Record'!I1351="","",'Student Record'!I1351)</f>
        <v/>
      </c>
      <c r="I1353" s="27" t="str">
        <f>IF('Student Record'!J1351="","",'Student Record'!J1351)</f>
        <v/>
      </c>
      <c r="J1353" s="25" t="str">
        <f>IF('Student Record'!O1351="","",'Student Record'!O1351)</f>
        <v/>
      </c>
      <c r="K13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3" s="25" t="str">
        <f>IF(Table1[[#This Row],[नाम विद्यार्थी]]="","",IF(AND(Table1[[#This Row],[कक्षा]]&gt;8,Table1[[#This Row],[कक्षा]]&lt;11),50,""))</f>
        <v/>
      </c>
      <c r="M1353" s="28" t="str">
        <f>IF(Table1[[#This Row],[नाम विद्यार्थी]]="","",IF(AND(Table1[[#This Row],[कक्षा]]&gt;=11,'School Fees'!$L$3="Yes"),100,""))</f>
        <v/>
      </c>
      <c r="N13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3" s="25" t="str">
        <f>IF(Table1[[#This Row],[नाम विद्यार्थी]]="","",IF(Table1[[#This Row],[कक्षा]]&gt;8,5,""))</f>
        <v/>
      </c>
      <c r="P13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3" s="21"/>
      <c r="R1353" s="21"/>
      <c r="S1353" s="28" t="str">
        <f>IF(SUM(Table1[[#This Row],[छात्र निधि]:[टी.सी.शुल्क]])=0,"",SUM(Table1[[#This Row],[छात्र निधि]:[टी.सी.शुल्क]]))</f>
        <v/>
      </c>
      <c r="T1353" s="33"/>
      <c r="U1353" s="33"/>
      <c r="V1353" s="22"/>
    </row>
    <row r="1354" spans="2:22" ht="15">
      <c r="B1354" s="25" t="str">
        <f>IF(C1354="","",ROWS($A$4:A1354))</f>
        <v/>
      </c>
      <c r="C1354" s="25" t="str">
        <f>IF('Student Record'!A1352="","",'Student Record'!A1352)</f>
        <v/>
      </c>
      <c r="D1354" s="25" t="str">
        <f>IF('Student Record'!B1352="","",'Student Record'!B1352)</f>
        <v/>
      </c>
      <c r="E1354" s="25" t="str">
        <f>IF('Student Record'!C1352="","",'Student Record'!C1352)</f>
        <v/>
      </c>
      <c r="F1354" s="26" t="str">
        <f>IF('Student Record'!E1352="","",'Student Record'!E1352)</f>
        <v/>
      </c>
      <c r="G1354" s="26" t="str">
        <f>IF('Student Record'!G1352="","",'Student Record'!G1352)</f>
        <v/>
      </c>
      <c r="H1354" s="25" t="str">
        <f>IF('Student Record'!I1352="","",'Student Record'!I1352)</f>
        <v/>
      </c>
      <c r="I1354" s="27" t="str">
        <f>IF('Student Record'!J1352="","",'Student Record'!J1352)</f>
        <v/>
      </c>
      <c r="J1354" s="25" t="str">
        <f>IF('Student Record'!O1352="","",'Student Record'!O1352)</f>
        <v/>
      </c>
      <c r="K13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4" s="25" t="str">
        <f>IF(Table1[[#This Row],[नाम विद्यार्थी]]="","",IF(AND(Table1[[#This Row],[कक्षा]]&gt;8,Table1[[#This Row],[कक्षा]]&lt;11),50,""))</f>
        <v/>
      </c>
      <c r="M1354" s="28" t="str">
        <f>IF(Table1[[#This Row],[नाम विद्यार्थी]]="","",IF(AND(Table1[[#This Row],[कक्षा]]&gt;=11,'School Fees'!$L$3="Yes"),100,""))</f>
        <v/>
      </c>
      <c r="N13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4" s="25" t="str">
        <f>IF(Table1[[#This Row],[नाम विद्यार्थी]]="","",IF(Table1[[#This Row],[कक्षा]]&gt;8,5,""))</f>
        <v/>
      </c>
      <c r="P13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4" s="21"/>
      <c r="R1354" s="21"/>
      <c r="S1354" s="28" t="str">
        <f>IF(SUM(Table1[[#This Row],[छात्र निधि]:[टी.सी.शुल्क]])=0,"",SUM(Table1[[#This Row],[छात्र निधि]:[टी.सी.शुल्क]]))</f>
        <v/>
      </c>
      <c r="T1354" s="33"/>
      <c r="U1354" s="33"/>
      <c r="V1354" s="22"/>
    </row>
    <row r="1355" spans="2:22" ht="15">
      <c r="B1355" s="25" t="str">
        <f>IF(C1355="","",ROWS($A$4:A1355))</f>
        <v/>
      </c>
      <c r="C1355" s="25" t="str">
        <f>IF('Student Record'!A1353="","",'Student Record'!A1353)</f>
        <v/>
      </c>
      <c r="D1355" s="25" t="str">
        <f>IF('Student Record'!B1353="","",'Student Record'!B1353)</f>
        <v/>
      </c>
      <c r="E1355" s="25" t="str">
        <f>IF('Student Record'!C1353="","",'Student Record'!C1353)</f>
        <v/>
      </c>
      <c r="F1355" s="26" t="str">
        <f>IF('Student Record'!E1353="","",'Student Record'!E1353)</f>
        <v/>
      </c>
      <c r="G1355" s="26" t="str">
        <f>IF('Student Record'!G1353="","",'Student Record'!G1353)</f>
        <v/>
      </c>
      <c r="H1355" s="25" t="str">
        <f>IF('Student Record'!I1353="","",'Student Record'!I1353)</f>
        <v/>
      </c>
      <c r="I1355" s="27" t="str">
        <f>IF('Student Record'!J1353="","",'Student Record'!J1353)</f>
        <v/>
      </c>
      <c r="J1355" s="25" t="str">
        <f>IF('Student Record'!O1353="","",'Student Record'!O1353)</f>
        <v/>
      </c>
      <c r="K13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5" s="25" t="str">
        <f>IF(Table1[[#This Row],[नाम विद्यार्थी]]="","",IF(AND(Table1[[#This Row],[कक्षा]]&gt;8,Table1[[#This Row],[कक्षा]]&lt;11),50,""))</f>
        <v/>
      </c>
      <c r="M1355" s="28" t="str">
        <f>IF(Table1[[#This Row],[नाम विद्यार्थी]]="","",IF(AND(Table1[[#This Row],[कक्षा]]&gt;=11,'School Fees'!$L$3="Yes"),100,""))</f>
        <v/>
      </c>
      <c r="N13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5" s="25" t="str">
        <f>IF(Table1[[#This Row],[नाम विद्यार्थी]]="","",IF(Table1[[#This Row],[कक्षा]]&gt;8,5,""))</f>
        <v/>
      </c>
      <c r="P13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5" s="21"/>
      <c r="R1355" s="21"/>
      <c r="S1355" s="28" t="str">
        <f>IF(SUM(Table1[[#This Row],[छात्र निधि]:[टी.सी.शुल्क]])=0,"",SUM(Table1[[#This Row],[छात्र निधि]:[टी.सी.शुल्क]]))</f>
        <v/>
      </c>
      <c r="T1355" s="33"/>
      <c r="U1355" s="33"/>
      <c r="V1355" s="22"/>
    </row>
    <row r="1356" spans="2:22" ht="15">
      <c r="B1356" s="25" t="str">
        <f>IF(C1356="","",ROWS($A$4:A1356))</f>
        <v/>
      </c>
      <c r="C1356" s="25" t="str">
        <f>IF('Student Record'!A1354="","",'Student Record'!A1354)</f>
        <v/>
      </c>
      <c r="D1356" s="25" t="str">
        <f>IF('Student Record'!B1354="","",'Student Record'!B1354)</f>
        <v/>
      </c>
      <c r="E1356" s="25" t="str">
        <f>IF('Student Record'!C1354="","",'Student Record'!C1354)</f>
        <v/>
      </c>
      <c r="F1356" s="26" t="str">
        <f>IF('Student Record'!E1354="","",'Student Record'!E1354)</f>
        <v/>
      </c>
      <c r="G1356" s="26" t="str">
        <f>IF('Student Record'!G1354="","",'Student Record'!G1354)</f>
        <v/>
      </c>
      <c r="H1356" s="25" t="str">
        <f>IF('Student Record'!I1354="","",'Student Record'!I1354)</f>
        <v/>
      </c>
      <c r="I1356" s="27" t="str">
        <f>IF('Student Record'!J1354="","",'Student Record'!J1354)</f>
        <v/>
      </c>
      <c r="J1356" s="25" t="str">
        <f>IF('Student Record'!O1354="","",'Student Record'!O1354)</f>
        <v/>
      </c>
      <c r="K13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6" s="25" t="str">
        <f>IF(Table1[[#This Row],[नाम विद्यार्थी]]="","",IF(AND(Table1[[#This Row],[कक्षा]]&gt;8,Table1[[#This Row],[कक्षा]]&lt;11),50,""))</f>
        <v/>
      </c>
      <c r="M1356" s="28" t="str">
        <f>IF(Table1[[#This Row],[नाम विद्यार्थी]]="","",IF(AND(Table1[[#This Row],[कक्षा]]&gt;=11,'School Fees'!$L$3="Yes"),100,""))</f>
        <v/>
      </c>
      <c r="N13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6" s="25" t="str">
        <f>IF(Table1[[#This Row],[नाम विद्यार्थी]]="","",IF(Table1[[#This Row],[कक्षा]]&gt;8,5,""))</f>
        <v/>
      </c>
      <c r="P13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6" s="21"/>
      <c r="R1356" s="21"/>
      <c r="S1356" s="28" t="str">
        <f>IF(SUM(Table1[[#This Row],[छात्र निधि]:[टी.सी.शुल्क]])=0,"",SUM(Table1[[#This Row],[छात्र निधि]:[टी.सी.शुल्क]]))</f>
        <v/>
      </c>
      <c r="T1356" s="33"/>
      <c r="U1356" s="33"/>
      <c r="V1356" s="22"/>
    </row>
    <row r="1357" spans="2:22" ht="15">
      <c r="B1357" s="25" t="str">
        <f>IF(C1357="","",ROWS($A$4:A1357))</f>
        <v/>
      </c>
      <c r="C1357" s="25" t="str">
        <f>IF('Student Record'!A1355="","",'Student Record'!A1355)</f>
        <v/>
      </c>
      <c r="D1357" s="25" t="str">
        <f>IF('Student Record'!B1355="","",'Student Record'!B1355)</f>
        <v/>
      </c>
      <c r="E1357" s="25" t="str">
        <f>IF('Student Record'!C1355="","",'Student Record'!C1355)</f>
        <v/>
      </c>
      <c r="F1357" s="26" t="str">
        <f>IF('Student Record'!E1355="","",'Student Record'!E1355)</f>
        <v/>
      </c>
      <c r="G1357" s="26" t="str">
        <f>IF('Student Record'!G1355="","",'Student Record'!G1355)</f>
        <v/>
      </c>
      <c r="H1357" s="25" t="str">
        <f>IF('Student Record'!I1355="","",'Student Record'!I1355)</f>
        <v/>
      </c>
      <c r="I1357" s="27" t="str">
        <f>IF('Student Record'!J1355="","",'Student Record'!J1355)</f>
        <v/>
      </c>
      <c r="J1357" s="25" t="str">
        <f>IF('Student Record'!O1355="","",'Student Record'!O1355)</f>
        <v/>
      </c>
      <c r="K13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7" s="25" t="str">
        <f>IF(Table1[[#This Row],[नाम विद्यार्थी]]="","",IF(AND(Table1[[#This Row],[कक्षा]]&gt;8,Table1[[#This Row],[कक्षा]]&lt;11),50,""))</f>
        <v/>
      </c>
      <c r="M1357" s="28" t="str">
        <f>IF(Table1[[#This Row],[नाम विद्यार्थी]]="","",IF(AND(Table1[[#This Row],[कक्षा]]&gt;=11,'School Fees'!$L$3="Yes"),100,""))</f>
        <v/>
      </c>
      <c r="N13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7" s="25" t="str">
        <f>IF(Table1[[#This Row],[नाम विद्यार्थी]]="","",IF(Table1[[#This Row],[कक्षा]]&gt;8,5,""))</f>
        <v/>
      </c>
      <c r="P13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7" s="21"/>
      <c r="R1357" s="21"/>
      <c r="S1357" s="28" t="str">
        <f>IF(SUM(Table1[[#This Row],[छात्र निधि]:[टी.सी.शुल्क]])=0,"",SUM(Table1[[#This Row],[छात्र निधि]:[टी.सी.शुल्क]]))</f>
        <v/>
      </c>
      <c r="T1357" s="33"/>
      <c r="U1357" s="33"/>
      <c r="V1357" s="22"/>
    </row>
    <row r="1358" spans="2:22" ht="15">
      <c r="B1358" s="25" t="str">
        <f>IF(C1358="","",ROWS($A$4:A1358))</f>
        <v/>
      </c>
      <c r="C1358" s="25" t="str">
        <f>IF('Student Record'!A1356="","",'Student Record'!A1356)</f>
        <v/>
      </c>
      <c r="D1358" s="25" t="str">
        <f>IF('Student Record'!B1356="","",'Student Record'!B1356)</f>
        <v/>
      </c>
      <c r="E1358" s="25" t="str">
        <f>IF('Student Record'!C1356="","",'Student Record'!C1356)</f>
        <v/>
      </c>
      <c r="F1358" s="26" t="str">
        <f>IF('Student Record'!E1356="","",'Student Record'!E1356)</f>
        <v/>
      </c>
      <c r="G1358" s="26" t="str">
        <f>IF('Student Record'!G1356="","",'Student Record'!G1356)</f>
        <v/>
      </c>
      <c r="H1358" s="25" t="str">
        <f>IF('Student Record'!I1356="","",'Student Record'!I1356)</f>
        <v/>
      </c>
      <c r="I1358" s="27" t="str">
        <f>IF('Student Record'!J1356="","",'Student Record'!J1356)</f>
        <v/>
      </c>
      <c r="J1358" s="25" t="str">
        <f>IF('Student Record'!O1356="","",'Student Record'!O1356)</f>
        <v/>
      </c>
      <c r="K13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8" s="25" t="str">
        <f>IF(Table1[[#This Row],[नाम विद्यार्थी]]="","",IF(AND(Table1[[#This Row],[कक्षा]]&gt;8,Table1[[#This Row],[कक्षा]]&lt;11),50,""))</f>
        <v/>
      </c>
      <c r="M1358" s="28" t="str">
        <f>IF(Table1[[#This Row],[नाम विद्यार्थी]]="","",IF(AND(Table1[[#This Row],[कक्षा]]&gt;=11,'School Fees'!$L$3="Yes"),100,""))</f>
        <v/>
      </c>
      <c r="N13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8" s="25" t="str">
        <f>IF(Table1[[#This Row],[नाम विद्यार्थी]]="","",IF(Table1[[#This Row],[कक्षा]]&gt;8,5,""))</f>
        <v/>
      </c>
      <c r="P13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8" s="21"/>
      <c r="R1358" s="21"/>
      <c r="S1358" s="28" t="str">
        <f>IF(SUM(Table1[[#This Row],[छात्र निधि]:[टी.सी.शुल्क]])=0,"",SUM(Table1[[#This Row],[छात्र निधि]:[टी.सी.शुल्क]]))</f>
        <v/>
      </c>
      <c r="T1358" s="33"/>
      <c r="U1358" s="33"/>
      <c r="V1358" s="22"/>
    </row>
    <row r="1359" spans="2:22" ht="15">
      <c r="B1359" s="25" t="str">
        <f>IF(C1359="","",ROWS($A$4:A1359))</f>
        <v/>
      </c>
      <c r="C1359" s="25" t="str">
        <f>IF('Student Record'!A1357="","",'Student Record'!A1357)</f>
        <v/>
      </c>
      <c r="D1359" s="25" t="str">
        <f>IF('Student Record'!B1357="","",'Student Record'!B1357)</f>
        <v/>
      </c>
      <c r="E1359" s="25" t="str">
        <f>IF('Student Record'!C1357="","",'Student Record'!C1357)</f>
        <v/>
      </c>
      <c r="F1359" s="26" t="str">
        <f>IF('Student Record'!E1357="","",'Student Record'!E1357)</f>
        <v/>
      </c>
      <c r="G1359" s="26" t="str">
        <f>IF('Student Record'!G1357="","",'Student Record'!G1357)</f>
        <v/>
      </c>
      <c r="H1359" s="25" t="str">
        <f>IF('Student Record'!I1357="","",'Student Record'!I1357)</f>
        <v/>
      </c>
      <c r="I1359" s="27" t="str">
        <f>IF('Student Record'!J1357="","",'Student Record'!J1357)</f>
        <v/>
      </c>
      <c r="J1359" s="25" t="str">
        <f>IF('Student Record'!O1357="","",'Student Record'!O1357)</f>
        <v/>
      </c>
      <c r="K13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59" s="25" t="str">
        <f>IF(Table1[[#This Row],[नाम विद्यार्थी]]="","",IF(AND(Table1[[#This Row],[कक्षा]]&gt;8,Table1[[#This Row],[कक्षा]]&lt;11),50,""))</f>
        <v/>
      </c>
      <c r="M1359" s="28" t="str">
        <f>IF(Table1[[#This Row],[नाम विद्यार्थी]]="","",IF(AND(Table1[[#This Row],[कक्षा]]&gt;=11,'School Fees'!$L$3="Yes"),100,""))</f>
        <v/>
      </c>
      <c r="N13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59" s="25" t="str">
        <f>IF(Table1[[#This Row],[नाम विद्यार्थी]]="","",IF(Table1[[#This Row],[कक्षा]]&gt;8,5,""))</f>
        <v/>
      </c>
      <c r="P13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59" s="21"/>
      <c r="R1359" s="21"/>
      <c r="S1359" s="28" t="str">
        <f>IF(SUM(Table1[[#This Row],[छात्र निधि]:[टी.सी.शुल्क]])=0,"",SUM(Table1[[#This Row],[छात्र निधि]:[टी.सी.शुल्क]]))</f>
        <v/>
      </c>
      <c r="T1359" s="33"/>
      <c r="U1359" s="33"/>
      <c r="V1359" s="22"/>
    </row>
    <row r="1360" spans="2:22" ht="15">
      <c r="B1360" s="25" t="str">
        <f>IF(C1360="","",ROWS($A$4:A1360))</f>
        <v/>
      </c>
      <c r="C1360" s="25" t="str">
        <f>IF('Student Record'!A1358="","",'Student Record'!A1358)</f>
        <v/>
      </c>
      <c r="D1360" s="25" t="str">
        <f>IF('Student Record'!B1358="","",'Student Record'!B1358)</f>
        <v/>
      </c>
      <c r="E1360" s="25" t="str">
        <f>IF('Student Record'!C1358="","",'Student Record'!C1358)</f>
        <v/>
      </c>
      <c r="F1360" s="26" t="str">
        <f>IF('Student Record'!E1358="","",'Student Record'!E1358)</f>
        <v/>
      </c>
      <c r="G1360" s="26" t="str">
        <f>IF('Student Record'!G1358="","",'Student Record'!G1358)</f>
        <v/>
      </c>
      <c r="H1360" s="25" t="str">
        <f>IF('Student Record'!I1358="","",'Student Record'!I1358)</f>
        <v/>
      </c>
      <c r="I1360" s="27" t="str">
        <f>IF('Student Record'!J1358="","",'Student Record'!J1358)</f>
        <v/>
      </c>
      <c r="J1360" s="25" t="str">
        <f>IF('Student Record'!O1358="","",'Student Record'!O1358)</f>
        <v/>
      </c>
      <c r="K13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0" s="25" t="str">
        <f>IF(Table1[[#This Row],[नाम विद्यार्थी]]="","",IF(AND(Table1[[#This Row],[कक्षा]]&gt;8,Table1[[#This Row],[कक्षा]]&lt;11),50,""))</f>
        <v/>
      </c>
      <c r="M1360" s="28" t="str">
        <f>IF(Table1[[#This Row],[नाम विद्यार्थी]]="","",IF(AND(Table1[[#This Row],[कक्षा]]&gt;=11,'School Fees'!$L$3="Yes"),100,""))</f>
        <v/>
      </c>
      <c r="N13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0" s="25" t="str">
        <f>IF(Table1[[#This Row],[नाम विद्यार्थी]]="","",IF(Table1[[#This Row],[कक्षा]]&gt;8,5,""))</f>
        <v/>
      </c>
      <c r="P13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0" s="21"/>
      <c r="R1360" s="21"/>
      <c r="S1360" s="28" t="str">
        <f>IF(SUM(Table1[[#This Row],[छात्र निधि]:[टी.सी.शुल्क]])=0,"",SUM(Table1[[#This Row],[छात्र निधि]:[टी.सी.शुल्क]]))</f>
        <v/>
      </c>
      <c r="T1360" s="33"/>
      <c r="U1360" s="33"/>
      <c r="V1360" s="22"/>
    </row>
    <row r="1361" spans="2:22" ht="15">
      <c r="B1361" s="25" t="str">
        <f>IF(C1361="","",ROWS($A$4:A1361))</f>
        <v/>
      </c>
      <c r="C1361" s="25" t="str">
        <f>IF('Student Record'!A1359="","",'Student Record'!A1359)</f>
        <v/>
      </c>
      <c r="D1361" s="25" t="str">
        <f>IF('Student Record'!B1359="","",'Student Record'!B1359)</f>
        <v/>
      </c>
      <c r="E1361" s="25" t="str">
        <f>IF('Student Record'!C1359="","",'Student Record'!C1359)</f>
        <v/>
      </c>
      <c r="F1361" s="26" t="str">
        <f>IF('Student Record'!E1359="","",'Student Record'!E1359)</f>
        <v/>
      </c>
      <c r="G1361" s="26" t="str">
        <f>IF('Student Record'!G1359="","",'Student Record'!G1359)</f>
        <v/>
      </c>
      <c r="H1361" s="25" t="str">
        <f>IF('Student Record'!I1359="","",'Student Record'!I1359)</f>
        <v/>
      </c>
      <c r="I1361" s="27" t="str">
        <f>IF('Student Record'!J1359="","",'Student Record'!J1359)</f>
        <v/>
      </c>
      <c r="J1361" s="25" t="str">
        <f>IF('Student Record'!O1359="","",'Student Record'!O1359)</f>
        <v/>
      </c>
      <c r="K13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1" s="25" t="str">
        <f>IF(Table1[[#This Row],[नाम विद्यार्थी]]="","",IF(AND(Table1[[#This Row],[कक्षा]]&gt;8,Table1[[#This Row],[कक्षा]]&lt;11),50,""))</f>
        <v/>
      </c>
      <c r="M1361" s="28" t="str">
        <f>IF(Table1[[#This Row],[नाम विद्यार्थी]]="","",IF(AND(Table1[[#This Row],[कक्षा]]&gt;=11,'School Fees'!$L$3="Yes"),100,""))</f>
        <v/>
      </c>
      <c r="N13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1" s="25" t="str">
        <f>IF(Table1[[#This Row],[नाम विद्यार्थी]]="","",IF(Table1[[#This Row],[कक्षा]]&gt;8,5,""))</f>
        <v/>
      </c>
      <c r="P13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1" s="21"/>
      <c r="R1361" s="21"/>
      <c r="S1361" s="28" t="str">
        <f>IF(SUM(Table1[[#This Row],[छात्र निधि]:[टी.सी.शुल्क]])=0,"",SUM(Table1[[#This Row],[छात्र निधि]:[टी.सी.शुल्क]]))</f>
        <v/>
      </c>
      <c r="T1361" s="33"/>
      <c r="U1361" s="33"/>
      <c r="V1361" s="22"/>
    </row>
    <row r="1362" spans="2:22" ht="15">
      <c r="B1362" s="25" t="str">
        <f>IF(C1362="","",ROWS($A$4:A1362))</f>
        <v/>
      </c>
      <c r="C1362" s="25" t="str">
        <f>IF('Student Record'!A1360="","",'Student Record'!A1360)</f>
        <v/>
      </c>
      <c r="D1362" s="25" t="str">
        <f>IF('Student Record'!B1360="","",'Student Record'!B1360)</f>
        <v/>
      </c>
      <c r="E1362" s="25" t="str">
        <f>IF('Student Record'!C1360="","",'Student Record'!C1360)</f>
        <v/>
      </c>
      <c r="F1362" s="26" t="str">
        <f>IF('Student Record'!E1360="","",'Student Record'!E1360)</f>
        <v/>
      </c>
      <c r="G1362" s="26" t="str">
        <f>IF('Student Record'!G1360="","",'Student Record'!G1360)</f>
        <v/>
      </c>
      <c r="H1362" s="25" t="str">
        <f>IF('Student Record'!I1360="","",'Student Record'!I1360)</f>
        <v/>
      </c>
      <c r="I1362" s="27" t="str">
        <f>IF('Student Record'!J1360="","",'Student Record'!J1360)</f>
        <v/>
      </c>
      <c r="J1362" s="25" t="str">
        <f>IF('Student Record'!O1360="","",'Student Record'!O1360)</f>
        <v/>
      </c>
      <c r="K13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2" s="25" t="str">
        <f>IF(Table1[[#This Row],[नाम विद्यार्थी]]="","",IF(AND(Table1[[#This Row],[कक्षा]]&gt;8,Table1[[#This Row],[कक्षा]]&lt;11),50,""))</f>
        <v/>
      </c>
      <c r="M1362" s="28" t="str">
        <f>IF(Table1[[#This Row],[नाम विद्यार्थी]]="","",IF(AND(Table1[[#This Row],[कक्षा]]&gt;=11,'School Fees'!$L$3="Yes"),100,""))</f>
        <v/>
      </c>
      <c r="N13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2" s="25" t="str">
        <f>IF(Table1[[#This Row],[नाम विद्यार्थी]]="","",IF(Table1[[#This Row],[कक्षा]]&gt;8,5,""))</f>
        <v/>
      </c>
      <c r="P13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2" s="21"/>
      <c r="R1362" s="21"/>
      <c r="S1362" s="28" t="str">
        <f>IF(SUM(Table1[[#This Row],[छात्र निधि]:[टी.सी.शुल्क]])=0,"",SUM(Table1[[#This Row],[छात्र निधि]:[टी.सी.शुल्क]]))</f>
        <v/>
      </c>
      <c r="T1362" s="33"/>
      <c r="U1362" s="33"/>
      <c r="V1362" s="22"/>
    </row>
    <row r="1363" spans="2:22" ht="15">
      <c r="B1363" s="25" t="str">
        <f>IF(C1363="","",ROWS($A$4:A1363))</f>
        <v/>
      </c>
      <c r="C1363" s="25" t="str">
        <f>IF('Student Record'!A1361="","",'Student Record'!A1361)</f>
        <v/>
      </c>
      <c r="D1363" s="25" t="str">
        <f>IF('Student Record'!B1361="","",'Student Record'!B1361)</f>
        <v/>
      </c>
      <c r="E1363" s="25" t="str">
        <f>IF('Student Record'!C1361="","",'Student Record'!C1361)</f>
        <v/>
      </c>
      <c r="F1363" s="26" t="str">
        <f>IF('Student Record'!E1361="","",'Student Record'!E1361)</f>
        <v/>
      </c>
      <c r="G1363" s="26" t="str">
        <f>IF('Student Record'!G1361="","",'Student Record'!G1361)</f>
        <v/>
      </c>
      <c r="H1363" s="25" t="str">
        <f>IF('Student Record'!I1361="","",'Student Record'!I1361)</f>
        <v/>
      </c>
      <c r="I1363" s="27" t="str">
        <f>IF('Student Record'!J1361="","",'Student Record'!J1361)</f>
        <v/>
      </c>
      <c r="J1363" s="25" t="str">
        <f>IF('Student Record'!O1361="","",'Student Record'!O1361)</f>
        <v/>
      </c>
      <c r="K13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3" s="25" t="str">
        <f>IF(Table1[[#This Row],[नाम विद्यार्थी]]="","",IF(AND(Table1[[#This Row],[कक्षा]]&gt;8,Table1[[#This Row],[कक्षा]]&lt;11),50,""))</f>
        <v/>
      </c>
      <c r="M1363" s="28" t="str">
        <f>IF(Table1[[#This Row],[नाम विद्यार्थी]]="","",IF(AND(Table1[[#This Row],[कक्षा]]&gt;=11,'School Fees'!$L$3="Yes"),100,""))</f>
        <v/>
      </c>
      <c r="N13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3" s="25" t="str">
        <f>IF(Table1[[#This Row],[नाम विद्यार्थी]]="","",IF(Table1[[#This Row],[कक्षा]]&gt;8,5,""))</f>
        <v/>
      </c>
      <c r="P13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3" s="21"/>
      <c r="R1363" s="21"/>
      <c r="S1363" s="28" t="str">
        <f>IF(SUM(Table1[[#This Row],[छात्र निधि]:[टी.सी.शुल्क]])=0,"",SUM(Table1[[#This Row],[छात्र निधि]:[टी.सी.शुल्क]]))</f>
        <v/>
      </c>
      <c r="T1363" s="33"/>
      <c r="U1363" s="33"/>
      <c r="V1363" s="22"/>
    </row>
    <row r="1364" spans="2:22" ht="15">
      <c r="B1364" s="25" t="str">
        <f>IF(C1364="","",ROWS($A$4:A1364))</f>
        <v/>
      </c>
      <c r="C1364" s="25" t="str">
        <f>IF('Student Record'!A1362="","",'Student Record'!A1362)</f>
        <v/>
      </c>
      <c r="D1364" s="25" t="str">
        <f>IF('Student Record'!B1362="","",'Student Record'!B1362)</f>
        <v/>
      </c>
      <c r="E1364" s="25" t="str">
        <f>IF('Student Record'!C1362="","",'Student Record'!C1362)</f>
        <v/>
      </c>
      <c r="F1364" s="26" t="str">
        <f>IF('Student Record'!E1362="","",'Student Record'!E1362)</f>
        <v/>
      </c>
      <c r="G1364" s="26" t="str">
        <f>IF('Student Record'!G1362="","",'Student Record'!G1362)</f>
        <v/>
      </c>
      <c r="H1364" s="25" t="str">
        <f>IF('Student Record'!I1362="","",'Student Record'!I1362)</f>
        <v/>
      </c>
      <c r="I1364" s="27" t="str">
        <f>IF('Student Record'!J1362="","",'Student Record'!J1362)</f>
        <v/>
      </c>
      <c r="J1364" s="25" t="str">
        <f>IF('Student Record'!O1362="","",'Student Record'!O1362)</f>
        <v/>
      </c>
      <c r="K13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4" s="25" t="str">
        <f>IF(Table1[[#This Row],[नाम विद्यार्थी]]="","",IF(AND(Table1[[#This Row],[कक्षा]]&gt;8,Table1[[#This Row],[कक्षा]]&lt;11),50,""))</f>
        <v/>
      </c>
      <c r="M1364" s="28" t="str">
        <f>IF(Table1[[#This Row],[नाम विद्यार्थी]]="","",IF(AND(Table1[[#This Row],[कक्षा]]&gt;=11,'School Fees'!$L$3="Yes"),100,""))</f>
        <v/>
      </c>
      <c r="N13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4" s="25" t="str">
        <f>IF(Table1[[#This Row],[नाम विद्यार्थी]]="","",IF(Table1[[#This Row],[कक्षा]]&gt;8,5,""))</f>
        <v/>
      </c>
      <c r="P13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4" s="21"/>
      <c r="R1364" s="21"/>
      <c r="S1364" s="28" t="str">
        <f>IF(SUM(Table1[[#This Row],[छात्र निधि]:[टी.सी.शुल्क]])=0,"",SUM(Table1[[#This Row],[छात्र निधि]:[टी.सी.शुल्क]]))</f>
        <v/>
      </c>
      <c r="T1364" s="33"/>
      <c r="U1364" s="33"/>
      <c r="V1364" s="22"/>
    </row>
    <row r="1365" spans="2:22" ht="15">
      <c r="B1365" s="25" t="str">
        <f>IF(C1365="","",ROWS($A$4:A1365))</f>
        <v/>
      </c>
      <c r="C1365" s="25" t="str">
        <f>IF('Student Record'!A1363="","",'Student Record'!A1363)</f>
        <v/>
      </c>
      <c r="D1365" s="25" t="str">
        <f>IF('Student Record'!B1363="","",'Student Record'!B1363)</f>
        <v/>
      </c>
      <c r="E1365" s="25" t="str">
        <f>IF('Student Record'!C1363="","",'Student Record'!C1363)</f>
        <v/>
      </c>
      <c r="F1365" s="26" t="str">
        <f>IF('Student Record'!E1363="","",'Student Record'!E1363)</f>
        <v/>
      </c>
      <c r="G1365" s="26" t="str">
        <f>IF('Student Record'!G1363="","",'Student Record'!G1363)</f>
        <v/>
      </c>
      <c r="H1365" s="25" t="str">
        <f>IF('Student Record'!I1363="","",'Student Record'!I1363)</f>
        <v/>
      </c>
      <c r="I1365" s="27" t="str">
        <f>IF('Student Record'!J1363="","",'Student Record'!J1363)</f>
        <v/>
      </c>
      <c r="J1365" s="25" t="str">
        <f>IF('Student Record'!O1363="","",'Student Record'!O1363)</f>
        <v/>
      </c>
      <c r="K13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5" s="25" t="str">
        <f>IF(Table1[[#This Row],[नाम विद्यार्थी]]="","",IF(AND(Table1[[#This Row],[कक्षा]]&gt;8,Table1[[#This Row],[कक्षा]]&lt;11),50,""))</f>
        <v/>
      </c>
      <c r="M1365" s="28" t="str">
        <f>IF(Table1[[#This Row],[नाम विद्यार्थी]]="","",IF(AND(Table1[[#This Row],[कक्षा]]&gt;=11,'School Fees'!$L$3="Yes"),100,""))</f>
        <v/>
      </c>
      <c r="N13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5" s="25" t="str">
        <f>IF(Table1[[#This Row],[नाम विद्यार्थी]]="","",IF(Table1[[#This Row],[कक्षा]]&gt;8,5,""))</f>
        <v/>
      </c>
      <c r="P13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5" s="21"/>
      <c r="R1365" s="21"/>
      <c r="S1365" s="28" t="str">
        <f>IF(SUM(Table1[[#This Row],[छात्र निधि]:[टी.सी.शुल्क]])=0,"",SUM(Table1[[#This Row],[छात्र निधि]:[टी.सी.शुल्क]]))</f>
        <v/>
      </c>
      <c r="T1365" s="33"/>
      <c r="U1365" s="33"/>
      <c r="V1365" s="22"/>
    </row>
    <row r="1366" spans="2:22" ht="15">
      <c r="B1366" s="25" t="str">
        <f>IF(C1366="","",ROWS($A$4:A1366))</f>
        <v/>
      </c>
      <c r="C1366" s="25" t="str">
        <f>IF('Student Record'!A1364="","",'Student Record'!A1364)</f>
        <v/>
      </c>
      <c r="D1366" s="25" t="str">
        <f>IF('Student Record'!B1364="","",'Student Record'!B1364)</f>
        <v/>
      </c>
      <c r="E1366" s="25" t="str">
        <f>IF('Student Record'!C1364="","",'Student Record'!C1364)</f>
        <v/>
      </c>
      <c r="F1366" s="26" t="str">
        <f>IF('Student Record'!E1364="","",'Student Record'!E1364)</f>
        <v/>
      </c>
      <c r="G1366" s="26" t="str">
        <f>IF('Student Record'!G1364="","",'Student Record'!G1364)</f>
        <v/>
      </c>
      <c r="H1366" s="25" t="str">
        <f>IF('Student Record'!I1364="","",'Student Record'!I1364)</f>
        <v/>
      </c>
      <c r="I1366" s="27" t="str">
        <f>IF('Student Record'!J1364="","",'Student Record'!J1364)</f>
        <v/>
      </c>
      <c r="J1366" s="25" t="str">
        <f>IF('Student Record'!O1364="","",'Student Record'!O1364)</f>
        <v/>
      </c>
      <c r="K13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6" s="25" t="str">
        <f>IF(Table1[[#This Row],[नाम विद्यार्थी]]="","",IF(AND(Table1[[#This Row],[कक्षा]]&gt;8,Table1[[#This Row],[कक्षा]]&lt;11),50,""))</f>
        <v/>
      </c>
      <c r="M1366" s="28" t="str">
        <f>IF(Table1[[#This Row],[नाम विद्यार्थी]]="","",IF(AND(Table1[[#This Row],[कक्षा]]&gt;=11,'School Fees'!$L$3="Yes"),100,""))</f>
        <v/>
      </c>
      <c r="N13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6" s="25" t="str">
        <f>IF(Table1[[#This Row],[नाम विद्यार्थी]]="","",IF(Table1[[#This Row],[कक्षा]]&gt;8,5,""))</f>
        <v/>
      </c>
      <c r="P13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6" s="21"/>
      <c r="R1366" s="21"/>
      <c r="S1366" s="28" t="str">
        <f>IF(SUM(Table1[[#This Row],[छात्र निधि]:[टी.सी.शुल्क]])=0,"",SUM(Table1[[#This Row],[छात्र निधि]:[टी.सी.शुल्क]]))</f>
        <v/>
      </c>
      <c r="T1366" s="33"/>
      <c r="U1366" s="33"/>
      <c r="V1366" s="22"/>
    </row>
    <row r="1367" spans="2:22" ht="15">
      <c r="B1367" s="25" t="str">
        <f>IF(C1367="","",ROWS($A$4:A1367))</f>
        <v/>
      </c>
      <c r="C1367" s="25" t="str">
        <f>IF('Student Record'!A1365="","",'Student Record'!A1365)</f>
        <v/>
      </c>
      <c r="D1367" s="25" t="str">
        <f>IF('Student Record'!B1365="","",'Student Record'!B1365)</f>
        <v/>
      </c>
      <c r="E1367" s="25" t="str">
        <f>IF('Student Record'!C1365="","",'Student Record'!C1365)</f>
        <v/>
      </c>
      <c r="F1367" s="26" t="str">
        <f>IF('Student Record'!E1365="","",'Student Record'!E1365)</f>
        <v/>
      </c>
      <c r="G1367" s="26" t="str">
        <f>IF('Student Record'!G1365="","",'Student Record'!G1365)</f>
        <v/>
      </c>
      <c r="H1367" s="25" t="str">
        <f>IF('Student Record'!I1365="","",'Student Record'!I1365)</f>
        <v/>
      </c>
      <c r="I1367" s="27" t="str">
        <f>IF('Student Record'!J1365="","",'Student Record'!J1365)</f>
        <v/>
      </c>
      <c r="J1367" s="25" t="str">
        <f>IF('Student Record'!O1365="","",'Student Record'!O1365)</f>
        <v/>
      </c>
      <c r="K13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7" s="25" t="str">
        <f>IF(Table1[[#This Row],[नाम विद्यार्थी]]="","",IF(AND(Table1[[#This Row],[कक्षा]]&gt;8,Table1[[#This Row],[कक्षा]]&lt;11),50,""))</f>
        <v/>
      </c>
      <c r="M1367" s="28" t="str">
        <f>IF(Table1[[#This Row],[नाम विद्यार्थी]]="","",IF(AND(Table1[[#This Row],[कक्षा]]&gt;=11,'School Fees'!$L$3="Yes"),100,""))</f>
        <v/>
      </c>
      <c r="N13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7" s="25" t="str">
        <f>IF(Table1[[#This Row],[नाम विद्यार्थी]]="","",IF(Table1[[#This Row],[कक्षा]]&gt;8,5,""))</f>
        <v/>
      </c>
      <c r="P13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7" s="21"/>
      <c r="R1367" s="21"/>
      <c r="S1367" s="28" t="str">
        <f>IF(SUM(Table1[[#This Row],[छात्र निधि]:[टी.सी.शुल्क]])=0,"",SUM(Table1[[#This Row],[छात्र निधि]:[टी.सी.शुल्क]]))</f>
        <v/>
      </c>
      <c r="T1367" s="33"/>
      <c r="U1367" s="33"/>
      <c r="V1367" s="22"/>
    </row>
    <row r="1368" spans="2:22" ht="15">
      <c r="B1368" s="25" t="str">
        <f>IF(C1368="","",ROWS($A$4:A1368))</f>
        <v/>
      </c>
      <c r="C1368" s="25" t="str">
        <f>IF('Student Record'!A1366="","",'Student Record'!A1366)</f>
        <v/>
      </c>
      <c r="D1368" s="25" t="str">
        <f>IF('Student Record'!B1366="","",'Student Record'!B1366)</f>
        <v/>
      </c>
      <c r="E1368" s="25" t="str">
        <f>IF('Student Record'!C1366="","",'Student Record'!C1366)</f>
        <v/>
      </c>
      <c r="F1368" s="26" t="str">
        <f>IF('Student Record'!E1366="","",'Student Record'!E1366)</f>
        <v/>
      </c>
      <c r="G1368" s="26" t="str">
        <f>IF('Student Record'!G1366="","",'Student Record'!G1366)</f>
        <v/>
      </c>
      <c r="H1368" s="25" t="str">
        <f>IF('Student Record'!I1366="","",'Student Record'!I1366)</f>
        <v/>
      </c>
      <c r="I1368" s="27" t="str">
        <f>IF('Student Record'!J1366="","",'Student Record'!J1366)</f>
        <v/>
      </c>
      <c r="J1368" s="25" t="str">
        <f>IF('Student Record'!O1366="","",'Student Record'!O1366)</f>
        <v/>
      </c>
      <c r="K13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8" s="25" t="str">
        <f>IF(Table1[[#This Row],[नाम विद्यार्थी]]="","",IF(AND(Table1[[#This Row],[कक्षा]]&gt;8,Table1[[#This Row],[कक्षा]]&lt;11),50,""))</f>
        <v/>
      </c>
      <c r="M1368" s="28" t="str">
        <f>IF(Table1[[#This Row],[नाम विद्यार्थी]]="","",IF(AND(Table1[[#This Row],[कक्षा]]&gt;=11,'School Fees'!$L$3="Yes"),100,""))</f>
        <v/>
      </c>
      <c r="N13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8" s="25" t="str">
        <f>IF(Table1[[#This Row],[नाम विद्यार्थी]]="","",IF(Table1[[#This Row],[कक्षा]]&gt;8,5,""))</f>
        <v/>
      </c>
      <c r="P13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8" s="21"/>
      <c r="R1368" s="21"/>
      <c r="S1368" s="28" t="str">
        <f>IF(SUM(Table1[[#This Row],[छात्र निधि]:[टी.सी.शुल्क]])=0,"",SUM(Table1[[#This Row],[छात्र निधि]:[टी.सी.शुल्क]]))</f>
        <v/>
      </c>
      <c r="T1368" s="33"/>
      <c r="U1368" s="33"/>
      <c r="V1368" s="22"/>
    </row>
    <row r="1369" spans="2:22" ht="15">
      <c r="B1369" s="25" t="str">
        <f>IF(C1369="","",ROWS($A$4:A1369))</f>
        <v/>
      </c>
      <c r="C1369" s="25" t="str">
        <f>IF('Student Record'!A1367="","",'Student Record'!A1367)</f>
        <v/>
      </c>
      <c r="D1369" s="25" t="str">
        <f>IF('Student Record'!B1367="","",'Student Record'!B1367)</f>
        <v/>
      </c>
      <c r="E1369" s="25" t="str">
        <f>IF('Student Record'!C1367="","",'Student Record'!C1367)</f>
        <v/>
      </c>
      <c r="F1369" s="26" t="str">
        <f>IF('Student Record'!E1367="","",'Student Record'!E1367)</f>
        <v/>
      </c>
      <c r="G1369" s="26" t="str">
        <f>IF('Student Record'!G1367="","",'Student Record'!G1367)</f>
        <v/>
      </c>
      <c r="H1369" s="25" t="str">
        <f>IF('Student Record'!I1367="","",'Student Record'!I1367)</f>
        <v/>
      </c>
      <c r="I1369" s="27" t="str">
        <f>IF('Student Record'!J1367="","",'Student Record'!J1367)</f>
        <v/>
      </c>
      <c r="J1369" s="25" t="str">
        <f>IF('Student Record'!O1367="","",'Student Record'!O1367)</f>
        <v/>
      </c>
      <c r="K13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69" s="25" t="str">
        <f>IF(Table1[[#This Row],[नाम विद्यार्थी]]="","",IF(AND(Table1[[#This Row],[कक्षा]]&gt;8,Table1[[#This Row],[कक्षा]]&lt;11),50,""))</f>
        <v/>
      </c>
      <c r="M1369" s="28" t="str">
        <f>IF(Table1[[#This Row],[नाम विद्यार्थी]]="","",IF(AND(Table1[[#This Row],[कक्षा]]&gt;=11,'School Fees'!$L$3="Yes"),100,""))</f>
        <v/>
      </c>
      <c r="N13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69" s="25" t="str">
        <f>IF(Table1[[#This Row],[नाम विद्यार्थी]]="","",IF(Table1[[#This Row],[कक्षा]]&gt;8,5,""))</f>
        <v/>
      </c>
      <c r="P13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69" s="21"/>
      <c r="R1369" s="21"/>
      <c r="S1369" s="28" t="str">
        <f>IF(SUM(Table1[[#This Row],[छात्र निधि]:[टी.सी.शुल्क]])=0,"",SUM(Table1[[#This Row],[छात्र निधि]:[टी.सी.शुल्क]]))</f>
        <v/>
      </c>
      <c r="T1369" s="33"/>
      <c r="U1369" s="33"/>
      <c r="V1369" s="22"/>
    </row>
    <row r="1370" spans="2:22" ht="15">
      <c r="B1370" s="25" t="str">
        <f>IF(C1370="","",ROWS($A$4:A1370))</f>
        <v/>
      </c>
      <c r="C1370" s="25" t="str">
        <f>IF('Student Record'!A1368="","",'Student Record'!A1368)</f>
        <v/>
      </c>
      <c r="D1370" s="25" t="str">
        <f>IF('Student Record'!B1368="","",'Student Record'!B1368)</f>
        <v/>
      </c>
      <c r="E1370" s="25" t="str">
        <f>IF('Student Record'!C1368="","",'Student Record'!C1368)</f>
        <v/>
      </c>
      <c r="F1370" s="26" t="str">
        <f>IF('Student Record'!E1368="","",'Student Record'!E1368)</f>
        <v/>
      </c>
      <c r="G1370" s="26" t="str">
        <f>IF('Student Record'!G1368="","",'Student Record'!G1368)</f>
        <v/>
      </c>
      <c r="H1370" s="25" t="str">
        <f>IF('Student Record'!I1368="","",'Student Record'!I1368)</f>
        <v/>
      </c>
      <c r="I1370" s="27" t="str">
        <f>IF('Student Record'!J1368="","",'Student Record'!J1368)</f>
        <v/>
      </c>
      <c r="J1370" s="25" t="str">
        <f>IF('Student Record'!O1368="","",'Student Record'!O1368)</f>
        <v/>
      </c>
      <c r="K13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0" s="25" t="str">
        <f>IF(Table1[[#This Row],[नाम विद्यार्थी]]="","",IF(AND(Table1[[#This Row],[कक्षा]]&gt;8,Table1[[#This Row],[कक्षा]]&lt;11),50,""))</f>
        <v/>
      </c>
      <c r="M1370" s="28" t="str">
        <f>IF(Table1[[#This Row],[नाम विद्यार्थी]]="","",IF(AND(Table1[[#This Row],[कक्षा]]&gt;=11,'School Fees'!$L$3="Yes"),100,""))</f>
        <v/>
      </c>
      <c r="N13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0" s="25" t="str">
        <f>IF(Table1[[#This Row],[नाम विद्यार्थी]]="","",IF(Table1[[#This Row],[कक्षा]]&gt;8,5,""))</f>
        <v/>
      </c>
      <c r="P13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0" s="21"/>
      <c r="R1370" s="21"/>
      <c r="S1370" s="28" t="str">
        <f>IF(SUM(Table1[[#This Row],[छात्र निधि]:[टी.सी.शुल्क]])=0,"",SUM(Table1[[#This Row],[छात्र निधि]:[टी.सी.शुल्क]]))</f>
        <v/>
      </c>
      <c r="T1370" s="33"/>
      <c r="U1370" s="33"/>
      <c r="V1370" s="22"/>
    </row>
    <row r="1371" spans="2:22" ht="15">
      <c r="B1371" s="25" t="str">
        <f>IF(C1371="","",ROWS($A$4:A1371))</f>
        <v/>
      </c>
      <c r="C1371" s="25" t="str">
        <f>IF('Student Record'!A1369="","",'Student Record'!A1369)</f>
        <v/>
      </c>
      <c r="D1371" s="25" t="str">
        <f>IF('Student Record'!B1369="","",'Student Record'!B1369)</f>
        <v/>
      </c>
      <c r="E1371" s="25" t="str">
        <f>IF('Student Record'!C1369="","",'Student Record'!C1369)</f>
        <v/>
      </c>
      <c r="F1371" s="26" t="str">
        <f>IF('Student Record'!E1369="","",'Student Record'!E1369)</f>
        <v/>
      </c>
      <c r="G1371" s="26" t="str">
        <f>IF('Student Record'!G1369="","",'Student Record'!G1369)</f>
        <v/>
      </c>
      <c r="H1371" s="25" t="str">
        <f>IF('Student Record'!I1369="","",'Student Record'!I1369)</f>
        <v/>
      </c>
      <c r="I1371" s="27" t="str">
        <f>IF('Student Record'!J1369="","",'Student Record'!J1369)</f>
        <v/>
      </c>
      <c r="J1371" s="25" t="str">
        <f>IF('Student Record'!O1369="","",'Student Record'!O1369)</f>
        <v/>
      </c>
      <c r="K13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1" s="25" t="str">
        <f>IF(Table1[[#This Row],[नाम विद्यार्थी]]="","",IF(AND(Table1[[#This Row],[कक्षा]]&gt;8,Table1[[#This Row],[कक्षा]]&lt;11),50,""))</f>
        <v/>
      </c>
      <c r="M1371" s="28" t="str">
        <f>IF(Table1[[#This Row],[नाम विद्यार्थी]]="","",IF(AND(Table1[[#This Row],[कक्षा]]&gt;=11,'School Fees'!$L$3="Yes"),100,""))</f>
        <v/>
      </c>
      <c r="N13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1" s="25" t="str">
        <f>IF(Table1[[#This Row],[नाम विद्यार्थी]]="","",IF(Table1[[#This Row],[कक्षा]]&gt;8,5,""))</f>
        <v/>
      </c>
      <c r="P13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1" s="21"/>
      <c r="R1371" s="21"/>
      <c r="S1371" s="28" t="str">
        <f>IF(SUM(Table1[[#This Row],[छात्र निधि]:[टी.सी.शुल्क]])=0,"",SUM(Table1[[#This Row],[छात्र निधि]:[टी.सी.शुल्क]]))</f>
        <v/>
      </c>
      <c r="T1371" s="33"/>
      <c r="U1371" s="33"/>
      <c r="V1371" s="22"/>
    </row>
    <row r="1372" spans="2:22" ht="15">
      <c r="B1372" s="25" t="str">
        <f>IF(C1372="","",ROWS($A$4:A1372))</f>
        <v/>
      </c>
      <c r="C1372" s="25" t="str">
        <f>IF('Student Record'!A1370="","",'Student Record'!A1370)</f>
        <v/>
      </c>
      <c r="D1372" s="25" t="str">
        <f>IF('Student Record'!B1370="","",'Student Record'!B1370)</f>
        <v/>
      </c>
      <c r="E1372" s="25" t="str">
        <f>IF('Student Record'!C1370="","",'Student Record'!C1370)</f>
        <v/>
      </c>
      <c r="F1372" s="26" t="str">
        <f>IF('Student Record'!E1370="","",'Student Record'!E1370)</f>
        <v/>
      </c>
      <c r="G1372" s="26" t="str">
        <f>IF('Student Record'!G1370="","",'Student Record'!G1370)</f>
        <v/>
      </c>
      <c r="H1372" s="25" t="str">
        <f>IF('Student Record'!I1370="","",'Student Record'!I1370)</f>
        <v/>
      </c>
      <c r="I1372" s="27" t="str">
        <f>IF('Student Record'!J1370="","",'Student Record'!J1370)</f>
        <v/>
      </c>
      <c r="J1372" s="25" t="str">
        <f>IF('Student Record'!O1370="","",'Student Record'!O1370)</f>
        <v/>
      </c>
      <c r="K13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2" s="25" t="str">
        <f>IF(Table1[[#This Row],[नाम विद्यार्थी]]="","",IF(AND(Table1[[#This Row],[कक्षा]]&gt;8,Table1[[#This Row],[कक्षा]]&lt;11),50,""))</f>
        <v/>
      </c>
      <c r="M1372" s="28" t="str">
        <f>IF(Table1[[#This Row],[नाम विद्यार्थी]]="","",IF(AND(Table1[[#This Row],[कक्षा]]&gt;=11,'School Fees'!$L$3="Yes"),100,""))</f>
        <v/>
      </c>
      <c r="N13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2" s="25" t="str">
        <f>IF(Table1[[#This Row],[नाम विद्यार्थी]]="","",IF(Table1[[#This Row],[कक्षा]]&gt;8,5,""))</f>
        <v/>
      </c>
      <c r="P13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2" s="21"/>
      <c r="R1372" s="21"/>
      <c r="S1372" s="28" t="str">
        <f>IF(SUM(Table1[[#This Row],[छात्र निधि]:[टी.सी.शुल्क]])=0,"",SUM(Table1[[#This Row],[छात्र निधि]:[टी.सी.शुल्क]]))</f>
        <v/>
      </c>
      <c r="T1372" s="33"/>
      <c r="U1372" s="33"/>
      <c r="V1372" s="22"/>
    </row>
    <row r="1373" spans="2:22" ht="15">
      <c r="B1373" s="25" t="str">
        <f>IF(C1373="","",ROWS($A$4:A1373))</f>
        <v/>
      </c>
      <c r="C1373" s="25" t="str">
        <f>IF('Student Record'!A1371="","",'Student Record'!A1371)</f>
        <v/>
      </c>
      <c r="D1373" s="25" t="str">
        <f>IF('Student Record'!B1371="","",'Student Record'!B1371)</f>
        <v/>
      </c>
      <c r="E1373" s="25" t="str">
        <f>IF('Student Record'!C1371="","",'Student Record'!C1371)</f>
        <v/>
      </c>
      <c r="F1373" s="26" t="str">
        <f>IF('Student Record'!E1371="","",'Student Record'!E1371)</f>
        <v/>
      </c>
      <c r="G1373" s="26" t="str">
        <f>IF('Student Record'!G1371="","",'Student Record'!G1371)</f>
        <v/>
      </c>
      <c r="H1373" s="25" t="str">
        <f>IF('Student Record'!I1371="","",'Student Record'!I1371)</f>
        <v/>
      </c>
      <c r="I1373" s="27" t="str">
        <f>IF('Student Record'!J1371="","",'Student Record'!J1371)</f>
        <v/>
      </c>
      <c r="J1373" s="25" t="str">
        <f>IF('Student Record'!O1371="","",'Student Record'!O1371)</f>
        <v/>
      </c>
      <c r="K13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3" s="25" t="str">
        <f>IF(Table1[[#This Row],[नाम विद्यार्थी]]="","",IF(AND(Table1[[#This Row],[कक्षा]]&gt;8,Table1[[#This Row],[कक्षा]]&lt;11),50,""))</f>
        <v/>
      </c>
      <c r="M1373" s="28" t="str">
        <f>IF(Table1[[#This Row],[नाम विद्यार्थी]]="","",IF(AND(Table1[[#This Row],[कक्षा]]&gt;=11,'School Fees'!$L$3="Yes"),100,""))</f>
        <v/>
      </c>
      <c r="N13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3" s="25" t="str">
        <f>IF(Table1[[#This Row],[नाम विद्यार्थी]]="","",IF(Table1[[#This Row],[कक्षा]]&gt;8,5,""))</f>
        <v/>
      </c>
      <c r="P13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3" s="21"/>
      <c r="R1373" s="21"/>
      <c r="S1373" s="28" t="str">
        <f>IF(SUM(Table1[[#This Row],[छात्र निधि]:[टी.सी.शुल्क]])=0,"",SUM(Table1[[#This Row],[छात्र निधि]:[टी.सी.शुल्क]]))</f>
        <v/>
      </c>
      <c r="T1373" s="33"/>
      <c r="U1373" s="33"/>
      <c r="V1373" s="22"/>
    </row>
    <row r="1374" spans="2:22" ht="15">
      <c r="B1374" s="25" t="str">
        <f>IF(C1374="","",ROWS($A$4:A1374))</f>
        <v/>
      </c>
      <c r="C1374" s="25" t="str">
        <f>IF('Student Record'!A1372="","",'Student Record'!A1372)</f>
        <v/>
      </c>
      <c r="D1374" s="25" t="str">
        <f>IF('Student Record'!B1372="","",'Student Record'!B1372)</f>
        <v/>
      </c>
      <c r="E1374" s="25" t="str">
        <f>IF('Student Record'!C1372="","",'Student Record'!C1372)</f>
        <v/>
      </c>
      <c r="F1374" s="26" t="str">
        <f>IF('Student Record'!E1372="","",'Student Record'!E1372)</f>
        <v/>
      </c>
      <c r="G1374" s="26" t="str">
        <f>IF('Student Record'!G1372="","",'Student Record'!G1372)</f>
        <v/>
      </c>
      <c r="H1374" s="25" t="str">
        <f>IF('Student Record'!I1372="","",'Student Record'!I1372)</f>
        <v/>
      </c>
      <c r="I1374" s="27" t="str">
        <f>IF('Student Record'!J1372="","",'Student Record'!J1372)</f>
        <v/>
      </c>
      <c r="J1374" s="25" t="str">
        <f>IF('Student Record'!O1372="","",'Student Record'!O1372)</f>
        <v/>
      </c>
      <c r="K13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4" s="25" t="str">
        <f>IF(Table1[[#This Row],[नाम विद्यार्थी]]="","",IF(AND(Table1[[#This Row],[कक्षा]]&gt;8,Table1[[#This Row],[कक्षा]]&lt;11),50,""))</f>
        <v/>
      </c>
      <c r="M1374" s="28" t="str">
        <f>IF(Table1[[#This Row],[नाम विद्यार्थी]]="","",IF(AND(Table1[[#This Row],[कक्षा]]&gt;=11,'School Fees'!$L$3="Yes"),100,""))</f>
        <v/>
      </c>
      <c r="N13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4" s="25" t="str">
        <f>IF(Table1[[#This Row],[नाम विद्यार्थी]]="","",IF(Table1[[#This Row],[कक्षा]]&gt;8,5,""))</f>
        <v/>
      </c>
      <c r="P13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4" s="21"/>
      <c r="R1374" s="21"/>
      <c r="S1374" s="28" t="str">
        <f>IF(SUM(Table1[[#This Row],[छात्र निधि]:[टी.सी.शुल्क]])=0,"",SUM(Table1[[#This Row],[छात्र निधि]:[टी.सी.शुल्क]]))</f>
        <v/>
      </c>
      <c r="T1374" s="33"/>
      <c r="U1374" s="33"/>
      <c r="V1374" s="22"/>
    </row>
    <row r="1375" spans="2:22" ht="15">
      <c r="B1375" s="25" t="str">
        <f>IF(C1375="","",ROWS($A$4:A1375))</f>
        <v/>
      </c>
      <c r="C1375" s="25" t="str">
        <f>IF('Student Record'!A1373="","",'Student Record'!A1373)</f>
        <v/>
      </c>
      <c r="D1375" s="25" t="str">
        <f>IF('Student Record'!B1373="","",'Student Record'!B1373)</f>
        <v/>
      </c>
      <c r="E1375" s="25" t="str">
        <f>IF('Student Record'!C1373="","",'Student Record'!C1373)</f>
        <v/>
      </c>
      <c r="F1375" s="26" t="str">
        <f>IF('Student Record'!E1373="","",'Student Record'!E1373)</f>
        <v/>
      </c>
      <c r="G1375" s="26" t="str">
        <f>IF('Student Record'!G1373="","",'Student Record'!G1373)</f>
        <v/>
      </c>
      <c r="H1375" s="25" t="str">
        <f>IF('Student Record'!I1373="","",'Student Record'!I1373)</f>
        <v/>
      </c>
      <c r="I1375" s="27" t="str">
        <f>IF('Student Record'!J1373="","",'Student Record'!J1373)</f>
        <v/>
      </c>
      <c r="J1375" s="25" t="str">
        <f>IF('Student Record'!O1373="","",'Student Record'!O1373)</f>
        <v/>
      </c>
      <c r="K13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5" s="25" t="str">
        <f>IF(Table1[[#This Row],[नाम विद्यार्थी]]="","",IF(AND(Table1[[#This Row],[कक्षा]]&gt;8,Table1[[#This Row],[कक्षा]]&lt;11),50,""))</f>
        <v/>
      </c>
      <c r="M1375" s="28" t="str">
        <f>IF(Table1[[#This Row],[नाम विद्यार्थी]]="","",IF(AND(Table1[[#This Row],[कक्षा]]&gt;=11,'School Fees'!$L$3="Yes"),100,""))</f>
        <v/>
      </c>
      <c r="N13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5" s="25" t="str">
        <f>IF(Table1[[#This Row],[नाम विद्यार्थी]]="","",IF(Table1[[#This Row],[कक्षा]]&gt;8,5,""))</f>
        <v/>
      </c>
      <c r="P13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5" s="21"/>
      <c r="R1375" s="21"/>
      <c r="S1375" s="28" t="str">
        <f>IF(SUM(Table1[[#This Row],[छात्र निधि]:[टी.सी.शुल्क]])=0,"",SUM(Table1[[#This Row],[छात्र निधि]:[टी.सी.शुल्क]]))</f>
        <v/>
      </c>
      <c r="T1375" s="33"/>
      <c r="U1375" s="33"/>
      <c r="V1375" s="22"/>
    </row>
    <row r="1376" spans="2:22" ht="15">
      <c r="B1376" s="25" t="str">
        <f>IF(C1376="","",ROWS($A$4:A1376))</f>
        <v/>
      </c>
      <c r="C1376" s="25" t="str">
        <f>IF('Student Record'!A1374="","",'Student Record'!A1374)</f>
        <v/>
      </c>
      <c r="D1376" s="25" t="str">
        <f>IF('Student Record'!B1374="","",'Student Record'!B1374)</f>
        <v/>
      </c>
      <c r="E1376" s="25" t="str">
        <f>IF('Student Record'!C1374="","",'Student Record'!C1374)</f>
        <v/>
      </c>
      <c r="F1376" s="26" t="str">
        <f>IF('Student Record'!E1374="","",'Student Record'!E1374)</f>
        <v/>
      </c>
      <c r="G1376" s="26" t="str">
        <f>IF('Student Record'!G1374="","",'Student Record'!G1374)</f>
        <v/>
      </c>
      <c r="H1376" s="25" t="str">
        <f>IF('Student Record'!I1374="","",'Student Record'!I1374)</f>
        <v/>
      </c>
      <c r="I1376" s="27" t="str">
        <f>IF('Student Record'!J1374="","",'Student Record'!J1374)</f>
        <v/>
      </c>
      <c r="J1376" s="25" t="str">
        <f>IF('Student Record'!O1374="","",'Student Record'!O1374)</f>
        <v/>
      </c>
      <c r="K13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6" s="25" t="str">
        <f>IF(Table1[[#This Row],[नाम विद्यार्थी]]="","",IF(AND(Table1[[#This Row],[कक्षा]]&gt;8,Table1[[#This Row],[कक्षा]]&lt;11),50,""))</f>
        <v/>
      </c>
      <c r="M1376" s="28" t="str">
        <f>IF(Table1[[#This Row],[नाम विद्यार्थी]]="","",IF(AND(Table1[[#This Row],[कक्षा]]&gt;=11,'School Fees'!$L$3="Yes"),100,""))</f>
        <v/>
      </c>
      <c r="N13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6" s="25" t="str">
        <f>IF(Table1[[#This Row],[नाम विद्यार्थी]]="","",IF(Table1[[#This Row],[कक्षा]]&gt;8,5,""))</f>
        <v/>
      </c>
      <c r="P13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6" s="21"/>
      <c r="R1376" s="21"/>
      <c r="S1376" s="28" t="str">
        <f>IF(SUM(Table1[[#This Row],[छात्र निधि]:[टी.सी.शुल्क]])=0,"",SUM(Table1[[#This Row],[छात्र निधि]:[टी.सी.शुल्क]]))</f>
        <v/>
      </c>
      <c r="T1376" s="33"/>
      <c r="U1376" s="33"/>
      <c r="V1376" s="22"/>
    </row>
    <row r="1377" spans="2:22" ht="15">
      <c r="B1377" s="25" t="str">
        <f>IF(C1377="","",ROWS($A$4:A1377))</f>
        <v/>
      </c>
      <c r="C1377" s="25" t="str">
        <f>IF('Student Record'!A1375="","",'Student Record'!A1375)</f>
        <v/>
      </c>
      <c r="D1377" s="25" t="str">
        <f>IF('Student Record'!B1375="","",'Student Record'!B1375)</f>
        <v/>
      </c>
      <c r="E1377" s="25" t="str">
        <f>IF('Student Record'!C1375="","",'Student Record'!C1375)</f>
        <v/>
      </c>
      <c r="F1377" s="26" t="str">
        <f>IF('Student Record'!E1375="","",'Student Record'!E1375)</f>
        <v/>
      </c>
      <c r="G1377" s="26" t="str">
        <f>IF('Student Record'!G1375="","",'Student Record'!G1375)</f>
        <v/>
      </c>
      <c r="H1377" s="25" t="str">
        <f>IF('Student Record'!I1375="","",'Student Record'!I1375)</f>
        <v/>
      </c>
      <c r="I1377" s="27" t="str">
        <f>IF('Student Record'!J1375="","",'Student Record'!J1375)</f>
        <v/>
      </c>
      <c r="J1377" s="25" t="str">
        <f>IF('Student Record'!O1375="","",'Student Record'!O1375)</f>
        <v/>
      </c>
      <c r="K13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7" s="25" t="str">
        <f>IF(Table1[[#This Row],[नाम विद्यार्थी]]="","",IF(AND(Table1[[#This Row],[कक्षा]]&gt;8,Table1[[#This Row],[कक्षा]]&lt;11),50,""))</f>
        <v/>
      </c>
      <c r="M1377" s="28" t="str">
        <f>IF(Table1[[#This Row],[नाम विद्यार्थी]]="","",IF(AND(Table1[[#This Row],[कक्षा]]&gt;=11,'School Fees'!$L$3="Yes"),100,""))</f>
        <v/>
      </c>
      <c r="N13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7" s="25" t="str">
        <f>IF(Table1[[#This Row],[नाम विद्यार्थी]]="","",IF(Table1[[#This Row],[कक्षा]]&gt;8,5,""))</f>
        <v/>
      </c>
      <c r="P13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7" s="21"/>
      <c r="R1377" s="21"/>
      <c r="S1377" s="28" t="str">
        <f>IF(SUM(Table1[[#This Row],[छात्र निधि]:[टी.सी.शुल्क]])=0,"",SUM(Table1[[#This Row],[छात्र निधि]:[टी.सी.शुल्क]]))</f>
        <v/>
      </c>
      <c r="T1377" s="33"/>
      <c r="U1377" s="33"/>
      <c r="V1377" s="22"/>
    </row>
    <row r="1378" spans="2:22" ht="15">
      <c r="B1378" s="25" t="str">
        <f>IF(C1378="","",ROWS($A$4:A1378))</f>
        <v/>
      </c>
      <c r="C1378" s="25" t="str">
        <f>IF('Student Record'!A1376="","",'Student Record'!A1376)</f>
        <v/>
      </c>
      <c r="D1378" s="25" t="str">
        <f>IF('Student Record'!B1376="","",'Student Record'!B1376)</f>
        <v/>
      </c>
      <c r="E1378" s="25" t="str">
        <f>IF('Student Record'!C1376="","",'Student Record'!C1376)</f>
        <v/>
      </c>
      <c r="F1378" s="26" t="str">
        <f>IF('Student Record'!E1376="","",'Student Record'!E1376)</f>
        <v/>
      </c>
      <c r="G1378" s="26" t="str">
        <f>IF('Student Record'!G1376="","",'Student Record'!G1376)</f>
        <v/>
      </c>
      <c r="H1378" s="25" t="str">
        <f>IF('Student Record'!I1376="","",'Student Record'!I1376)</f>
        <v/>
      </c>
      <c r="I1378" s="27" t="str">
        <f>IF('Student Record'!J1376="","",'Student Record'!J1376)</f>
        <v/>
      </c>
      <c r="J1378" s="25" t="str">
        <f>IF('Student Record'!O1376="","",'Student Record'!O1376)</f>
        <v/>
      </c>
      <c r="K13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8" s="25" t="str">
        <f>IF(Table1[[#This Row],[नाम विद्यार्थी]]="","",IF(AND(Table1[[#This Row],[कक्षा]]&gt;8,Table1[[#This Row],[कक्षा]]&lt;11),50,""))</f>
        <v/>
      </c>
      <c r="M1378" s="28" t="str">
        <f>IF(Table1[[#This Row],[नाम विद्यार्थी]]="","",IF(AND(Table1[[#This Row],[कक्षा]]&gt;=11,'School Fees'!$L$3="Yes"),100,""))</f>
        <v/>
      </c>
      <c r="N13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8" s="25" t="str">
        <f>IF(Table1[[#This Row],[नाम विद्यार्थी]]="","",IF(Table1[[#This Row],[कक्षा]]&gt;8,5,""))</f>
        <v/>
      </c>
      <c r="P13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8" s="21"/>
      <c r="R1378" s="21"/>
      <c r="S1378" s="28" t="str">
        <f>IF(SUM(Table1[[#This Row],[छात्र निधि]:[टी.सी.शुल्क]])=0,"",SUM(Table1[[#This Row],[छात्र निधि]:[टी.सी.शुल्क]]))</f>
        <v/>
      </c>
      <c r="T1378" s="33"/>
      <c r="U1378" s="33"/>
      <c r="V1378" s="22"/>
    </row>
    <row r="1379" spans="2:22" ht="15">
      <c r="B1379" s="25" t="str">
        <f>IF(C1379="","",ROWS($A$4:A1379))</f>
        <v/>
      </c>
      <c r="C1379" s="25" t="str">
        <f>IF('Student Record'!A1377="","",'Student Record'!A1377)</f>
        <v/>
      </c>
      <c r="D1379" s="25" t="str">
        <f>IF('Student Record'!B1377="","",'Student Record'!B1377)</f>
        <v/>
      </c>
      <c r="E1379" s="25" t="str">
        <f>IF('Student Record'!C1377="","",'Student Record'!C1377)</f>
        <v/>
      </c>
      <c r="F1379" s="26" t="str">
        <f>IF('Student Record'!E1377="","",'Student Record'!E1377)</f>
        <v/>
      </c>
      <c r="G1379" s="26" t="str">
        <f>IF('Student Record'!G1377="","",'Student Record'!G1377)</f>
        <v/>
      </c>
      <c r="H1379" s="25" t="str">
        <f>IF('Student Record'!I1377="","",'Student Record'!I1377)</f>
        <v/>
      </c>
      <c r="I1379" s="27" t="str">
        <f>IF('Student Record'!J1377="","",'Student Record'!J1377)</f>
        <v/>
      </c>
      <c r="J1379" s="25" t="str">
        <f>IF('Student Record'!O1377="","",'Student Record'!O1377)</f>
        <v/>
      </c>
      <c r="K13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79" s="25" t="str">
        <f>IF(Table1[[#This Row],[नाम विद्यार्थी]]="","",IF(AND(Table1[[#This Row],[कक्षा]]&gt;8,Table1[[#This Row],[कक्षा]]&lt;11),50,""))</f>
        <v/>
      </c>
      <c r="M1379" s="28" t="str">
        <f>IF(Table1[[#This Row],[नाम विद्यार्थी]]="","",IF(AND(Table1[[#This Row],[कक्षा]]&gt;=11,'School Fees'!$L$3="Yes"),100,""))</f>
        <v/>
      </c>
      <c r="N13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79" s="25" t="str">
        <f>IF(Table1[[#This Row],[नाम विद्यार्थी]]="","",IF(Table1[[#This Row],[कक्षा]]&gt;8,5,""))</f>
        <v/>
      </c>
      <c r="P13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79" s="21"/>
      <c r="R1379" s="21"/>
      <c r="S1379" s="28" t="str">
        <f>IF(SUM(Table1[[#This Row],[छात्र निधि]:[टी.सी.शुल्क]])=0,"",SUM(Table1[[#This Row],[छात्र निधि]:[टी.सी.शुल्क]]))</f>
        <v/>
      </c>
      <c r="T1379" s="33"/>
      <c r="U1379" s="33"/>
      <c r="V1379" s="22"/>
    </row>
    <row r="1380" spans="2:22" ht="15">
      <c r="B1380" s="25" t="str">
        <f>IF(C1380="","",ROWS($A$4:A1380))</f>
        <v/>
      </c>
      <c r="C1380" s="25" t="str">
        <f>IF('Student Record'!A1378="","",'Student Record'!A1378)</f>
        <v/>
      </c>
      <c r="D1380" s="25" t="str">
        <f>IF('Student Record'!B1378="","",'Student Record'!B1378)</f>
        <v/>
      </c>
      <c r="E1380" s="25" t="str">
        <f>IF('Student Record'!C1378="","",'Student Record'!C1378)</f>
        <v/>
      </c>
      <c r="F1380" s="26" t="str">
        <f>IF('Student Record'!E1378="","",'Student Record'!E1378)</f>
        <v/>
      </c>
      <c r="G1380" s="26" t="str">
        <f>IF('Student Record'!G1378="","",'Student Record'!G1378)</f>
        <v/>
      </c>
      <c r="H1380" s="25" t="str">
        <f>IF('Student Record'!I1378="","",'Student Record'!I1378)</f>
        <v/>
      </c>
      <c r="I1380" s="27" t="str">
        <f>IF('Student Record'!J1378="","",'Student Record'!J1378)</f>
        <v/>
      </c>
      <c r="J1380" s="25" t="str">
        <f>IF('Student Record'!O1378="","",'Student Record'!O1378)</f>
        <v/>
      </c>
      <c r="K13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0" s="25" t="str">
        <f>IF(Table1[[#This Row],[नाम विद्यार्थी]]="","",IF(AND(Table1[[#This Row],[कक्षा]]&gt;8,Table1[[#This Row],[कक्षा]]&lt;11),50,""))</f>
        <v/>
      </c>
      <c r="M1380" s="28" t="str">
        <f>IF(Table1[[#This Row],[नाम विद्यार्थी]]="","",IF(AND(Table1[[#This Row],[कक्षा]]&gt;=11,'School Fees'!$L$3="Yes"),100,""))</f>
        <v/>
      </c>
      <c r="N13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0" s="25" t="str">
        <f>IF(Table1[[#This Row],[नाम विद्यार्थी]]="","",IF(Table1[[#This Row],[कक्षा]]&gt;8,5,""))</f>
        <v/>
      </c>
      <c r="P13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0" s="21"/>
      <c r="R1380" s="21"/>
      <c r="S1380" s="28" t="str">
        <f>IF(SUM(Table1[[#This Row],[छात्र निधि]:[टी.सी.शुल्क]])=0,"",SUM(Table1[[#This Row],[छात्र निधि]:[टी.सी.शुल्क]]))</f>
        <v/>
      </c>
      <c r="T1380" s="33"/>
      <c r="U1380" s="33"/>
      <c r="V1380" s="22"/>
    </row>
    <row r="1381" spans="2:22" ht="15">
      <c r="B1381" s="25" t="str">
        <f>IF(C1381="","",ROWS($A$4:A1381))</f>
        <v/>
      </c>
      <c r="C1381" s="25" t="str">
        <f>IF('Student Record'!A1379="","",'Student Record'!A1379)</f>
        <v/>
      </c>
      <c r="D1381" s="25" t="str">
        <f>IF('Student Record'!B1379="","",'Student Record'!B1379)</f>
        <v/>
      </c>
      <c r="E1381" s="25" t="str">
        <f>IF('Student Record'!C1379="","",'Student Record'!C1379)</f>
        <v/>
      </c>
      <c r="F1381" s="26" t="str">
        <f>IF('Student Record'!E1379="","",'Student Record'!E1379)</f>
        <v/>
      </c>
      <c r="G1381" s="26" t="str">
        <f>IF('Student Record'!G1379="","",'Student Record'!G1379)</f>
        <v/>
      </c>
      <c r="H1381" s="25" t="str">
        <f>IF('Student Record'!I1379="","",'Student Record'!I1379)</f>
        <v/>
      </c>
      <c r="I1381" s="27" t="str">
        <f>IF('Student Record'!J1379="","",'Student Record'!J1379)</f>
        <v/>
      </c>
      <c r="J1381" s="25" t="str">
        <f>IF('Student Record'!O1379="","",'Student Record'!O1379)</f>
        <v/>
      </c>
      <c r="K13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1" s="25" t="str">
        <f>IF(Table1[[#This Row],[नाम विद्यार्थी]]="","",IF(AND(Table1[[#This Row],[कक्षा]]&gt;8,Table1[[#This Row],[कक्षा]]&lt;11),50,""))</f>
        <v/>
      </c>
      <c r="M1381" s="28" t="str">
        <f>IF(Table1[[#This Row],[नाम विद्यार्थी]]="","",IF(AND(Table1[[#This Row],[कक्षा]]&gt;=11,'School Fees'!$L$3="Yes"),100,""))</f>
        <v/>
      </c>
      <c r="N13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1" s="25" t="str">
        <f>IF(Table1[[#This Row],[नाम विद्यार्थी]]="","",IF(Table1[[#This Row],[कक्षा]]&gt;8,5,""))</f>
        <v/>
      </c>
      <c r="P13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1" s="21"/>
      <c r="R1381" s="21"/>
      <c r="S1381" s="28" t="str">
        <f>IF(SUM(Table1[[#This Row],[छात्र निधि]:[टी.सी.शुल्क]])=0,"",SUM(Table1[[#This Row],[छात्र निधि]:[टी.सी.शुल्क]]))</f>
        <v/>
      </c>
      <c r="T1381" s="33"/>
      <c r="U1381" s="33"/>
      <c r="V1381" s="22"/>
    </row>
    <row r="1382" spans="2:22" ht="15">
      <c r="B1382" s="25" t="str">
        <f>IF(C1382="","",ROWS($A$4:A1382))</f>
        <v/>
      </c>
      <c r="C1382" s="25" t="str">
        <f>IF('Student Record'!A1380="","",'Student Record'!A1380)</f>
        <v/>
      </c>
      <c r="D1382" s="25" t="str">
        <f>IF('Student Record'!B1380="","",'Student Record'!B1380)</f>
        <v/>
      </c>
      <c r="E1382" s="25" t="str">
        <f>IF('Student Record'!C1380="","",'Student Record'!C1380)</f>
        <v/>
      </c>
      <c r="F1382" s="26" t="str">
        <f>IF('Student Record'!E1380="","",'Student Record'!E1380)</f>
        <v/>
      </c>
      <c r="G1382" s="26" t="str">
        <f>IF('Student Record'!G1380="","",'Student Record'!G1380)</f>
        <v/>
      </c>
      <c r="H1382" s="25" t="str">
        <f>IF('Student Record'!I1380="","",'Student Record'!I1380)</f>
        <v/>
      </c>
      <c r="I1382" s="27" t="str">
        <f>IF('Student Record'!J1380="","",'Student Record'!J1380)</f>
        <v/>
      </c>
      <c r="J1382" s="25" t="str">
        <f>IF('Student Record'!O1380="","",'Student Record'!O1380)</f>
        <v/>
      </c>
      <c r="K13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2" s="25" t="str">
        <f>IF(Table1[[#This Row],[नाम विद्यार्थी]]="","",IF(AND(Table1[[#This Row],[कक्षा]]&gt;8,Table1[[#This Row],[कक्षा]]&lt;11),50,""))</f>
        <v/>
      </c>
      <c r="M1382" s="28" t="str">
        <f>IF(Table1[[#This Row],[नाम विद्यार्थी]]="","",IF(AND(Table1[[#This Row],[कक्षा]]&gt;=11,'School Fees'!$L$3="Yes"),100,""))</f>
        <v/>
      </c>
      <c r="N13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2" s="25" t="str">
        <f>IF(Table1[[#This Row],[नाम विद्यार्थी]]="","",IF(Table1[[#This Row],[कक्षा]]&gt;8,5,""))</f>
        <v/>
      </c>
      <c r="P13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2" s="21"/>
      <c r="R1382" s="21"/>
      <c r="S1382" s="28" t="str">
        <f>IF(SUM(Table1[[#This Row],[छात्र निधि]:[टी.सी.शुल्क]])=0,"",SUM(Table1[[#This Row],[छात्र निधि]:[टी.सी.शुल्क]]))</f>
        <v/>
      </c>
      <c r="T1382" s="33"/>
      <c r="U1382" s="33"/>
      <c r="V1382" s="22"/>
    </row>
    <row r="1383" spans="2:22" ht="15">
      <c r="B1383" s="25" t="str">
        <f>IF(C1383="","",ROWS($A$4:A1383))</f>
        <v/>
      </c>
      <c r="C1383" s="25" t="str">
        <f>IF('Student Record'!A1381="","",'Student Record'!A1381)</f>
        <v/>
      </c>
      <c r="D1383" s="25" t="str">
        <f>IF('Student Record'!B1381="","",'Student Record'!B1381)</f>
        <v/>
      </c>
      <c r="E1383" s="25" t="str">
        <f>IF('Student Record'!C1381="","",'Student Record'!C1381)</f>
        <v/>
      </c>
      <c r="F1383" s="26" t="str">
        <f>IF('Student Record'!E1381="","",'Student Record'!E1381)</f>
        <v/>
      </c>
      <c r="G1383" s="26" t="str">
        <f>IF('Student Record'!G1381="","",'Student Record'!G1381)</f>
        <v/>
      </c>
      <c r="H1383" s="25" t="str">
        <f>IF('Student Record'!I1381="","",'Student Record'!I1381)</f>
        <v/>
      </c>
      <c r="I1383" s="27" t="str">
        <f>IF('Student Record'!J1381="","",'Student Record'!J1381)</f>
        <v/>
      </c>
      <c r="J1383" s="25" t="str">
        <f>IF('Student Record'!O1381="","",'Student Record'!O1381)</f>
        <v/>
      </c>
      <c r="K13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3" s="25" t="str">
        <f>IF(Table1[[#This Row],[नाम विद्यार्थी]]="","",IF(AND(Table1[[#This Row],[कक्षा]]&gt;8,Table1[[#This Row],[कक्षा]]&lt;11),50,""))</f>
        <v/>
      </c>
      <c r="M1383" s="28" t="str">
        <f>IF(Table1[[#This Row],[नाम विद्यार्थी]]="","",IF(AND(Table1[[#This Row],[कक्षा]]&gt;=11,'School Fees'!$L$3="Yes"),100,""))</f>
        <v/>
      </c>
      <c r="N13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3" s="25" t="str">
        <f>IF(Table1[[#This Row],[नाम विद्यार्थी]]="","",IF(Table1[[#This Row],[कक्षा]]&gt;8,5,""))</f>
        <v/>
      </c>
      <c r="P13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3" s="21"/>
      <c r="R1383" s="21"/>
      <c r="S1383" s="28" t="str">
        <f>IF(SUM(Table1[[#This Row],[छात्र निधि]:[टी.सी.शुल्क]])=0,"",SUM(Table1[[#This Row],[छात्र निधि]:[टी.सी.शुल्क]]))</f>
        <v/>
      </c>
      <c r="T1383" s="33"/>
      <c r="U1383" s="33"/>
      <c r="V1383" s="22"/>
    </row>
    <row r="1384" spans="2:22" ht="15">
      <c r="B1384" s="25" t="str">
        <f>IF(C1384="","",ROWS($A$4:A1384))</f>
        <v/>
      </c>
      <c r="C1384" s="25" t="str">
        <f>IF('Student Record'!A1382="","",'Student Record'!A1382)</f>
        <v/>
      </c>
      <c r="D1384" s="25" t="str">
        <f>IF('Student Record'!B1382="","",'Student Record'!B1382)</f>
        <v/>
      </c>
      <c r="E1384" s="25" t="str">
        <f>IF('Student Record'!C1382="","",'Student Record'!C1382)</f>
        <v/>
      </c>
      <c r="F1384" s="26" t="str">
        <f>IF('Student Record'!E1382="","",'Student Record'!E1382)</f>
        <v/>
      </c>
      <c r="G1384" s="26" t="str">
        <f>IF('Student Record'!G1382="","",'Student Record'!G1382)</f>
        <v/>
      </c>
      <c r="H1384" s="25" t="str">
        <f>IF('Student Record'!I1382="","",'Student Record'!I1382)</f>
        <v/>
      </c>
      <c r="I1384" s="27" t="str">
        <f>IF('Student Record'!J1382="","",'Student Record'!J1382)</f>
        <v/>
      </c>
      <c r="J1384" s="25" t="str">
        <f>IF('Student Record'!O1382="","",'Student Record'!O1382)</f>
        <v/>
      </c>
      <c r="K13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4" s="25" t="str">
        <f>IF(Table1[[#This Row],[नाम विद्यार्थी]]="","",IF(AND(Table1[[#This Row],[कक्षा]]&gt;8,Table1[[#This Row],[कक्षा]]&lt;11),50,""))</f>
        <v/>
      </c>
      <c r="M1384" s="28" t="str">
        <f>IF(Table1[[#This Row],[नाम विद्यार्थी]]="","",IF(AND(Table1[[#This Row],[कक्षा]]&gt;=11,'School Fees'!$L$3="Yes"),100,""))</f>
        <v/>
      </c>
      <c r="N13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4" s="25" t="str">
        <f>IF(Table1[[#This Row],[नाम विद्यार्थी]]="","",IF(Table1[[#This Row],[कक्षा]]&gt;8,5,""))</f>
        <v/>
      </c>
      <c r="P13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4" s="21"/>
      <c r="R1384" s="21"/>
      <c r="S1384" s="28" t="str">
        <f>IF(SUM(Table1[[#This Row],[छात्र निधि]:[टी.सी.शुल्क]])=0,"",SUM(Table1[[#This Row],[छात्र निधि]:[टी.सी.शुल्क]]))</f>
        <v/>
      </c>
      <c r="T1384" s="33"/>
      <c r="U1384" s="33"/>
      <c r="V1384" s="22"/>
    </row>
    <row r="1385" spans="2:22" ht="15">
      <c r="B1385" s="25" t="str">
        <f>IF(C1385="","",ROWS($A$4:A1385))</f>
        <v/>
      </c>
      <c r="C1385" s="25" t="str">
        <f>IF('Student Record'!A1383="","",'Student Record'!A1383)</f>
        <v/>
      </c>
      <c r="D1385" s="25" t="str">
        <f>IF('Student Record'!B1383="","",'Student Record'!B1383)</f>
        <v/>
      </c>
      <c r="E1385" s="25" t="str">
        <f>IF('Student Record'!C1383="","",'Student Record'!C1383)</f>
        <v/>
      </c>
      <c r="F1385" s="26" t="str">
        <f>IF('Student Record'!E1383="","",'Student Record'!E1383)</f>
        <v/>
      </c>
      <c r="G1385" s="26" t="str">
        <f>IF('Student Record'!G1383="","",'Student Record'!G1383)</f>
        <v/>
      </c>
      <c r="H1385" s="25" t="str">
        <f>IF('Student Record'!I1383="","",'Student Record'!I1383)</f>
        <v/>
      </c>
      <c r="I1385" s="27" t="str">
        <f>IF('Student Record'!J1383="","",'Student Record'!J1383)</f>
        <v/>
      </c>
      <c r="J1385" s="25" t="str">
        <f>IF('Student Record'!O1383="","",'Student Record'!O1383)</f>
        <v/>
      </c>
      <c r="K13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5" s="25" t="str">
        <f>IF(Table1[[#This Row],[नाम विद्यार्थी]]="","",IF(AND(Table1[[#This Row],[कक्षा]]&gt;8,Table1[[#This Row],[कक्षा]]&lt;11),50,""))</f>
        <v/>
      </c>
      <c r="M1385" s="28" t="str">
        <f>IF(Table1[[#This Row],[नाम विद्यार्थी]]="","",IF(AND(Table1[[#This Row],[कक्षा]]&gt;=11,'School Fees'!$L$3="Yes"),100,""))</f>
        <v/>
      </c>
      <c r="N13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5" s="25" t="str">
        <f>IF(Table1[[#This Row],[नाम विद्यार्थी]]="","",IF(Table1[[#This Row],[कक्षा]]&gt;8,5,""))</f>
        <v/>
      </c>
      <c r="P13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5" s="21"/>
      <c r="R1385" s="21"/>
      <c r="S1385" s="28" t="str">
        <f>IF(SUM(Table1[[#This Row],[छात्र निधि]:[टी.सी.शुल्क]])=0,"",SUM(Table1[[#This Row],[छात्र निधि]:[टी.सी.शुल्क]]))</f>
        <v/>
      </c>
      <c r="T1385" s="33"/>
      <c r="U1385" s="33"/>
      <c r="V1385" s="22"/>
    </row>
    <row r="1386" spans="2:22" ht="15">
      <c r="B1386" s="25" t="str">
        <f>IF(C1386="","",ROWS($A$4:A1386))</f>
        <v/>
      </c>
      <c r="C1386" s="25" t="str">
        <f>IF('Student Record'!A1384="","",'Student Record'!A1384)</f>
        <v/>
      </c>
      <c r="D1386" s="25" t="str">
        <f>IF('Student Record'!B1384="","",'Student Record'!B1384)</f>
        <v/>
      </c>
      <c r="E1386" s="25" t="str">
        <f>IF('Student Record'!C1384="","",'Student Record'!C1384)</f>
        <v/>
      </c>
      <c r="F1386" s="26" t="str">
        <f>IF('Student Record'!E1384="","",'Student Record'!E1384)</f>
        <v/>
      </c>
      <c r="G1386" s="26" t="str">
        <f>IF('Student Record'!G1384="","",'Student Record'!G1384)</f>
        <v/>
      </c>
      <c r="H1386" s="25" t="str">
        <f>IF('Student Record'!I1384="","",'Student Record'!I1384)</f>
        <v/>
      </c>
      <c r="I1386" s="27" t="str">
        <f>IF('Student Record'!J1384="","",'Student Record'!J1384)</f>
        <v/>
      </c>
      <c r="J1386" s="25" t="str">
        <f>IF('Student Record'!O1384="","",'Student Record'!O1384)</f>
        <v/>
      </c>
      <c r="K13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6" s="25" t="str">
        <f>IF(Table1[[#This Row],[नाम विद्यार्थी]]="","",IF(AND(Table1[[#This Row],[कक्षा]]&gt;8,Table1[[#This Row],[कक्षा]]&lt;11),50,""))</f>
        <v/>
      </c>
      <c r="M1386" s="28" t="str">
        <f>IF(Table1[[#This Row],[नाम विद्यार्थी]]="","",IF(AND(Table1[[#This Row],[कक्षा]]&gt;=11,'School Fees'!$L$3="Yes"),100,""))</f>
        <v/>
      </c>
      <c r="N13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6" s="25" t="str">
        <f>IF(Table1[[#This Row],[नाम विद्यार्थी]]="","",IF(Table1[[#This Row],[कक्षा]]&gt;8,5,""))</f>
        <v/>
      </c>
      <c r="P13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6" s="21"/>
      <c r="R1386" s="21"/>
      <c r="S1386" s="28" t="str">
        <f>IF(SUM(Table1[[#This Row],[छात्र निधि]:[टी.सी.शुल्क]])=0,"",SUM(Table1[[#This Row],[छात्र निधि]:[टी.सी.शुल्क]]))</f>
        <v/>
      </c>
      <c r="T1386" s="33"/>
      <c r="U1386" s="33"/>
      <c r="V1386" s="22"/>
    </row>
    <row r="1387" spans="2:22" ht="15">
      <c r="B1387" s="25" t="str">
        <f>IF(C1387="","",ROWS($A$4:A1387))</f>
        <v/>
      </c>
      <c r="C1387" s="25" t="str">
        <f>IF('Student Record'!A1385="","",'Student Record'!A1385)</f>
        <v/>
      </c>
      <c r="D1387" s="25" t="str">
        <f>IF('Student Record'!B1385="","",'Student Record'!B1385)</f>
        <v/>
      </c>
      <c r="E1387" s="25" t="str">
        <f>IF('Student Record'!C1385="","",'Student Record'!C1385)</f>
        <v/>
      </c>
      <c r="F1387" s="26" t="str">
        <f>IF('Student Record'!E1385="","",'Student Record'!E1385)</f>
        <v/>
      </c>
      <c r="G1387" s="26" t="str">
        <f>IF('Student Record'!G1385="","",'Student Record'!G1385)</f>
        <v/>
      </c>
      <c r="H1387" s="25" t="str">
        <f>IF('Student Record'!I1385="","",'Student Record'!I1385)</f>
        <v/>
      </c>
      <c r="I1387" s="27" t="str">
        <f>IF('Student Record'!J1385="","",'Student Record'!J1385)</f>
        <v/>
      </c>
      <c r="J1387" s="25" t="str">
        <f>IF('Student Record'!O1385="","",'Student Record'!O1385)</f>
        <v/>
      </c>
      <c r="K13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7" s="25" t="str">
        <f>IF(Table1[[#This Row],[नाम विद्यार्थी]]="","",IF(AND(Table1[[#This Row],[कक्षा]]&gt;8,Table1[[#This Row],[कक्षा]]&lt;11),50,""))</f>
        <v/>
      </c>
      <c r="M1387" s="28" t="str">
        <f>IF(Table1[[#This Row],[नाम विद्यार्थी]]="","",IF(AND(Table1[[#This Row],[कक्षा]]&gt;=11,'School Fees'!$L$3="Yes"),100,""))</f>
        <v/>
      </c>
      <c r="N13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7" s="25" t="str">
        <f>IF(Table1[[#This Row],[नाम विद्यार्थी]]="","",IF(Table1[[#This Row],[कक्षा]]&gt;8,5,""))</f>
        <v/>
      </c>
      <c r="P13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7" s="21"/>
      <c r="R1387" s="21"/>
      <c r="S1387" s="28" t="str">
        <f>IF(SUM(Table1[[#This Row],[छात्र निधि]:[टी.सी.शुल्क]])=0,"",SUM(Table1[[#This Row],[छात्र निधि]:[टी.सी.शुल्क]]))</f>
        <v/>
      </c>
      <c r="T1387" s="33"/>
      <c r="U1387" s="33"/>
      <c r="V1387" s="22"/>
    </row>
    <row r="1388" spans="2:22" ht="15">
      <c r="B1388" s="25" t="str">
        <f>IF(C1388="","",ROWS($A$4:A1388))</f>
        <v/>
      </c>
      <c r="C1388" s="25" t="str">
        <f>IF('Student Record'!A1386="","",'Student Record'!A1386)</f>
        <v/>
      </c>
      <c r="D1388" s="25" t="str">
        <f>IF('Student Record'!B1386="","",'Student Record'!B1386)</f>
        <v/>
      </c>
      <c r="E1388" s="25" t="str">
        <f>IF('Student Record'!C1386="","",'Student Record'!C1386)</f>
        <v/>
      </c>
      <c r="F1388" s="26" t="str">
        <f>IF('Student Record'!E1386="","",'Student Record'!E1386)</f>
        <v/>
      </c>
      <c r="G1388" s="26" t="str">
        <f>IF('Student Record'!G1386="","",'Student Record'!G1386)</f>
        <v/>
      </c>
      <c r="H1388" s="25" t="str">
        <f>IF('Student Record'!I1386="","",'Student Record'!I1386)</f>
        <v/>
      </c>
      <c r="I1388" s="27" t="str">
        <f>IF('Student Record'!J1386="","",'Student Record'!J1386)</f>
        <v/>
      </c>
      <c r="J1388" s="25" t="str">
        <f>IF('Student Record'!O1386="","",'Student Record'!O1386)</f>
        <v/>
      </c>
      <c r="K13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8" s="25" t="str">
        <f>IF(Table1[[#This Row],[नाम विद्यार्थी]]="","",IF(AND(Table1[[#This Row],[कक्षा]]&gt;8,Table1[[#This Row],[कक्षा]]&lt;11),50,""))</f>
        <v/>
      </c>
      <c r="M1388" s="28" t="str">
        <f>IF(Table1[[#This Row],[नाम विद्यार्थी]]="","",IF(AND(Table1[[#This Row],[कक्षा]]&gt;=11,'School Fees'!$L$3="Yes"),100,""))</f>
        <v/>
      </c>
      <c r="N13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8" s="25" t="str">
        <f>IF(Table1[[#This Row],[नाम विद्यार्थी]]="","",IF(Table1[[#This Row],[कक्षा]]&gt;8,5,""))</f>
        <v/>
      </c>
      <c r="P13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8" s="21"/>
      <c r="R1388" s="21"/>
      <c r="S1388" s="28" t="str">
        <f>IF(SUM(Table1[[#This Row],[छात्र निधि]:[टी.सी.शुल्क]])=0,"",SUM(Table1[[#This Row],[छात्र निधि]:[टी.सी.शुल्क]]))</f>
        <v/>
      </c>
      <c r="T1388" s="33"/>
      <c r="U1388" s="33"/>
      <c r="V1388" s="22"/>
    </row>
    <row r="1389" spans="2:22" ht="15">
      <c r="B1389" s="25" t="str">
        <f>IF(C1389="","",ROWS($A$4:A1389))</f>
        <v/>
      </c>
      <c r="C1389" s="25" t="str">
        <f>IF('Student Record'!A1387="","",'Student Record'!A1387)</f>
        <v/>
      </c>
      <c r="D1389" s="25" t="str">
        <f>IF('Student Record'!B1387="","",'Student Record'!B1387)</f>
        <v/>
      </c>
      <c r="E1389" s="25" t="str">
        <f>IF('Student Record'!C1387="","",'Student Record'!C1387)</f>
        <v/>
      </c>
      <c r="F1389" s="26" t="str">
        <f>IF('Student Record'!E1387="","",'Student Record'!E1387)</f>
        <v/>
      </c>
      <c r="G1389" s="26" t="str">
        <f>IF('Student Record'!G1387="","",'Student Record'!G1387)</f>
        <v/>
      </c>
      <c r="H1389" s="25" t="str">
        <f>IF('Student Record'!I1387="","",'Student Record'!I1387)</f>
        <v/>
      </c>
      <c r="I1389" s="27" t="str">
        <f>IF('Student Record'!J1387="","",'Student Record'!J1387)</f>
        <v/>
      </c>
      <c r="J1389" s="25" t="str">
        <f>IF('Student Record'!O1387="","",'Student Record'!O1387)</f>
        <v/>
      </c>
      <c r="K13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89" s="25" t="str">
        <f>IF(Table1[[#This Row],[नाम विद्यार्थी]]="","",IF(AND(Table1[[#This Row],[कक्षा]]&gt;8,Table1[[#This Row],[कक्षा]]&lt;11),50,""))</f>
        <v/>
      </c>
      <c r="M1389" s="28" t="str">
        <f>IF(Table1[[#This Row],[नाम विद्यार्थी]]="","",IF(AND(Table1[[#This Row],[कक्षा]]&gt;=11,'School Fees'!$L$3="Yes"),100,""))</f>
        <v/>
      </c>
      <c r="N13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89" s="25" t="str">
        <f>IF(Table1[[#This Row],[नाम विद्यार्थी]]="","",IF(Table1[[#This Row],[कक्षा]]&gt;8,5,""))</f>
        <v/>
      </c>
      <c r="P13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89" s="21"/>
      <c r="R1389" s="21"/>
      <c r="S1389" s="28" t="str">
        <f>IF(SUM(Table1[[#This Row],[छात्र निधि]:[टी.सी.शुल्क]])=0,"",SUM(Table1[[#This Row],[छात्र निधि]:[टी.सी.शुल्क]]))</f>
        <v/>
      </c>
      <c r="T1389" s="33"/>
      <c r="U1389" s="33"/>
      <c r="V1389" s="22"/>
    </row>
    <row r="1390" spans="2:22" ht="15">
      <c r="B1390" s="25" t="str">
        <f>IF(C1390="","",ROWS($A$4:A1390))</f>
        <v/>
      </c>
      <c r="C1390" s="25" t="str">
        <f>IF('Student Record'!A1388="","",'Student Record'!A1388)</f>
        <v/>
      </c>
      <c r="D1390" s="25" t="str">
        <f>IF('Student Record'!B1388="","",'Student Record'!B1388)</f>
        <v/>
      </c>
      <c r="E1390" s="25" t="str">
        <f>IF('Student Record'!C1388="","",'Student Record'!C1388)</f>
        <v/>
      </c>
      <c r="F1390" s="26" t="str">
        <f>IF('Student Record'!E1388="","",'Student Record'!E1388)</f>
        <v/>
      </c>
      <c r="G1390" s="26" t="str">
        <f>IF('Student Record'!G1388="","",'Student Record'!G1388)</f>
        <v/>
      </c>
      <c r="H1390" s="25" t="str">
        <f>IF('Student Record'!I1388="","",'Student Record'!I1388)</f>
        <v/>
      </c>
      <c r="I1390" s="27" t="str">
        <f>IF('Student Record'!J1388="","",'Student Record'!J1388)</f>
        <v/>
      </c>
      <c r="J1390" s="25" t="str">
        <f>IF('Student Record'!O1388="","",'Student Record'!O1388)</f>
        <v/>
      </c>
      <c r="K13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0" s="25" t="str">
        <f>IF(Table1[[#This Row],[नाम विद्यार्थी]]="","",IF(AND(Table1[[#This Row],[कक्षा]]&gt;8,Table1[[#This Row],[कक्षा]]&lt;11),50,""))</f>
        <v/>
      </c>
      <c r="M1390" s="28" t="str">
        <f>IF(Table1[[#This Row],[नाम विद्यार्थी]]="","",IF(AND(Table1[[#This Row],[कक्षा]]&gt;=11,'School Fees'!$L$3="Yes"),100,""))</f>
        <v/>
      </c>
      <c r="N13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0" s="25" t="str">
        <f>IF(Table1[[#This Row],[नाम विद्यार्थी]]="","",IF(Table1[[#This Row],[कक्षा]]&gt;8,5,""))</f>
        <v/>
      </c>
      <c r="P13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0" s="21"/>
      <c r="R1390" s="21"/>
      <c r="S1390" s="28" t="str">
        <f>IF(SUM(Table1[[#This Row],[छात्र निधि]:[टी.सी.शुल्क]])=0,"",SUM(Table1[[#This Row],[छात्र निधि]:[टी.सी.शुल्क]]))</f>
        <v/>
      </c>
      <c r="T1390" s="33"/>
      <c r="U1390" s="33"/>
      <c r="V1390" s="22"/>
    </row>
    <row r="1391" spans="2:22" ht="15">
      <c r="B1391" s="25" t="str">
        <f>IF(C1391="","",ROWS($A$4:A1391))</f>
        <v/>
      </c>
      <c r="C1391" s="25" t="str">
        <f>IF('Student Record'!A1389="","",'Student Record'!A1389)</f>
        <v/>
      </c>
      <c r="D1391" s="25" t="str">
        <f>IF('Student Record'!B1389="","",'Student Record'!B1389)</f>
        <v/>
      </c>
      <c r="E1391" s="25" t="str">
        <f>IF('Student Record'!C1389="","",'Student Record'!C1389)</f>
        <v/>
      </c>
      <c r="F1391" s="26" t="str">
        <f>IF('Student Record'!E1389="","",'Student Record'!E1389)</f>
        <v/>
      </c>
      <c r="G1391" s="26" t="str">
        <f>IF('Student Record'!G1389="","",'Student Record'!G1389)</f>
        <v/>
      </c>
      <c r="H1391" s="25" t="str">
        <f>IF('Student Record'!I1389="","",'Student Record'!I1389)</f>
        <v/>
      </c>
      <c r="I1391" s="27" t="str">
        <f>IF('Student Record'!J1389="","",'Student Record'!J1389)</f>
        <v/>
      </c>
      <c r="J1391" s="25" t="str">
        <f>IF('Student Record'!O1389="","",'Student Record'!O1389)</f>
        <v/>
      </c>
      <c r="K13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1" s="25" t="str">
        <f>IF(Table1[[#This Row],[नाम विद्यार्थी]]="","",IF(AND(Table1[[#This Row],[कक्षा]]&gt;8,Table1[[#This Row],[कक्षा]]&lt;11),50,""))</f>
        <v/>
      </c>
      <c r="M1391" s="28" t="str">
        <f>IF(Table1[[#This Row],[नाम विद्यार्थी]]="","",IF(AND(Table1[[#This Row],[कक्षा]]&gt;=11,'School Fees'!$L$3="Yes"),100,""))</f>
        <v/>
      </c>
      <c r="N13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1" s="25" t="str">
        <f>IF(Table1[[#This Row],[नाम विद्यार्थी]]="","",IF(Table1[[#This Row],[कक्षा]]&gt;8,5,""))</f>
        <v/>
      </c>
      <c r="P13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1" s="21"/>
      <c r="R1391" s="21"/>
      <c r="S1391" s="28" t="str">
        <f>IF(SUM(Table1[[#This Row],[छात्र निधि]:[टी.सी.शुल्क]])=0,"",SUM(Table1[[#This Row],[छात्र निधि]:[टी.सी.शुल्क]]))</f>
        <v/>
      </c>
      <c r="T1391" s="33"/>
      <c r="U1391" s="33"/>
      <c r="V1391" s="22"/>
    </row>
    <row r="1392" spans="2:22" ht="15">
      <c r="B1392" s="25" t="str">
        <f>IF(C1392="","",ROWS($A$4:A1392))</f>
        <v/>
      </c>
      <c r="C1392" s="25" t="str">
        <f>IF('Student Record'!A1390="","",'Student Record'!A1390)</f>
        <v/>
      </c>
      <c r="D1392" s="25" t="str">
        <f>IF('Student Record'!B1390="","",'Student Record'!B1390)</f>
        <v/>
      </c>
      <c r="E1392" s="25" t="str">
        <f>IF('Student Record'!C1390="","",'Student Record'!C1390)</f>
        <v/>
      </c>
      <c r="F1392" s="26" t="str">
        <f>IF('Student Record'!E1390="","",'Student Record'!E1390)</f>
        <v/>
      </c>
      <c r="G1392" s="26" t="str">
        <f>IF('Student Record'!G1390="","",'Student Record'!G1390)</f>
        <v/>
      </c>
      <c r="H1392" s="25" t="str">
        <f>IF('Student Record'!I1390="","",'Student Record'!I1390)</f>
        <v/>
      </c>
      <c r="I1392" s="27" t="str">
        <f>IF('Student Record'!J1390="","",'Student Record'!J1390)</f>
        <v/>
      </c>
      <c r="J1392" s="25" t="str">
        <f>IF('Student Record'!O1390="","",'Student Record'!O1390)</f>
        <v/>
      </c>
      <c r="K13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2" s="25" t="str">
        <f>IF(Table1[[#This Row],[नाम विद्यार्थी]]="","",IF(AND(Table1[[#This Row],[कक्षा]]&gt;8,Table1[[#This Row],[कक्षा]]&lt;11),50,""))</f>
        <v/>
      </c>
      <c r="M1392" s="28" t="str">
        <f>IF(Table1[[#This Row],[नाम विद्यार्थी]]="","",IF(AND(Table1[[#This Row],[कक्षा]]&gt;=11,'School Fees'!$L$3="Yes"),100,""))</f>
        <v/>
      </c>
      <c r="N13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2" s="25" t="str">
        <f>IF(Table1[[#This Row],[नाम विद्यार्थी]]="","",IF(Table1[[#This Row],[कक्षा]]&gt;8,5,""))</f>
        <v/>
      </c>
      <c r="P13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2" s="21"/>
      <c r="R1392" s="21"/>
      <c r="S1392" s="28" t="str">
        <f>IF(SUM(Table1[[#This Row],[छात्र निधि]:[टी.सी.शुल्क]])=0,"",SUM(Table1[[#This Row],[छात्र निधि]:[टी.सी.शुल्क]]))</f>
        <v/>
      </c>
      <c r="T1392" s="33"/>
      <c r="U1392" s="33"/>
      <c r="V1392" s="22"/>
    </row>
    <row r="1393" spans="2:22" ht="15">
      <c r="B1393" s="25" t="str">
        <f>IF(C1393="","",ROWS($A$4:A1393))</f>
        <v/>
      </c>
      <c r="C1393" s="25" t="str">
        <f>IF('Student Record'!A1391="","",'Student Record'!A1391)</f>
        <v/>
      </c>
      <c r="D1393" s="25" t="str">
        <f>IF('Student Record'!B1391="","",'Student Record'!B1391)</f>
        <v/>
      </c>
      <c r="E1393" s="25" t="str">
        <f>IF('Student Record'!C1391="","",'Student Record'!C1391)</f>
        <v/>
      </c>
      <c r="F1393" s="26" t="str">
        <f>IF('Student Record'!E1391="","",'Student Record'!E1391)</f>
        <v/>
      </c>
      <c r="G1393" s="26" t="str">
        <f>IF('Student Record'!G1391="","",'Student Record'!G1391)</f>
        <v/>
      </c>
      <c r="H1393" s="25" t="str">
        <f>IF('Student Record'!I1391="","",'Student Record'!I1391)</f>
        <v/>
      </c>
      <c r="I1393" s="27" t="str">
        <f>IF('Student Record'!J1391="","",'Student Record'!J1391)</f>
        <v/>
      </c>
      <c r="J1393" s="25" t="str">
        <f>IF('Student Record'!O1391="","",'Student Record'!O1391)</f>
        <v/>
      </c>
      <c r="K13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3" s="25" t="str">
        <f>IF(Table1[[#This Row],[नाम विद्यार्थी]]="","",IF(AND(Table1[[#This Row],[कक्षा]]&gt;8,Table1[[#This Row],[कक्षा]]&lt;11),50,""))</f>
        <v/>
      </c>
      <c r="M1393" s="28" t="str">
        <f>IF(Table1[[#This Row],[नाम विद्यार्थी]]="","",IF(AND(Table1[[#This Row],[कक्षा]]&gt;=11,'School Fees'!$L$3="Yes"),100,""))</f>
        <v/>
      </c>
      <c r="N13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3" s="25" t="str">
        <f>IF(Table1[[#This Row],[नाम विद्यार्थी]]="","",IF(Table1[[#This Row],[कक्षा]]&gt;8,5,""))</f>
        <v/>
      </c>
      <c r="P13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3" s="21"/>
      <c r="R1393" s="21"/>
      <c r="S1393" s="28" t="str">
        <f>IF(SUM(Table1[[#This Row],[छात्र निधि]:[टी.सी.शुल्क]])=0,"",SUM(Table1[[#This Row],[छात्र निधि]:[टी.सी.शुल्क]]))</f>
        <v/>
      </c>
      <c r="T1393" s="33"/>
      <c r="U1393" s="33"/>
      <c r="V1393" s="22"/>
    </row>
    <row r="1394" spans="2:22" ht="15">
      <c r="B1394" s="25" t="str">
        <f>IF(C1394="","",ROWS($A$4:A1394))</f>
        <v/>
      </c>
      <c r="C1394" s="25" t="str">
        <f>IF('Student Record'!A1392="","",'Student Record'!A1392)</f>
        <v/>
      </c>
      <c r="D1394" s="25" t="str">
        <f>IF('Student Record'!B1392="","",'Student Record'!B1392)</f>
        <v/>
      </c>
      <c r="E1394" s="25" t="str">
        <f>IF('Student Record'!C1392="","",'Student Record'!C1392)</f>
        <v/>
      </c>
      <c r="F1394" s="26" t="str">
        <f>IF('Student Record'!E1392="","",'Student Record'!E1392)</f>
        <v/>
      </c>
      <c r="G1394" s="26" t="str">
        <f>IF('Student Record'!G1392="","",'Student Record'!G1392)</f>
        <v/>
      </c>
      <c r="H1394" s="25" t="str">
        <f>IF('Student Record'!I1392="","",'Student Record'!I1392)</f>
        <v/>
      </c>
      <c r="I1394" s="27" t="str">
        <f>IF('Student Record'!J1392="","",'Student Record'!J1392)</f>
        <v/>
      </c>
      <c r="J1394" s="25" t="str">
        <f>IF('Student Record'!O1392="","",'Student Record'!O1392)</f>
        <v/>
      </c>
      <c r="K13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4" s="25" t="str">
        <f>IF(Table1[[#This Row],[नाम विद्यार्थी]]="","",IF(AND(Table1[[#This Row],[कक्षा]]&gt;8,Table1[[#This Row],[कक्षा]]&lt;11),50,""))</f>
        <v/>
      </c>
      <c r="M1394" s="28" t="str">
        <f>IF(Table1[[#This Row],[नाम विद्यार्थी]]="","",IF(AND(Table1[[#This Row],[कक्षा]]&gt;=11,'School Fees'!$L$3="Yes"),100,""))</f>
        <v/>
      </c>
      <c r="N13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4" s="25" t="str">
        <f>IF(Table1[[#This Row],[नाम विद्यार्थी]]="","",IF(Table1[[#This Row],[कक्षा]]&gt;8,5,""))</f>
        <v/>
      </c>
      <c r="P13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4" s="21"/>
      <c r="R1394" s="21"/>
      <c r="S1394" s="28" t="str">
        <f>IF(SUM(Table1[[#This Row],[छात्र निधि]:[टी.सी.शुल्क]])=0,"",SUM(Table1[[#This Row],[छात्र निधि]:[टी.सी.शुल्क]]))</f>
        <v/>
      </c>
      <c r="T1394" s="33"/>
      <c r="U1394" s="33"/>
      <c r="V1394" s="22"/>
    </row>
    <row r="1395" spans="2:22" ht="15">
      <c r="B1395" s="25" t="str">
        <f>IF(C1395="","",ROWS($A$4:A1395))</f>
        <v/>
      </c>
      <c r="C1395" s="25" t="str">
        <f>IF('Student Record'!A1393="","",'Student Record'!A1393)</f>
        <v/>
      </c>
      <c r="D1395" s="25" t="str">
        <f>IF('Student Record'!B1393="","",'Student Record'!B1393)</f>
        <v/>
      </c>
      <c r="E1395" s="25" t="str">
        <f>IF('Student Record'!C1393="","",'Student Record'!C1393)</f>
        <v/>
      </c>
      <c r="F1395" s="26" t="str">
        <f>IF('Student Record'!E1393="","",'Student Record'!E1393)</f>
        <v/>
      </c>
      <c r="G1395" s="26" t="str">
        <f>IF('Student Record'!G1393="","",'Student Record'!G1393)</f>
        <v/>
      </c>
      <c r="H1395" s="25" t="str">
        <f>IF('Student Record'!I1393="","",'Student Record'!I1393)</f>
        <v/>
      </c>
      <c r="I1395" s="27" t="str">
        <f>IF('Student Record'!J1393="","",'Student Record'!J1393)</f>
        <v/>
      </c>
      <c r="J1395" s="25" t="str">
        <f>IF('Student Record'!O1393="","",'Student Record'!O1393)</f>
        <v/>
      </c>
      <c r="K13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5" s="25" t="str">
        <f>IF(Table1[[#This Row],[नाम विद्यार्थी]]="","",IF(AND(Table1[[#This Row],[कक्षा]]&gt;8,Table1[[#This Row],[कक्षा]]&lt;11),50,""))</f>
        <v/>
      </c>
      <c r="M1395" s="28" t="str">
        <f>IF(Table1[[#This Row],[नाम विद्यार्थी]]="","",IF(AND(Table1[[#This Row],[कक्षा]]&gt;=11,'School Fees'!$L$3="Yes"),100,""))</f>
        <v/>
      </c>
      <c r="N13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5" s="25" t="str">
        <f>IF(Table1[[#This Row],[नाम विद्यार्थी]]="","",IF(Table1[[#This Row],[कक्षा]]&gt;8,5,""))</f>
        <v/>
      </c>
      <c r="P13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5" s="21"/>
      <c r="R1395" s="21"/>
      <c r="S1395" s="28" t="str">
        <f>IF(SUM(Table1[[#This Row],[छात्र निधि]:[टी.सी.शुल्क]])=0,"",SUM(Table1[[#This Row],[छात्र निधि]:[टी.सी.शुल्क]]))</f>
        <v/>
      </c>
      <c r="T1395" s="33"/>
      <c r="U1395" s="33"/>
      <c r="V1395" s="22"/>
    </row>
    <row r="1396" spans="2:22" ht="15">
      <c r="B1396" s="25" t="str">
        <f>IF(C1396="","",ROWS($A$4:A1396))</f>
        <v/>
      </c>
      <c r="C1396" s="25" t="str">
        <f>IF('Student Record'!A1394="","",'Student Record'!A1394)</f>
        <v/>
      </c>
      <c r="D1396" s="25" t="str">
        <f>IF('Student Record'!B1394="","",'Student Record'!B1394)</f>
        <v/>
      </c>
      <c r="E1396" s="25" t="str">
        <f>IF('Student Record'!C1394="","",'Student Record'!C1394)</f>
        <v/>
      </c>
      <c r="F1396" s="26" t="str">
        <f>IF('Student Record'!E1394="","",'Student Record'!E1394)</f>
        <v/>
      </c>
      <c r="G1396" s="26" t="str">
        <f>IF('Student Record'!G1394="","",'Student Record'!G1394)</f>
        <v/>
      </c>
      <c r="H1396" s="25" t="str">
        <f>IF('Student Record'!I1394="","",'Student Record'!I1394)</f>
        <v/>
      </c>
      <c r="I1396" s="27" t="str">
        <f>IF('Student Record'!J1394="","",'Student Record'!J1394)</f>
        <v/>
      </c>
      <c r="J1396" s="25" t="str">
        <f>IF('Student Record'!O1394="","",'Student Record'!O1394)</f>
        <v/>
      </c>
      <c r="K13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6" s="25" t="str">
        <f>IF(Table1[[#This Row],[नाम विद्यार्थी]]="","",IF(AND(Table1[[#This Row],[कक्षा]]&gt;8,Table1[[#This Row],[कक्षा]]&lt;11),50,""))</f>
        <v/>
      </c>
      <c r="M1396" s="28" t="str">
        <f>IF(Table1[[#This Row],[नाम विद्यार्थी]]="","",IF(AND(Table1[[#This Row],[कक्षा]]&gt;=11,'School Fees'!$L$3="Yes"),100,""))</f>
        <v/>
      </c>
      <c r="N13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6" s="25" t="str">
        <f>IF(Table1[[#This Row],[नाम विद्यार्थी]]="","",IF(Table1[[#This Row],[कक्षा]]&gt;8,5,""))</f>
        <v/>
      </c>
      <c r="P13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6" s="21"/>
      <c r="R1396" s="21"/>
      <c r="S1396" s="28" t="str">
        <f>IF(SUM(Table1[[#This Row],[छात्र निधि]:[टी.सी.शुल्क]])=0,"",SUM(Table1[[#This Row],[छात्र निधि]:[टी.सी.शुल्क]]))</f>
        <v/>
      </c>
      <c r="T1396" s="33"/>
      <c r="U1396" s="33"/>
      <c r="V1396" s="22"/>
    </row>
    <row r="1397" spans="2:22" ht="15">
      <c r="B1397" s="25" t="str">
        <f>IF(C1397="","",ROWS($A$4:A1397))</f>
        <v/>
      </c>
      <c r="C1397" s="25" t="str">
        <f>IF('Student Record'!A1395="","",'Student Record'!A1395)</f>
        <v/>
      </c>
      <c r="D1397" s="25" t="str">
        <f>IF('Student Record'!B1395="","",'Student Record'!B1395)</f>
        <v/>
      </c>
      <c r="E1397" s="25" t="str">
        <f>IF('Student Record'!C1395="","",'Student Record'!C1395)</f>
        <v/>
      </c>
      <c r="F1397" s="26" t="str">
        <f>IF('Student Record'!E1395="","",'Student Record'!E1395)</f>
        <v/>
      </c>
      <c r="G1397" s="26" t="str">
        <f>IF('Student Record'!G1395="","",'Student Record'!G1395)</f>
        <v/>
      </c>
      <c r="H1397" s="25" t="str">
        <f>IF('Student Record'!I1395="","",'Student Record'!I1395)</f>
        <v/>
      </c>
      <c r="I1397" s="27" t="str">
        <f>IF('Student Record'!J1395="","",'Student Record'!J1395)</f>
        <v/>
      </c>
      <c r="J1397" s="25" t="str">
        <f>IF('Student Record'!O1395="","",'Student Record'!O1395)</f>
        <v/>
      </c>
      <c r="K13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7" s="25" t="str">
        <f>IF(Table1[[#This Row],[नाम विद्यार्थी]]="","",IF(AND(Table1[[#This Row],[कक्षा]]&gt;8,Table1[[#This Row],[कक्षा]]&lt;11),50,""))</f>
        <v/>
      </c>
      <c r="M1397" s="28" t="str">
        <f>IF(Table1[[#This Row],[नाम विद्यार्थी]]="","",IF(AND(Table1[[#This Row],[कक्षा]]&gt;=11,'School Fees'!$L$3="Yes"),100,""))</f>
        <v/>
      </c>
      <c r="N13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7" s="25" t="str">
        <f>IF(Table1[[#This Row],[नाम विद्यार्थी]]="","",IF(Table1[[#This Row],[कक्षा]]&gt;8,5,""))</f>
        <v/>
      </c>
      <c r="P13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7" s="21"/>
      <c r="R1397" s="21"/>
      <c r="S1397" s="28" t="str">
        <f>IF(SUM(Table1[[#This Row],[छात्र निधि]:[टी.सी.शुल्क]])=0,"",SUM(Table1[[#This Row],[छात्र निधि]:[टी.सी.शुल्क]]))</f>
        <v/>
      </c>
      <c r="T1397" s="33"/>
      <c r="U1397" s="33"/>
      <c r="V1397" s="22"/>
    </row>
    <row r="1398" spans="2:22" ht="15">
      <c r="B1398" s="25" t="str">
        <f>IF(C1398="","",ROWS($A$4:A1398))</f>
        <v/>
      </c>
      <c r="C1398" s="25" t="str">
        <f>IF('Student Record'!A1396="","",'Student Record'!A1396)</f>
        <v/>
      </c>
      <c r="D1398" s="25" t="str">
        <f>IF('Student Record'!B1396="","",'Student Record'!B1396)</f>
        <v/>
      </c>
      <c r="E1398" s="25" t="str">
        <f>IF('Student Record'!C1396="","",'Student Record'!C1396)</f>
        <v/>
      </c>
      <c r="F1398" s="26" t="str">
        <f>IF('Student Record'!E1396="","",'Student Record'!E1396)</f>
        <v/>
      </c>
      <c r="G1398" s="26" t="str">
        <f>IF('Student Record'!G1396="","",'Student Record'!G1396)</f>
        <v/>
      </c>
      <c r="H1398" s="25" t="str">
        <f>IF('Student Record'!I1396="","",'Student Record'!I1396)</f>
        <v/>
      </c>
      <c r="I1398" s="27" t="str">
        <f>IF('Student Record'!J1396="","",'Student Record'!J1396)</f>
        <v/>
      </c>
      <c r="J1398" s="25" t="str">
        <f>IF('Student Record'!O1396="","",'Student Record'!O1396)</f>
        <v/>
      </c>
      <c r="K13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8" s="25" t="str">
        <f>IF(Table1[[#This Row],[नाम विद्यार्थी]]="","",IF(AND(Table1[[#This Row],[कक्षा]]&gt;8,Table1[[#This Row],[कक्षा]]&lt;11),50,""))</f>
        <v/>
      </c>
      <c r="M1398" s="28" t="str">
        <f>IF(Table1[[#This Row],[नाम विद्यार्थी]]="","",IF(AND(Table1[[#This Row],[कक्षा]]&gt;=11,'School Fees'!$L$3="Yes"),100,""))</f>
        <v/>
      </c>
      <c r="N13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8" s="25" t="str">
        <f>IF(Table1[[#This Row],[नाम विद्यार्थी]]="","",IF(Table1[[#This Row],[कक्षा]]&gt;8,5,""))</f>
        <v/>
      </c>
      <c r="P13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8" s="21"/>
      <c r="R1398" s="21"/>
      <c r="S1398" s="28" t="str">
        <f>IF(SUM(Table1[[#This Row],[छात्र निधि]:[टी.सी.शुल्क]])=0,"",SUM(Table1[[#This Row],[छात्र निधि]:[टी.सी.शुल्क]]))</f>
        <v/>
      </c>
      <c r="T1398" s="33"/>
      <c r="U1398" s="33"/>
      <c r="V1398" s="22"/>
    </row>
    <row r="1399" spans="2:22" ht="15">
      <c r="B1399" s="25" t="str">
        <f>IF(C1399="","",ROWS($A$4:A1399))</f>
        <v/>
      </c>
      <c r="C1399" s="25" t="str">
        <f>IF('Student Record'!A1397="","",'Student Record'!A1397)</f>
        <v/>
      </c>
      <c r="D1399" s="25" t="str">
        <f>IF('Student Record'!B1397="","",'Student Record'!B1397)</f>
        <v/>
      </c>
      <c r="E1399" s="25" t="str">
        <f>IF('Student Record'!C1397="","",'Student Record'!C1397)</f>
        <v/>
      </c>
      <c r="F1399" s="26" t="str">
        <f>IF('Student Record'!E1397="","",'Student Record'!E1397)</f>
        <v/>
      </c>
      <c r="G1399" s="26" t="str">
        <f>IF('Student Record'!G1397="","",'Student Record'!G1397)</f>
        <v/>
      </c>
      <c r="H1399" s="25" t="str">
        <f>IF('Student Record'!I1397="","",'Student Record'!I1397)</f>
        <v/>
      </c>
      <c r="I1399" s="27" t="str">
        <f>IF('Student Record'!J1397="","",'Student Record'!J1397)</f>
        <v/>
      </c>
      <c r="J1399" s="25" t="str">
        <f>IF('Student Record'!O1397="","",'Student Record'!O1397)</f>
        <v/>
      </c>
      <c r="K13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399" s="25" t="str">
        <f>IF(Table1[[#This Row],[नाम विद्यार्थी]]="","",IF(AND(Table1[[#This Row],[कक्षा]]&gt;8,Table1[[#This Row],[कक्षा]]&lt;11),50,""))</f>
        <v/>
      </c>
      <c r="M1399" s="28" t="str">
        <f>IF(Table1[[#This Row],[नाम विद्यार्थी]]="","",IF(AND(Table1[[#This Row],[कक्षा]]&gt;=11,'School Fees'!$L$3="Yes"),100,""))</f>
        <v/>
      </c>
      <c r="N13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399" s="25" t="str">
        <f>IF(Table1[[#This Row],[नाम विद्यार्थी]]="","",IF(Table1[[#This Row],[कक्षा]]&gt;8,5,""))</f>
        <v/>
      </c>
      <c r="P13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399" s="21"/>
      <c r="R1399" s="21"/>
      <c r="S1399" s="28" t="str">
        <f>IF(SUM(Table1[[#This Row],[छात्र निधि]:[टी.सी.शुल्क]])=0,"",SUM(Table1[[#This Row],[छात्र निधि]:[टी.सी.शुल्क]]))</f>
        <v/>
      </c>
      <c r="T1399" s="33"/>
      <c r="U1399" s="33"/>
      <c r="V1399" s="22"/>
    </row>
    <row r="1400" spans="2:22" ht="15">
      <c r="B1400" s="25" t="str">
        <f>IF(C1400="","",ROWS($A$4:A1400))</f>
        <v/>
      </c>
      <c r="C1400" s="25" t="str">
        <f>IF('Student Record'!A1398="","",'Student Record'!A1398)</f>
        <v/>
      </c>
      <c r="D1400" s="25" t="str">
        <f>IF('Student Record'!B1398="","",'Student Record'!B1398)</f>
        <v/>
      </c>
      <c r="E1400" s="25" t="str">
        <f>IF('Student Record'!C1398="","",'Student Record'!C1398)</f>
        <v/>
      </c>
      <c r="F1400" s="26" t="str">
        <f>IF('Student Record'!E1398="","",'Student Record'!E1398)</f>
        <v/>
      </c>
      <c r="G1400" s="26" t="str">
        <f>IF('Student Record'!G1398="","",'Student Record'!G1398)</f>
        <v/>
      </c>
      <c r="H1400" s="25" t="str">
        <f>IF('Student Record'!I1398="","",'Student Record'!I1398)</f>
        <v/>
      </c>
      <c r="I1400" s="27" t="str">
        <f>IF('Student Record'!J1398="","",'Student Record'!J1398)</f>
        <v/>
      </c>
      <c r="J1400" s="25" t="str">
        <f>IF('Student Record'!O1398="","",'Student Record'!O1398)</f>
        <v/>
      </c>
      <c r="K14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0" s="25" t="str">
        <f>IF(Table1[[#This Row],[नाम विद्यार्थी]]="","",IF(AND(Table1[[#This Row],[कक्षा]]&gt;8,Table1[[#This Row],[कक्षा]]&lt;11),50,""))</f>
        <v/>
      </c>
      <c r="M1400" s="28" t="str">
        <f>IF(Table1[[#This Row],[नाम विद्यार्थी]]="","",IF(AND(Table1[[#This Row],[कक्षा]]&gt;=11,'School Fees'!$L$3="Yes"),100,""))</f>
        <v/>
      </c>
      <c r="N14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0" s="25" t="str">
        <f>IF(Table1[[#This Row],[नाम विद्यार्थी]]="","",IF(Table1[[#This Row],[कक्षा]]&gt;8,5,""))</f>
        <v/>
      </c>
      <c r="P14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0" s="21"/>
      <c r="R1400" s="21"/>
      <c r="S1400" s="28" t="str">
        <f>IF(SUM(Table1[[#This Row],[छात्र निधि]:[टी.सी.शुल्क]])=0,"",SUM(Table1[[#This Row],[छात्र निधि]:[टी.सी.शुल्क]]))</f>
        <v/>
      </c>
      <c r="T1400" s="33"/>
      <c r="U1400" s="33"/>
      <c r="V1400" s="22"/>
    </row>
    <row r="1401" spans="2:22" ht="15">
      <c r="B1401" s="25" t="str">
        <f>IF(C1401="","",ROWS($A$4:A1401))</f>
        <v/>
      </c>
      <c r="C1401" s="25" t="str">
        <f>IF('Student Record'!A1399="","",'Student Record'!A1399)</f>
        <v/>
      </c>
      <c r="D1401" s="25" t="str">
        <f>IF('Student Record'!B1399="","",'Student Record'!B1399)</f>
        <v/>
      </c>
      <c r="E1401" s="25" t="str">
        <f>IF('Student Record'!C1399="","",'Student Record'!C1399)</f>
        <v/>
      </c>
      <c r="F1401" s="26" t="str">
        <f>IF('Student Record'!E1399="","",'Student Record'!E1399)</f>
        <v/>
      </c>
      <c r="G1401" s="26" t="str">
        <f>IF('Student Record'!G1399="","",'Student Record'!G1399)</f>
        <v/>
      </c>
      <c r="H1401" s="25" t="str">
        <f>IF('Student Record'!I1399="","",'Student Record'!I1399)</f>
        <v/>
      </c>
      <c r="I1401" s="27" t="str">
        <f>IF('Student Record'!J1399="","",'Student Record'!J1399)</f>
        <v/>
      </c>
      <c r="J1401" s="25" t="str">
        <f>IF('Student Record'!O1399="","",'Student Record'!O1399)</f>
        <v/>
      </c>
      <c r="K14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1" s="25" t="str">
        <f>IF(Table1[[#This Row],[नाम विद्यार्थी]]="","",IF(AND(Table1[[#This Row],[कक्षा]]&gt;8,Table1[[#This Row],[कक्षा]]&lt;11),50,""))</f>
        <v/>
      </c>
      <c r="M1401" s="28" t="str">
        <f>IF(Table1[[#This Row],[नाम विद्यार्थी]]="","",IF(AND(Table1[[#This Row],[कक्षा]]&gt;=11,'School Fees'!$L$3="Yes"),100,""))</f>
        <v/>
      </c>
      <c r="N14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1" s="25" t="str">
        <f>IF(Table1[[#This Row],[नाम विद्यार्थी]]="","",IF(Table1[[#This Row],[कक्षा]]&gt;8,5,""))</f>
        <v/>
      </c>
      <c r="P14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1" s="21"/>
      <c r="R1401" s="21"/>
      <c r="S1401" s="28" t="str">
        <f>IF(SUM(Table1[[#This Row],[छात्र निधि]:[टी.सी.शुल्क]])=0,"",SUM(Table1[[#This Row],[छात्र निधि]:[टी.सी.शुल्क]]))</f>
        <v/>
      </c>
      <c r="T1401" s="33"/>
      <c r="U1401" s="33"/>
      <c r="V1401" s="22"/>
    </row>
    <row r="1402" spans="2:22" ht="15">
      <c r="B1402" s="25" t="str">
        <f>IF(C1402="","",ROWS($A$4:A1402))</f>
        <v/>
      </c>
      <c r="C1402" s="25" t="str">
        <f>IF('Student Record'!A1400="","",'Student Record'!A1400)</f>
        <v/>
      </c>
      <c r="D1402" s="25" t="str">
        <f>IF('Student Record'!B1400="","",'Student Record'!B1400)</f>
        <v/>
      </c>
      <c r="E1402" s="25" t="str">
        <f>IF('Student Record'!C1400="","",'Student Record'!C1400)</f>
        <v/>
      </c>
      <c r="F1402" s="26" t="str">
        <f>IF('Student Record'!E1400="","",'Student Record'!E1400)</f>
        <v/>
      </c>
      <c r="G1402" s="26" t="str">
        <f>IF('Student Record'!G1400="","",'Student Record'!G1400)</f>
        <v/>
      </c>
      <c r="H1402" s="25" t="str">
        <f>IF('Student Record'!I1400="","",'Student Record'!I1400)</f>
        <v/>
      </c>
      <c r="I1402" s="27" t="str">
        <f>IF('Student Record'!J1400="","",'Student Record'!J1400)</f>
        <v/>
      </c>
      <c r="J1402" s="25" t="str">
        <f>IF('Student Record'!O1400="","",'Student Record'!O1400)</f>
        <v/>
      </c>
      <c r="K14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2" s="25" t="str">
        <f>IF(Table1[[#This Row],[नाम विद्यार्थी]]="","",IF(AND(Table1[[#This Row],[कक्षा]]&gt;8,Table1[[#This Row],[कक्षा]]&lt;11),50,""))</f>
        <v/>
      </c>
      <c r="M1402" s="28" t="str">
        <f>IF(Table1[[#This Row],[नाम विद्यार्थी]]="","",IF(AND(Table1[[#This Row],[कक्षा]]&gt;=11,'School Fees'!$L$3="Yes"),100,""))</f>
        <v/>
      </c>
      <c r="N14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2" s="25" t="str">
        <f>IF(Table1[[#This Row],[नाम विद्यार्थी]]="","",IF(Table1[[#This Row],[कक्षा]]&gt;8,5,""))</f>
        <v/>
      </c>
      <c r="P14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2" s="21"/>
      <c r="R1402" s="21"/>
      <c r="S1402" s="28" t="str">
        <f>IF(SUM(Table1[[#This Row],[छात्र निधि]:[टी.सी.शुल्क]])=0,"",SUM(Table1[[#This Row],[छात्र निधि]:[टी.सी.शुल्क]]))</f>
        <v/>
      </c>
      <c r="T1402" s="33"/>
      <c r="U1402" s="33"/>
      <c r="V1402" s="22"/>
    </row>
    <row r="1403" spans="2:22" ht="15">
      <c r="B1403" s="25" t="str">
        <f>IF(C1403="","",ROWS($A$4:A1403))</f>
        <v/>
      </c>
      <c r="C1403" s="25" t="str">
        <f>IF('Student Record'!A1401="","",'Student Record'!A1401)</f>
        <v/>
      </c>
      <c r="D1403" s="25" t="str">
        <f>IF('Student Record'!B1401="","",'Student Record'!B1401)</f>
        <v/>
      </c>
      <c r="E1403" s="25" t="str">
        <f>IF('Student Record'!C1401="","",'Student Record'!C1401)</f>
        <v/>
      </c>
      <c r="F1403" s="26" t="str">
        <f>IF('Student Record'!E1401="","",'Student Record'!E1401)</f>
        <v/>
      </c>
      <c r="G1403" s="26" t="str">
        <f>IF('Student Record'!G1401="","",'Student Record'!G1401)</f>
        <v/>
      </c>
      <c r="H1403" s="25" t="str">
        <f>IF('Student Record'!I1401="","",'Student Record'!I1401)</f>
        <v/>
      </c>
      <c r="I1403" s="27" t="str">
        <f>IF('Student Record'!J1401="","",'Student Record'!J1401)</f>
        <v/>
      </c>
      <c r="J1403" s="25" t="str">
        <f>IF('Student Record'!O1401="","",'Student Record'!O1401)</f>
        <v/>
      </c>
      <c r="K14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3" s="25" t="str">
        <f>IF(Table1[[#This Row],[नाम विद्यार्थी]]="","",IF(AND(Table1[[#This Row],[कक्षा]]&gt;8,Table1[[#This Row],[कक्षा]]&lt;11),50,""))</f>
        <v/>
      </c>
      <c r="M1403" s="28" t="str">
        <f>IF(Table1[[#This Row],[नाम विद्यार्थी]]="","",IF(AND(Table1[[#This Row],[कक्षा]]&gt;=11,'School Fees'!$L$3="Yes"),100,""))</f>
        <v/>
      </c>
      <c r="N14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3" s="25" t="str">
        <f>IF(Table1[[#This Row],[नाम विद्यार्थी]]="","",IF(Table1[[#This Row],[कक्षा]]&gt;8,5,""))</f>
        <v/>
      </c>
      <c r="P14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3" s="21"/>
      <c r="R1403" s="21"/>
      <c r="S1403" s="28" t="str">
        <f>IF(SUM(Table1[[#This Row],[छात्र निधि]:[टी.सी.शुल्क]])=0,"",SUM(Table1[[#This Row],[छात्र निधि]:[टी.सी.शुल्क]]))</f>
        <v/>
      </c>
      <c r="T1403" s="33"/>
      <c r="U1403" s="33"/>
      <c r="V1403" s="22"/>
    </row>
    <row r="1404" spans="2:22" ht="15">
      <c r="B1404" s="25" t="str">
        <f>IF(C1404="","",ROWS($A$4:A1404))</f>
        <v/>
      </c>
      <c r="C1404" s="25" t="str">
        <f>IF('Student Record'!A1402="","",'Student Record'!A1402)</f>
        <v/>
      </c>
      <c r="D1404" s="25" t="str">
        <f>IF('Student Record'!B1402="","",'Student Record'!B1402)</f>
        <v/>
      </c>
      <c r="E1404" s="25" t="str">
        <f>IF('Student Record'!C1402="","",'Student Record'!C1402)</f>
        <v/>
      </c>
      <c r="F1404" s="26" t="str">
        <f>IF('Student Record'!E1402="","",'Student Record'!E1402)</f>
        <v/>
      </c>
      <c r="G1404" s="26" t="str">
        <f>IF('Student Record'!G1402="","",'Student Record'!G1402)</f>
        <v/>
      </c>
      <c r="H1404" s="25" t="str">
        <f>IF('Student Record'!I1402="","",'Student Record'!I1402)</f>
        <v/>
      </c>
      <c r="I1404" s="27" t="str">
        <f>IF('Student Record'!J1402="","",'Student Record'!J1402)</f>
        <v/>
      </c>
      <c r="J1404" s="25" t="str">
        <f>IF('Student Record'!O1402="","",'Student Record'!O1402)</f>
        <v/>
      </c>
      <c r="K14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4" s="25" t="str">
        <f>IF(Table1[[#This Row],[नाम विद्यार्थी]]="","",IF(AND(Table1[[#This Row],[कक्षा]]&gt;8,Table1[[#This Row],[कक्षा]]&lt;11),50,""))</f>
        <v/>
      </c>
      <c r="M1404" s="28" t="str">
        <f>IF(Table1[[#This Row],[नाम विद्यार्थी]]="","",IF(AND(Table1[[#This Row],[कक्षा]]&gt;=11,'School Fees'!$L$3="Yes"),100,""))</f>
        <v/>
      </c>
      <c r="N14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4" s="25" t="str">
        <f>IF(Table1[[#This Row],[नाम विद्यार्थी]]="","",IF(Table1[[#This Row],[कक्षा]]&gt;8,5,""))</f>
        <v/>
      </c>
      <c r="P14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4" s="21"/>
      <c r="R1404" s="21"/>
      <c r="S1404" s="28" t="str">
        <f>IF(SUM(Table1[[#This Row],[छात्र निधि]:[टी.सी.शुल्क]])=0,"",SUM(Table1[[#This Row],[छात्र निधि]:[टी.सी.शुल्क]]))</f>
        <v/>
      </c>
      <c r="T1404" s="33"/>
      <c r="U1404" s="33"/>
      <c r="V1404" s="22"/>
    </row>
    <row r="1405" spans="2:22" ht="15">
      <c r="B1405" s="25" t="str">
        <f>IF(C1405="","",ROWS($A$4:A1405))</f>
        <v/>
      </c>
      <c r="C1405" s="25" t="str">
        <f>IF('Student Record'!A1403="","",'Student Record'!A1403)</f>
        <v/>
      </c>
      <c r="D1405" s="25" t="str">
        <f>IF('Student Record'!B1403="","",'Student Record'!B1403)</f>
        <v/>
      </c>
      <c r="E1405" s="25" t="str">
        <f>IF('Student Record'!C1403="","",'Student Record'!C1403)</f>
        <v/>
      </c>
      <c r="F1405" s="26" t="str">
        <f>IF('Student Record'!E1403="","",'Student Record'!E1403)</f>
        <v/>
      </c>
      <c r="G1405" s="26" t="str">
        <f>IF('Student Record'!G1403="","",'Student Record'!G1403)</f>
        <v/>
      </c>
      <c r="H1405" s="25" t="str">
        <f>IF('Student Record'!I1403="","",'Student Record'!I1403)</f>
        <v/>
      </c>
      <c r="I1405" s="27" t="str">
        <f>IF('Student Record'!J1403="","",'Student Record'!J1403)</f>
        <v/>
      </c>
      <c r="J1405" s="25" t="str">
        <f>IF('Student Record'!O1403="","",'Student Record'!O1403)</f>
        <v/>
      </c>
      <c r="K14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5" s="25" t="str">
        <f>IF(Table1[[#This Row],[नाम विद्यार्थी]]="","",IF(AND(Table1[[#This Row],[कक्षा]]&gt;8,Table1[[#This Row],[कक्षा]]&lt;11),50,""))</f>
        <v/>
      </c>
      <c r="M1405" s="28" t="str">
        <f>IF(Table1[[#This Row],[नाम विद्यार्थी]]="","",IF(AND(Table1[[#This Row],[कक्षा]]&gt;=11,'School Fees'!$L$3="Yes"),100,""))</f>
        <v/>
      </c>
      <c r="N14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5" s="25" t="str">
        <f>IF(Table1[[#This Row],[नाम विद्यार्थी]]="","",IF(Table1[[#This Row],[कक्षा]]&gt;8,5,""))</f>
        <v/>
      </c>
      <c r="P14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5" s="21"/>
      <c r="R1405" s="21"/>
      <c r="S1405" s="28" t="str">
        <f>IF(SUM(Table1[[#This Row],[छात्र निधि]:[टी.सी.शुल्क]])=0,"",SUM(Table1[[#This Row],[छात्र निधि]:[टी.सी.शुल्क]]))</f>
        <v/>
      </c>
      <c r="T1405" s="33"/>
      <c r="U1405" s="33"/>
      <c r="V1405" s="22"/>
    </row>
    <row r="1406" spans="2:22" ht="15">
      <c r="B1406" s="25" t="str">
        <f>IF(C1406="","",ROWS($A$4:A1406))</f>
        <v/>
      </c>
      <c r="C1406" s="25" t="str">
        <f>IF('Student Record'!A1404="","",'Student Record'!A1404)</f>
        <v/>
      </c>
      <c r="D1406" s="25" t="str">
        <f>IF('Student Record'!B1404="","",'Student Record'!B1404)</f>
        <v/>
      </c>
      <c r="E1406" s="25" t="str">
        <f>IF('Student Record'!C1404="","",'Student Record'!C1404)</f>
        <v/>
      </c>
      <c r="F1406" s="26" t="str">
        <f>IF('Student Record'!E1404="","",'Student Record'!E1404)</f>
        <v/>
      </c>
      <c r="G1406" s="26" t="str">
        <f>IF('Student Record'!G1404="","",'Student Record'!G1404)</f>
        <v/>
      </c>
      <c r="H1406" s="25" t="str">
        <f>IF('Student Record'!I1404="","",'Student Record'!I1404)</f>
        <v/>
      </c>
      <c r="I1406" s="27" t="str">
        <f>IF('Student Record'!J1404="","",'Student Record'!J1404)</f>
        <v/>
      </c>
      <c r="J1406" s="25" t="str">
        <f>IF('Student Record'!O1404="","",'Student Record'!O1404)</f>
        <v/>
      </c>
      <c r="K14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6" s="25" t="str">
        <f>IF(Table1[[#This Row],[नाम विद्यार्थी]]="","",IF(AND(Table1[[#This Row],[कक्षा]]&gt;8,Table1[[#This Row],[कक्षा]]&lt;11),50,""))</f>
        <v/>
      </c>
      <c r="M1406" s="28" t="str">
        <f>IF(Table1[[#This Row],[नाम विद्यार्थी]]="","",IF(AND(Table1[[#This Row],[कक्षा]]&gt;=11,'School Fees'!$L$3="Yes"),100,""))</f>
        <v/>
      </c>
      <c r="N14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6" s="25" t="str">
        <f>IF(Table1[[#This Row],[नाम विद्यार्थी]]="","",IF(Table1[[#This Row],[कक्षा]]&gt;8,5,""))</f>
        <v/>
      </c>
      <c r="P14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6" s="21"/>
      <c r="R1406" s="21"/>
      <c r="S1406" s="28" t="str">
        <f>IF(SUM(Table1[[#This Row],[छात्र निधि]:[टी.सी.शुल्क]])=0,"",SUM(Table1[[#This Row],[छात्र निधि]:[टी.सी.शुल्क]]))</f>
        <v/>
      </c>
      <c r="T1406" s="33"/>
      <c r="U1406" s="33"/>
      <c r="V1406" s="22"/>
    </row>
    <row r="1407" spans="2:22" ht="15">
      <c r="B1407" s="25" t="str">
        <f>IF(C1407="","",ROWS($A$4:A1407))</f>
        <v/>
      </c>
      <c r="C1407" s="25" t="str">
        <f>IF('Student Record'!A1405="","",'Student Record'!A1405)</f>
        <v/>
      </c>
      <c r="D1407" s="25" t="str">
        <f>IF('Student Record'!B1405="","",'Student Record'!B1405)</f>
        <v/>
      </c>
      <c r="E1407" s="25" t="str">
        <f>IF('Student Record'!C1405="","",'Student Record'!C1405)</f>
        <v/>
      </c>
      <c r="F1407" s="26" t="str">
        <f>IF('Student Record'!E1405="","",'Student Record'!E1405)</f>
        <v/>
      </c>
      <c r="G1407" s="26" t="str">
        <f>IF('Student Record'!G1405="","",'Student Record'!G1405)</f>
        <v/>
      </c>
      <c r="H1407" s="25" t="str">
        <f>IF('Student Record'!I1405="","",'Student Record'!I1405)</f>
        <v/>
      </c>
      <c r="I1407" s="27" t="str">
        <f>IF('Student Record'!J1405="","",'Student Record'!J1405)</f>
        <v/>
      </c>
      <c r="J1407" s="25" t="str">
        <f>IF('Student Record'!O1405="","",'Student Record'!O1405)</f>
        <v/>
      </c>
      <c r="K14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7" s="25" t="str">
        <f>IF(Table1[[#This Row],[नाम विद्यार्थी]]="","",IF(AND(Table1[[#This Row],[कक्षा]]&gt;8,Table1[[#This Row],[कक्षा]]&lt;11),50,""))</f>
        <v/>
      </c>
      <c r="M1407" s="28" t="str">
        <f>IF(Table1[[#This Row],[नाम विद्यार्थी]]="","",IF(AND(Table1[[#This Row],[कक्षा]]&gt;=11,'School Fees'!$L$3="Yes"),100,""))</f>
        <v/>
      </c>
      <c r="N14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7" s="25" t="str">
        <f>IF(Table1[[#This Row],[नाम विद्यार्थी]]="","",IF(Table1[[#This Row],[कक्षा]]&gt;8,5,""))</f>
        <v/>
      </c>
      <c r="P14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7" s="21"/>
      <c r="R1407" s="21"/>
      <c r="S1407" s="28" t="str">
        <f>IF(SUM(Table1[[#This Row],[छात्र निधि]:[टी.सी.शुल्क]])=0,"",SUM(Table1[[#This Row],[छात्र निधि]:[टी.सी.शुल्क]]))</f>
        <v/>
      </c>
      <c r="T1407" s="33"/>
      <c r="U1407" s="33"/>
      <c r="V1407" s="22"/>
    </row>
    <row r="1408" spans="2:22" ht="15">
      <c r="B1408" s="25" t="str">
        <f>IF(C1408="","",ROWS($A$4:A1408))</f>
        <v/>
      </c>
      <c r="C1408" s="25" t="str">
        <f>IF('Student Record'!A1406="","",'Student Record'!A1406)</f>
        <v/>
      </c>
      <c r="D1408" s="25" t="str">
        <f>IF('Student Record'!B1406="","",'Student Record'!B1406)</f>
        <v/>
      </c>
      <c r="E1408" s="25" t="str">
        <f>IF('Student Record'!C1406="","",'Student Record'!C1406)</f>
        <v/>
      </c>
      <c r="F1408" s="26" t="str">
        <f>IF('Student Record'!E1406="","",'Student Record'!E1406)</f>
        <v/>
      </c>
      <c r="G1408" s="26" t="str">
        <f>IF('Student Record'!G1406="","",'Student Record'!G1406)</f>
        <v/>
      </c>
      <c r="H1408" s="25" t="str">
        <f>IF('Student Record'!I1406="","",'Student Record'!I1406)</f>
        <v/>
      </c>
      <c r="I1408" s="27" t="str">
        <f>IF('Student Record'!J1406="","",'Student Record'!J1406)</f>
        <v/>
      </c>
      <c r="J1408" s="25" t="str">
        <f>IF('Student Record'!O1406="","",'Student Record'!O1406)</f>
        <v/>
      </c>
      <c r="K14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8" s="25" t="str">
        <f>IF(Table1[[#This Row],[नाम विद्यार्थी]]="","",IF(AND(Table1[[#This Row],[कक्षा]]&gt;8,Table1[[#This Row],[कक्षा]]&lt;11),50,""))</f>
        <v/>
      </c>
      <c r="M1408" s="28" t="str">
        <f>IF(Table1[[#This Row],[नाम विद्यार्थी]]="","",IF(AND(Table1[[#This Row],[कक्षा]]&gt;=11,'School Fees'!$L$3="Yes"),100,""))</f>
        <v/>
      </c>
      <c r="N14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8" s="25" t="str">
        <f>IF(Table1[[#This Row],[नाम विद्यार्थी]]="","",IF(Table1[[#This Row],[कक्षा]]&gt;8,5,""))</f>
        <v/>
      </c>
      <c r="P14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8" s="21"/>
      <c r="R1408" s="21"/>
      <c r="S1408" s="28" t="str">
        <f>IF(SUM(Table1[[#This Row],[छात्र निधि]:[टी.सी.शुल्क]])=0,"",SUM(Table1[[#This Row],[छात्र निधि]:[टी.सी.शुल्क]]))</f>
        <v/>
      </c>
      <c r="T1408" s="33"/>
      <c r="U1408" s="33"/>
      <c r="V1408" s="22"/>
    </row>
    <row r="1409" spans="2:22" ht="15">
      <c r="B1409" s="25" t="str">
        <f>IF(C1409="","",ROWS($A$4:A1409))</f>
        <v/>
      </c>
      <c r="C1409" s="25" t="str">
        <f>IF('Student Record'!A1407="","",'Student Record'!A1407)</f>
        <v/>
      </c>
      <c r="D1409" s="25" t="str">
        <f>IF('Student Record'!B1407="","",'Student Record'!B1407)</f>
        <v/>
      </c>
      <c r="E1409" s="25" t="str">
        <f>IF('Student Record'!C1407="","",'Student Record'!C1407)</f>
        <v/>
      </c>
      <c r="F1409" s="26" t="str">
        <f>IF('Student Record'!E1407="","",'Student Record'!E1407)</f>
        <v/>
      </c>
      <c r="G1409" s="26" t="str">
        <f>IF('Student Record'!G1407="","",'Student Record'!G1407)</f>
        <v/>
      </c>
      <c r="H1409" s="25" t="str">
        <f>IF('Student Record'!I1407="","",'Student Record'!I1407)</f>
        <v/>
      </c>
      <c r="I1409" s="27" t="str">
        <f>IF('Student Record'!J1407="","",'Student Record'!J1407)</f>
        <v/>
      </c>
      <c r="J1409" s="25" t="str">
        <f>IF('Student Record'!O1407="","",'Student Record'!O1407)</f>
        <v/>
      </c>
      <c r="K14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09" s="25" t="str">
        <f>IF(Table1[[#This Row],[नाम विद्यार्थी]]="","",IF(AND(Table1[[#This Row],[कक्षा]]&gt;8,Table1[[#This Row],[कक्षा]]&lt;11),50,""))</f>
        <v/>
      </c>
      <c r="M1409" s="28" t="str">
        <f>IF(Table1[[#This Row],[नाम विद्यार्थी]]="","",IF(AND(Table1[[#This Row],[कक्षा]]&gt;=11,'School Fees'!$L$3="Yes"),100,""))</f>
        <v/>
      </c>
      <c r="N14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09" s="25" t="str">
        <f>IF(Table1[[#This Row],[नाम विद्यार्थी]]="","",IF(Table1[[#This Row],[कक्षा]]&gt;8,5,""))</f>
        <v/>
      </c>
      <c r="P14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09" s="21"/>
      <c r="R1409" s="21"/>
      <c r="S1409" s="28" t="str">
        <f>IF(SUM(Table1[[#This Row],[छात्र निधि]:[टी.सी.शुल्क]])=0,"",SUM(Table1[[#This Row],[छात्र निधि]:[टी.सी.शुल्क]]))</f>
        <v/>
      </c>
      <c r="T1409" s="33"/>
      <c r="U1409" s="33"/>
      <c r="V1409" s="22"/>
    </row>
    <row r="1410" spans="2:22" ht="15">
      <c r="B1410" s="25" t="str">
        <f>IF(C1410="","",ROWS($A$4:A1410))</f>
        <v/>
      </c>
      <c r="C1410" s="25" t="str">
        <f>IF('Student Record'!A1408="","",'Student Record'!A1408)</f>
        <v/>
      </c>
      <c r="D1410" s="25" t="str">
        <f>IF('Student Record'!B1408="","",'Student Record'!B1408)</f>
        <v/>
      </c>
      <c r="E1410" s="25" t="str">
        <f>IF('Student Record'!C1408="","",'Student Record'!C1408)</f>
        <v/>
      </c>
      <c r="F1410" s="26" t="str">
        <f>IF('Student Record'!E1408="","",'Student Record'!E1408)</f>
        <v/>
      </c>
      <c r="G1410" s="26" t="str">
        <f>IF('Student Record'!G1408="","",'Student Record'!G1408)</f>
        <v/>
      </c>
      <c r="H1410" s="25" t="str">
        <f>IF('Student Record'!I1408="","",'Student Record'!I1408)</f>
        <v/>
      </c>
      <c r="I1410" s="27" t="str">
        <f>IF('Student Record'!J1408="","",'Student Record'!J1408)</f>
        <v/>
      </c>
      <c r="J1410" s="25" t="str">
        <f>IF('Student Record'!O1408="","",'Student Record'!O1408)</f>
        <v/>
      </c>
      <c r="K14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0" s="25" t="str">
        <f>IF(Table1[[#This Row],[नाम विद्यार्थी]]="","",IF(AND(Table1[[#This Row],[कक्षा]]&gt;8,Table1[[#This Row],[कक्षा]]&lt;11),50,""))</f>
        <v/>
      </c>
      <c r="M1410" s="28" t="str">
        <f>IF(Table1[[#This Row],[नाम विद्यार्थी]]="","",IF(AND(Table1[[#This Row],[कक्षा]]&gt;=11,'School Fees'!$L$3="Yes"),100,""))</f>
        <v/>
      </c>
      <c r="N14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0" s="25" t="str">
        <f>IF(Table1[[#This Row],[नाम विद्यार्थी]]="","",IF(Table1[[#This Row],[कक्षा]]&gt;8,5,""))</f>
        <v/>
      </c>
      <c r="P14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0" s="21"/>
      <c r="R1410" s="21"/>
      <c r="S1410" s="28" t="str">
        <f>IF(SUM(Table1[[#This Row],[छात्र निधि]:[टी.सी.शुल्क]])=0,"",SUM(Table1[[#This Row],[छात्र निधि]:[टी.सी.शुल्क]]))</f>
        <v/>
      </c>
      <c r="T1410" s="33"/>
      <c r="U1410" s="33"/>
      <c r="V1410" s="22"/>
    </row>
    <row r="1411" spans="2:22" ht="15">
      <c r="B1411" s="25" t="str">
        <f>IF(C1411="","",ROWS($A$4:A1411))</f>
        <v/>
      </c>
      <c r="C1411" s="25" t="str">
        <f>IF('Student Record'!A1409="","",'Student Record'!A1409)</f>
        <v/>
      </c>
      <c r="D1411" s="25" t="str">
        <f>IF('Student Record'!B1409="","",'Student Record'!B1409)</f>
        <v/>
      </c>
      <c r="E1411" s="25" t="str">
        <f>IF('Student Record'!C1409="","",'Student Record'!C1409)</f>
        <v/>
      </c>
      <c r="F1411" s="26" t="str">
        <f>IF('Student Record'!E1409="","",'Student Record'!E1409)</f>
        <v/>
      </c>
      <c r="G1411" s="26" t="str">
        <f>IF('Student Record'!G1409="","",'Student Record'!G1409)</f>
        <v/>
      </c>
      <c r="H1411" s="25" t="str">
        <f>IF('Student Record'!I1409="","",'Student Record'!I1409)</f>
        <v/>
      </c>
      <c r="I1411" s="27" t="str">
        <f>IF('Student Record'!J1409="","",'Student Record'!J1409)</f>
        <v/>
      </c>
      <c r="J1411" s="25" t="str">
        <f>IF('Student Record'!O1409="","",'Student Record'!O1409)</f>
        <v/>
      </c>
      <c r="K14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1" s="25" t="str">
        <f>IF(Table1[[#This Row],[नाम विद्यार्थी]]="","",IF(AND(Table1[[#This Row],[कक्षा]]&gt;8,Table1[[#This Row],[कक्षा]]&lt;11),50,""))</f>
        <v/>
      </c>
      <c r="M1411" s="28" t="str">
        <f>IF(Table1[[#This Row],[नाम विद्यार्थी]]="","",IF(AND(Table1[[#This Row],[कक्षा]]&gt;=11,'School Fees'!$L$3="Yes"),100,""))</f>
        <v/>
      </c>
      <c r="N14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1" s="25" t="str">
        <f>IF(Table1[[#This Row],[नाम विद्यार्थी]]="","",IF(Table1[[#This Row],[कक्षा]]&gt;8,5,""))</f>
        <v/>
      </c>
      <c r="P14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1" s="21"/>
      <c r="R1411" s="21"/>
      <c r="S1411" s="28" t="str">
        <f>IF(SUM(Table1[[#This Row],[छात्र निधि]:[टी.सी.शुल्क]])=0,"",SUM(Table1[[#This Row],[छात्र निधि]:[टी.सी.शुल्क]]))</f>
        <v/>
      </c>
      <c r="T1411" s="33"/>
      <c r="U1411" s="33"/>
      <c r="V1411" s="22"/>
    </row>
    <row r="1412" spans="2:22" ht="15">
      <c r="B1412" s="25" t="str">
        <f>IF(C1412="","",ROWS($A$4:A1412))</f>
        <v/>
      </c>
      <c r="C1412" s="25" t="str">
        <f>IF('Student Record'!A1410="","",'Student Record'!A1410)</f>
        <v/>
      </c>
      <c r="D1412" s="25" t="str">
        <f>IF('Student Record'!B1410="","",'Student Record'!B1410)</f>
        <v/>
      </c>
      <c r="E1412" s="25" t="str">
        <f>IF('Student Record'!C1410="","",'Student Record'!C1410)</f>
        <v/>
      </c>
      <c r="F1412" s="26" t="str">
        <f>IF('Student Record'!E1410="","",'Student Record'!E1410)</f>
        <v/>
      </c>
      <c r="G1412" s="26" t="str">
        <f>IF('Student Record'!G1410="","",'Student Record'!G1410)</f>
        <v/>
      </c>
      <c r="H1412" s="25" t="str">
        <f>IF('Student Record'!I1410="","",'Student Record'!I1410)</f>
        <v/>
      </c>
      <c r="I1412" s="27" t="str">
        <f>IF('Student Record'!J1410="","",'Student Record'!J1410)</f>
        <v/>
      </c>
      <c r="J1412" s="25" t="str">
        <f>IF('Student Record'!O1410="","",'Student Record'!O1410)</f>
        <v/>
      </c>
      <c r="K14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2" s="25" t="str">
        <f>IF(Table1[[#This Row],[नाम विद्यार्थी]]="","",IF(AND(Table1[[#This Row],[कक्षा]]&gt;8,Table1[[#This Row],[कक्षा]]&lt;11),50,""))</f>
        <v/>
      </c>
      <c r="M1412" s="28" t="str">
        <f>IF(Table1[[#This Row],[नाम विद्यार्थी]]="","",IF(AND(Table1[[#This Row],[कक्षा]]&gt;=11,'School Fees'!$L$3="Yes"),100,""))</f>
        <v/>
      </c>
      <c r="N14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2" s="25" t="str">
        <f>IF(Table1[[#This Row],[नाम विद्यार्थी]]="","",IF(Table1[[#This Row],[कक्षा]]&gt;8,5,""))</f>
        <v/>
      </c>
      <c r="P14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2" s="21"/>
      <c r="R1412" s="21"/>
      <c r="S1412" s="28" t="str">
        <f>IF(SUM(Table1[[#This Row],[छात्र निधि]:[टी.सी.शुल्क]])=0,"",SUM(Table1[[#This Row],[छात्र निधि]:[टी.सी.शुल्क]]))</f>
        <v/>
      </c>
      <c r="T1412" s="33"/>
      <c r="U1412" s="33"/>
      <c r="V1412" s="22"/>
    </row>
    <row r="1413" spans="2:22" ht="15">
      <c r="B1413" s="25" t="str">
        <f>IF(C1413="","",ROWS($A$4:A1413))</f>
        <v/>
      </c>
      <c r="C1413" s="25" t="str">
        <f>IF('Student Record'!A1411="","",'Student Record'!A1411)</f>
        <v/>
      </c>
      <c r="D1413" s="25" t="str">
        <f>IF('Student Record'!B1411="","",'Student Record'!B1411)</f>
        <v/>
      </c>
      <c r="E1413" s="25" t="str">
        <f>IF('Student Record'!C1411="","",'Student Record'!C1411)</f>
        <v/>
      </c>
      <c r="F1413" s="26" t="str">
        <f>IF('Student Record'!E1411="","",'Student Record'!E1411)</f>
        <v/>
      </c>
      <c r="G1413" s="26" t="str">
        <f>IF('Student Record'!G1411="","",'Student Record'!G1411)</f>
        <v/>
      </c>
      <c r="H1413" s="25" t="str">
        <f>IF('Student Record'!I1411="","",'Student Record'!I1411)</f>
        <v/>
      </c>
      <c r="I1413" s="27" t="str">
        <f>IF('Student Record'!J1411="","",'Student Record'!J1411)</f>
        <v/>
      </c>
      <c r="J1413" s="25" t="str">
        <f>IF('Student Record'!O1411="","",'Student Record'!O1411)</f>
        <v/>
      </c>
      <c r="K14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3" s="25" t="str">
        <f>IF(Table1[[#This Row],[नाम विद्यार्थी]]="","",IF(AND(Table1[[#This Row],[कक्षा]]&gt;8,Table1[[#This Row],[कक्षा]]&lt;11),50,""))</f>
        <v/>
      </c>
      <c r="M1413" s="28" t="str">
        <f>IF(Table1[[#This Row],[नाम विद्यार्थी]]="","",IF(AND(Table1[[#This Row],[कक्षा]]&gt;=11,'School Fees'!$L$3="Yes"),100,""))</f>
        <v/>
      </c>
      <c r="N14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3" s="25" t="str">
        <f>IF(Table1[[#This Row],[नाम विद्यार्थी]]="","",IF(Table1[[#This Row],[कक्षा]]&gt;8,5,""))</f>
        <v/>
      </c>
      <c r="P14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3" s="21"/>
      <c r="R1413" s="21"/>
      <c r="S1413" s="28" t="str">
        <f>IF(SUM(Table1[[#This Row],[छात्र निधि]:[टी.सी.शुल्क]])=0,"",SUM(Table1[[#This Row],[छात्र निधि]:[टी.सी.शुल्क]]))</f>
        <v/>
      </c>
      <c r="T1413" s="33"/>
      <c r="U1413" s="33"/>
      <c r="V1413" s="22"/>
    </row>
    <row r="1414" spans="2:22" ht="15">
      <c r="B1414" s="25" t="str">
        <f>IF(C1414="","",ROWS($A$4:A1414))</f>
        <v/>
      </c>
      <c r="C1414" s="25" t="str">
        <f>IF('Student Record'!A1412="","",'Student Record'!A1412)</f>
        <v/>
      </c>
      <c r="D1414" s="25" t="str">
        <f>IF('Student Record'!B1412="","",'Student Record'!B1412)</f>
        <v/>
      </c>
      <c r="E1414" s="25" t="str">
        <f>IF('Student Record'!C1412="","",'Student Record'!C1412)</f>
        <v/>
      </c>
      <c r="F1414" s="26" t="str">
        <f>IF('Student Record'!E1412="","",'Student Record'!E1412)</f>
        <v/>
      </c>
      <c r="G1414" s="26" t="str">
        <f>IF('Student Record'!G1412="","",'Student Record'!G1412)</f>
        <v/>
      </c>
      <c r="H1414" s="25" t="str">
        <f>IF('Student Record'!I1412="","",'Student Record'!I1412)</f>
        <v/>
      </c>
      <c r="I1414" s="27" t="str">
        <f>IF('Student Record'!J1412="","",'Student Record'!J1412)</f>
        <v/>
      </c>
      <c r="J1414" s="25" t="str">
        <f>IF('Student Record'!O1412="","",'Student Record'!O1412)</f>
        <v/>
      </c>
      <c r="K14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4" s="25" t="str">
        <f>IF(Table1[[#This Row],[नाम विद्यार्थी]]="","",IF(AND(Table1[[#This Row],[कक्षा]]&gt;8,Table1[[#This Row],[कक्षा]]&lt;11),50,""))</f>
        <v/>
      </c>
      <c r="M1414" s="28" t="str">
        <f>IF(Table1[[#This Row],[नाम विद्यार्थी]]="","",IF(AND(Table1[[#This Row],[कक्षा]]&gt;=11,'School Fees'!$L$3="Yes"),100,""))</f>
        <v/>
      </c>
      <c r="N14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4" s="25" t="str">
        <f>IF(Table1[[#This Row],[नाम विद्यार्थी]]="","",IF(Table1[[#This Row],[कक्षा]]&gt;8,5,""))</f>
        <v/>
      </c>
      <c r="P14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4" s="21"/>
      <c r="R1414" s="21"/>
      <c r="S1414" s="28" t="str">
        <f>IF(SUM(Table1[[#This Row],[छात्र निधि]:[टी.सी.शुल्क]])=0,"",SUM(Table1[[#This Row],[छात्र निधि]:[टी.सी.शुल्क]]))</f>
        <v/>
      </c>
      <c r="T1414" s="33"/>
      <c r="U1414" s="33"/>
      <c r="V1414" s="22"/>
    </row>
    <row r="1415" spans="2:22" ht="15">
      <c r="B1415" s="25" t="str">
        <f>IF(C1415="","",ROWS($A$4:A1415))</f>
        <v/>
      </c>
      <c r="C1415" s="25" t="str">
        <f>IF('Student Record'!A1413="","",'Student Record'!A1413)</f>
        <v/>
      </c>
      <c r="D1415" s="25" t="str">
        <f>IF('Student Record'!B1413="","",'Student Record'!B1413)</f>
        <v/>
      </c>
      <c r="E1415" s="25" t="str">
        <f>IF('Student Record'!C1413="","",'Student Record'!C1413)</f>
        <v/>
      </c>
      <c r="F1415" s="26" t="str">
        <f>IF('Student Record'!E1413="","",'Student Record'!E1413)</f>
        <v/>
      </c>
      <c r="G1415" s="26" t="str">
        <f>IF('Student Record'!G1413="","",'Student Record'!G1413)</f>
        <v/>
      </c>
      <c r="H1415" s="25" t="str">
        <f>IF('Student Record'!I1413="","",'Student Record'!I1413)</f>
        <v/>
      </c>
      <c r="I1415" s="27" t="str">
        <f>IF('Student Record'!J1413="","",'Student Record'!J1413)</f>
        <v/>
      </c>
      <c r="J1415" s="25" t="str">
        <f>IF('Student Record'!O1413="","",'Student Record'!O1413)</f>
        <v/>
      </c>
      <c r="K14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5" s="25" t="str">
        <f>IF(Table1[[#This Row],[नाम विद्यार्थी]]="","",IF(AND(Table1[[#This Row],[कक्षा]]&gt;8,Table1[[#This Row],[कक्षा]]&lt;11),50,""))</f>
        <v/>
      </c>
      <c r="M1415" s="28" t="str">
        <f>IF(Table1[[#This Row],[नाम विद्यार्थी]]="","",IF(AND(Table1[[#This Row],[कक्षा]]&gt;=11,'School Fees'!$L$3="Yes"),100,""))</f>
        <v/>
      </c>
      <c r="N14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5" s="25" t="str">
        <f>IF(Table1[[#This Row],[नाम विद्यार्थी]]="","",IF(Table1[[#This Row],[कक्षा]]&gt;8,5,""))</f>
        <v/>
      </c>
      <c r="P14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5" s="21"/>
      <c r="R1415" s="21"/>
      <c r="S1415" s="28" t="str">
        <f>IF(SUM(Table1[[#This Row],[छात्र निधि]:[टी.सी.शुल्क]])=0,"",SUM(Table1[[#This Row],[छात्र निधि]:[टी.सी.शुल्क]]))</f>
        <v/>
      </c>
      <c r="T1415" s="33"/>
      <c r="U1415" s="33"/>
      <c r="V1415" s="22"/>
    </row>
    <row r="1416" spans="2:22" ht="15">
      <c r="B1416" s="25" t="str">
        <f>IF(C1416="","",ROWS($A$4:A1416))</f>
        <v/>
      </c>
      <c r="C1416" s="25" t="str">
        <f>IF('Student Record'!A1414="","",'Student Record'!A1414)</f>
        <v/>
      </c>
      <c r="D1416" s="25" t="str">
        <f>IF('Student Record'!B1414="","",'Student Record'!B1414)</f>
        <v/>
      </c>
      <c r="E1416" s="25" t="str">
        <f>IF('Student Record'!C1414="","",'Student Record'!C1414)</f>
        <v/>
      </c>
      <c r="F1416" s="26" t="str">
        <f>IF('Student Record'!E1414="","",'Student Record'!E1414)</f>
        <v/>
      </c>
      <c r="G1416" s="26" t="str">
        <f>IF('Student Record'!G1414="","",'Student Record'!G1414)</f>
        <v/>
      </c>
      <c r="H1416" s="25" t="str">
        <f>IF('Student Record'!I1414="","",'Student Record'!I1414)</f>
        <v/>
      </c>
      <c r="I1416" s="27" t="str">
        <f>IF('Student Record'!J1414="","",'Student Record'!J1414)</f>
        <v/>
      </c>
      <c r="J1416" s="25" t="str">
        <f>IF('Student Record'!O1414="","",'Student Record'!O1414)</f>
        <v/>
      </c>
      <c r="K14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6" s="25" t="str">
        <f>IF(Table1[[#This Row],[नाम विद्यार्थी]]="","",IF(AND(Table1[[#This Row],[कक्षा]]&gt;8,Table1[[#This Row],[कक्षा]]&lt;11),50,""))</f>
        <v/>
      </c>
      <c r="M1416" s="28" t="str">
        <f>IF(Table1[[#This Row],[नाम विद्यार्थी]]="","",IF(AND(Table1[[#This Row],[कक्षा]]&gt;=11,'School Fees'!$L$3="Yes"),100,""))</f>
        <v/>
      </c>
      <c r="N14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6" s="25" t="str">
        <f>IF(Table1[[#This Row],[नाम विद्यार्थी]]="","",IF(Table1[[#This Row],[कक्षा]]&gt;8,5,""))</f>
        <v/>
      </c>
      <c r="P14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6" s="21"/>
      <c r="R1416" s="21"/>
      <c r="S1416" s="28" t="str">
        <f>IF(SUM(Table1[[#This Row],[छात्र निधि]:[टी.सी.शुल्क]])=0,"",SUM(Table1[[#This Row],[छात्र निधि]:[टी.सी.शुल्क]]))</f>
        <v/>
      </c>
      <c r="T1416" s="33"/>
      <c r="U1416" s="33"/>
      <c r="V1416" s="22"/>
    </row>
    <row r="1417" spans="2:22" ht="15">
      <c r="B1417" s="25" t="str">
        <f>IF(C1417="","",ROWS($A$4:A1417))</f>
        <v/>
      </c>
      <c r="C1417" s="25" t="str">
        <f>IF('Student Record'!A1415="","",'Student Record'!A1415)</f>
        <v/>
      </c>
      <c r="D1417" s="25" t="str">
        <f>IF('Student Record'!B1415="","",'Student Record'!B1415)</f>
        <v/>
      </c>
      <c r="E1417" s="25" t="str">
        <f>IF('Student Record'!C1415="","",'Student Record'!C1415)</f>
        <v/>
      </c>
      <c r="F1417" s="26" t="str">
        <f>IF('Student Record'!E1415="","",'Student Record'!E1415)</f>
        <v/>
      </c>
      <c r="G1417" s="26" t="str">
        <f>IF('Student Record'!G1415="","",'Student Record'!G1415)</f>
        <v/>
      </c>
      <c r="H1417" s="25" t="str">
        <f>IF('Student Record'!I1415="","",'Student Record'!I1415)</f>
        <v/>
      </c>
      <c r="I1417" s="27" t="str">
        <f>IF('Student Record'!J1415="","",'Student Record'!J1415)</f>
        <v/>
      </c>
      <c r="J1417" s="25" t="str">
        <f>IF('Student Record'!O1415="","",'Student Record'!O1415)</f>
        <v/>
      </c>
      <c r="K14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7" s="25" t="str">
        <f>IF(Table1[[#This Row],[नाम विद्यार्थी]]="","",IF(AND(Table1[[#This Row],[कक्षा]]&gt;8,Table1[[#This Row],[कक्षा]]&lt;11),50,""))</f>
        <v/>
      </c>
      <c r="M1417" s="28" t="str">
        <f>IF(Table1[[#This Row],[नाम विद्यार्थी]]="","",IF(AND(Table1[[#This Row],[कक्षा]]&gt;=11,'School Fees'!$L$3="Yes"),100,""))</f>
        <v/>
      </c>
      <c r="N14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7" s="25" t="str">
        <f>IF(Table1[[#This Row],[नाम विद्यार्थी]]="","",IF(Table1[[#This Row],[कक्षा]]&gt;8,5,""))</f>
        <v/>
      </c>
      <c r="P14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7" s="21"/>
      <c r="R1417" s="21"/>
      <c r="S1417" s="28" t="str">
        <f>IF(SUM(Table1[[#This Row],[छात्र निधि]:[टी.सी.शुल्क]])=0,"",SUM(Table1[[#This Row],[छात्र निधि]:[टी.सी.शुल्क]]))</f>
        <v/>
      </c>
      <c r="T1417" s="33"/>
      <c r="U1417" s="33"/>
      <c r="V1417" s="22"/>
    </row>
    <row r="1418" spans="2:22" ht="15">
      <c r="B1418" s="25" t="str">
        <f>IF(C1418="","",ROWS($A$4:A1418))</f>
        <v/>
      </c>
      <c r="C1418" s="25" t="str">
        <f>IF('Student Record'!A1416="","",'Student Record'!A1416)</f>
        <v/>
      </c>
      <c r="D1418" s="25" t="str">
        <f>IF('Student Record'!B1416="","",'Student Record'!B1416)</f>
        <v/>
      </c>
      <c r="E1418" s="25" t="str">
        <f>IF('Student Record'!C1416="","",'Student Record'!C1416)</f>
        <v/>
      </c>
      <c r="F1418" s="26" t="str">
        <f>IF('Student Record'!E1416="","",'Student Record'!E1416)</f>
        <v/>
      </c>
      <c r="G1418" s="26" t="str">
        <f>IF('Student Record'!G1416="","",'Student Record'!G1416)</f>
        <v/>
      </c>
      <c r="H1418" s="25" t="str">
        <f>IF('Student Record'!I1416="","",'Student Record'!I1416)</f>
        <v/>
      </c>
      <c r="I1418" s="27" t="str">
        <f>IF('Student Record'!J1416="","",'Student Record'!J1416)</f>
        <v/>
      </c>
      <c r="J1418" s="25" t="str">
        <f>IF('Student Record'!O1416="","",'Student Record'!O1416)</f>
        <v/>
      </c>
      <c r="K14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8" s="25" t="str">
        <f>IF(Table1[[#This Row],[नाम विद्यार्थी]]="","",IF(AND(Table1[[#This Row],[कक्षा]]&gt;8,Table1[[#This Row],[कक्षा]]&lt;11),50,""))</f>
        <v/>
      </c>
      <c r="M1418" s="28" t="str">
        <f>IF(Table1[[#This Row],[नाम विद्यार्थी]]="","",IF(AND(Table1[[#This Row],[कक्षा]]&gt;=11,'School Fees'!$L$3="Yes"),100,""))</f>
        <v/>
      </c>
      <c r="N14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8" s="25" t="str">
        <f>IF(Table1[[#This Row],[नाम विद्यार्थी]]="","",IF(Table1[[#This Row],[कक्षा]]&gt;8,5,""))</f>
        <v/>
      </c>
      <c r="P14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8" s="21"/>
      <c r="R1418" s="21"/>
      <c r="S1418" s="28" t="str">
        <f>IF(SUM(Table1[[#This Row],[छात्र निधि]:[टी.सी.शुल्क]])=0,"",SUM(Table1[[#This Row],[छात्र निधि]:[टी.सी.शुल्क]]))</f>
        <v/>
      </c>
      <c r="T1418" s="33"/>
      <c r="U1418" s="33"/>
      <c r="V1418" s="22"/>
    </row>
    <row r="1419" spans="2:22" ht="15">
      <c r="B1419" s="25" t="str">
        <f>IF(C1419="","",ROWS($A$4:A1419))</f>
        <v/>
      </c>
      <c r="C1419" s="25" t="str">
        <f>IF('Student Record'!A1417="","",'Student Record'!A1417)</f>
        <v/>
      </c>
      <c r="D1419" s="25" t="str">
        <f>IF('Student Record'!B1417="","",'Student Record'!B1417)</f>
        <v/>
      </c>
      <c r="E1419" s="25" t="str">
        <f>IF('Student Record'!C1417="","",'Student Record'!C1417)</f>
        <v/>
      </c>
      <c r="F1419" s="26" t="str">
        <f>IF('Student Record'!E1417="","",'Student Record'!E1417)</f>
        <v/>
      </c>
      <c r="G1419" s="26" t="str">
        <f>IF('Student Record'!G1417="","",'Student Record'!G1417)</f>
        <v/>
      </c>
      <c r="H1419" s="25" t="str">
        <f>IF('Student Record'!I1417="","",'Student Record'!I1417)</f>
        <v/>
      </c>
      <c r="I1419" s="27" t="str">
        <f>IF('Student Record'!J1417="","",'Student Record'!J1417)</f>
        <v/>
      </c>
      <c r="J1419" s="25" t="str">
        <f>IF('Student Record'!O1417="","",'Student Record'!O1417)</f>
        <v/>
      </c>
      <c r="K14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19" s="25" t="str">
        <f>IF(Table1[[#This Row],[नाम विद्यार्थी]]="","",IF(AND(Table1[[#This Row],[कक्षा]]&gt;8,Table1[[#This Row],[कक्षा]]&lt;11),50,""))</f>
        <v/>
      </c>
      <c r="M1419" s="28" t="str">
        <f>IF(Table1[[#This Row],[नाम विद्यार्थी]]="","",IF(AND(Table1[[#This Row],[कक्षा]]&gt;=11,'School Fees'!$L$3="Yes"),100,""))</f>
        <v/>
      </c>
      <c r="N14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19" s="25" t="str">
        <f>IF(Table1[[#This Row],[नाम विद्यार्थी]]="","",IF(Table1[[#This Row],[कक्षा]]&gt;8,5,""))</f>
        <v/>
      </c>
      <c r="P14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19" s="21"/>
      <c r="R1419" s="21"/>
      <c r="S1419" s="28" t="str">
        <f>IF(SUM(Table1[[#This Row],[छात्र निधि]:[टी.सी.शुल्क]])=0,"",SUM(Table1[[#This Row],[छात्र निधि]:[टी.सी.शुल्क]]))</f>
        <v/>
      </c>
      <c r="T1419" s="33"/>
      <c r="U1419" s="33"/>
      <c r="V1419" s="22"/>
    </row>
    <row r="1420" spans="2:22" ht="15">
      <c r="B1420" s="25" t="str">
        <f>IF(C1420="","",ROWS($A$4:A1420))</f>
        <v/>
      </c>
      <c r="C1420" s="25" t="str">
        <f>IF('Student Record'!A1418="","",'Student Record'!A1418)</f>
        <v/>
      </c>
      <c r="D1420" s="25" t="str">
        <f>IF('Student Record'!B1418="","",'Student Record'!B1418)</f>
        <v/>
      </c>
      <c r="E1420" s="25" t="str">
        <f>IF('Student Record'!C1418="","",'Student Record'!C1418)</f>
        <v/>
      </c>
      <c r="F1420" s="26" t="str">
        <f>IF('Student Record'!E1418="","",'Student Record'!E1418)</f>
        <v/>
      </c>
      <c r="G1420" s="26" t="str">
        <f>IF('Student Record'!G1418="","",'Student Record'!G1418)</f>
        <v/>
      </c>
      <c r="H1420" s="25" t="str">
        <f>IF('Student Record'!I1418="","",'Student Record'!I1418)</f>
        <v/>
      </c>
      <c r="I1420" s="27" t="str">
        <f>IF('Student Record'!J1418="","",'Student Record'!J1418)</f>
        <v/>
      </c>
      <c r="J1420" s="25" t="str">
        <f>IF('Student Record'!O1418="","",'Student Record'!O1418)</f>
        <v/>
      </c>
      <c r="K14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0" s="25" t="str">
        <f>IF(Table1[[#This Row],[नाम विद्यार्थी]]="","",IF(AND(Table1[[#This Row],[कक्षा]]&gt;8,Table1[[#This Row],[कक्षा]]&lt;11),50,""))</f>
        <v/>
      </c>
      <c r="M1420" s="28" t="str">
        <f>IF(Table1[[#This Row],[नाम विद्यार्थी]]="","",IF(AND(Table1[[#This Row],[कक्षा]]&gt;=11,'School Fees'!$L$3="Yes"),100,""))</f>
        <v/>
      </c>
      <c r="N14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0" s="25" t="str">
        <f>IF(Table1[[#This Row],[नाम विद्यार्थी]]="","",IF(Table1[[#This Row],[कक्षा]]&gt;8,5,""))</f>
        <v/>
      </c>
      <c r="P14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0" s="21"/>
      <c r="R1420" s="21"/>
      <c r="S1420" s="28" t="str">
        <f>IF(SUM(Table1[[#This Row],[छात्र निधि]:[टी.सी.शुल्क]])=0,"",SUM(Table1[[#This Row],[छात्र निधि]:[टी.सी.शुल्क]]))</f>
        <v/>
      </c>
      <c r="T1420" s="33"/>
      <c r="U1420" s="33"/>
      <c r="V1420" s="22"/>
    </row>
    <row r="1421" spans="2:22" ht="15">
      <c r="B1421" s="25" t="str">
        <f>IF(C1421="","",ROWS($A$4:A1421))</f>
        <v/>
      </c>
      <c r="C1421" s="25" t="str">
        <f>IF('Student Record'!A1419="","",'Student Record'!A1419)</f>
        <v/>
      </c>
      <c r="D1421" s="25" t="str">
        <f>IF('Student Record'!B1419="","",'Student Record'!B1419)</f>
        <v/>
      </c>
      <c r="E1421" s="25" t="str">
        <f>IF('Student Record'!C1419="","",'Student Record'!C1419)</f>
        <v/>
      </c>
      <c r="F1421" s="26" t="str">
        <f>IF('Student Record'!E1419="","",'Student Record'!E1419)</f>
        <v/>
      </c>
      <c r="G1421" s="26" t="str">
        <f>IF('Student Record'!G1419="","",'Student Record'!G1419)</f>
        <v/>
      </c>
      <c r="H1421" s="25" t="str">
        <f>IF('Student Record'!I1419="","",'Student Record'!I1419)</f>
        <v/>
      </c>
      <c r="I1421" s="27" t="str">
        <f>IF('Student Record'!J1419="","",'Student Record'!J1419)</f>
        <v/>
      </c>
      <c r="J1421" s="25" t="str">
        <f>IF('Student Record'!O1419="","",'Student Record'!O1419)</f>
        <v/>
      </c>
      <c r="K14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1" s="25" t="str">
        <f>IF(Table1[[#This Row],[नाम विद्यार्थी]]="","",IF(AND(Table1[[#This Row],[कक्षा]]&gt;8,Table1[[#This Row],[कक्षा]]&lt;11),50,""))</f>
        <v/>
      </c>
      <c r="M1421" s="28" t="str">
        <f>IF(Table1[[#This Row],[नाम विद्यार्थी]]="","",IF(AND(Table1[[#This Row],[कक्षा]]&gt;=11,'School Fees'!$L$3="Yes"),100,""))</f>
        <v/>
      </c>
      <c r="N14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1" s="25" t="str">
        <f>IF(Table1[[#This Row],[नाम विद्यार्थी]]="","",IF(Table1[[#This Row],[कक्षा]]&gt;8,5,""))</f>
        <v/>
      </c>
      <c r="P14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1" s="21"/>
      <c r="R1421" s="21"/>
      <c r="S1421" s="28" t="str">
        <f>IF(SUM(Table1[[#This Row],[छात्र निधि]:[टी.सी.शुल्क]])=0,"",SUM(Table1[[#This Row],[छात्र निधि]:[टी.सी.शुल्क]]))</f>
        <v/>
      </c>
      <c r="T1421" s="33"/>
      <c r="U1421" s="33"/>
      <c r="V1421" s="22"/>
    </row>
    <row r="1422" spans="2:22" ht="15">
      <c r="B1422" s="25" t="str">
        <f>IF(C1422="","",ROWS($A$4:A1422))</f>
        <v/>
      </c>
      <c r="C1422" s="25" t="str">
        <f>IF('Student Record'!A1420="","",'Student Record'!A1420)</f>
        <v/>
      </c>
      <c r="D1422" s="25" t="str">
        <f>IF('Student Record'!B1420="","",'Student Record'!B1420)</f>
        <v/>
      </c>
      <c r="E1422" s="25" t="str">
        <f>IF('Student Record'!C1420="","",'Student Record'!C1420)</f>
        <v/>
      </c>
      <c r="F1422" s="26" t="str">
        <f>IF('Student Record'!E1420="","",'Student Record'!E1420)</f>
        <v/>
      </c>
      <c r="G1422" s="26" t="str">
        <f>IF('Student Record'!G1420="","",'Student Record'!G1420)</f>
        <v/>
      </c>
      <c r="H1422" s="25" t="str">
        <f>IF('Student Record'!I1420="","",'Student Record'!I1420)</f>
        <v/>
      </c>
      <c r="I1422" s="27" t="str">
        <f>IF('Student Record'!J1420="","",'Student Record'!J1420)</f>
        <v/>
      </c>
      <c r="J1422" s="25" t="str">
        <f>IF('Student Record'!O1420="","",'Student Record'!O1420)</f>
        <v/>
      </c>
      <c r="K14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2" s="25" t="str">
        <f>IF(Table1[[#This Row],[नाम विद्यार्थी]]="","",IF(AND(Table1[[#This Row],[कक्षा]]&gt;8,Table1[[#This Row],[कक्षा]]&lt;11),50,""))</f>
        <v/>
      </c>
      <c r="M1422" s="28" t="str">
        <f>IF(Table1[[#This Row],[नाम विद्यार्थी]]="","",IF(AND(Table1[[#This Row],[कक्षा]]&gt;=11,'School Fees'!$L$3="Yes"),100,""))</f>
        <v/>
      </c>
      <c r="N14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2" s="25" t="str">
        <f>IF(Table1[[#This Row],[नाम विद्यार्थी]]="","",IF(Table1[[#This Row],[कक्षा]]&gt;8,5,""))</f>
        <v/>
      </c>
      <c r="P14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2" s="21"/>
      <c r="R1422" s="21"/>
      <c r="S1422" s="28" t="str">
        <f>IF(SUM(Table1[[#This Row],[छात्र निधि]:[टी.सी.शुल्क]])=0,"",SUM(Table1[[#This Row],[छात्र निधि]:[टी.सी.शुल्क]]))</f>
        <v/>
      </c>
      <c r="T1422" s="33"/>
      <c r="U1422" s="33"/>
      <c r="V1422" s="22"/>
    </row>
    <row r="1423" spans="2:22" ht="15">
      <c r="B1423" s="25" t="str">
        <f>IF(C1423="","",ROWS($A$4:A1423))</f>
        <v/>
      </c>
      <c r="C1423" s="25" t="str">
        <f>IF('Student Record'!A1421="","",'Student Record'!A1421)</f>
        <v/>
      </c>
      <c r="D1423" s="25" t="str">
        <f>IF('Student Record'!B1421="","",'Student Record'!B1421)</f>
        <v/>
      </c>
      <c r="E1423" s="25" t="str">
        <f>IF('Student Record'!C1421="","",'Student Record'!C1421)</f>
        <v/>
      </c>
      <c r="F1423" s="26" t="str">
        <f>IF('Student Record'!E1421="","",'Student Record'!E1421)</f>
        <v/>
      </c>
      <c r="G1423" s="26" t="str">
        <f>IF('Student Record'!G1421="","",'Student Record'!G1421)</f>
        <v/>
      </c>
      <c r="H1423" s="25" t="str">
        <f>IF('Student Record'!I1421="","",'Student Record'!I1421)</f>
        <v/>
      </c>
      <c r="I1423" s="27" t="str">
        <f>IF('Student Record'!J1421="","",'Student Record'!J1421)</f>
        <v/>
      </c>
      <c r="J1423" s="25" t="str">
        <f>IF('Student Record'!O1421="","",'Student Record'!O1421)</f>
        <v/>
      </c>
      <c r="K14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3" s="25" t="str">
        <f>IF(Table1[[#This Row],[नाम विद्यार्थी]]="","",IF(AND(Table1[[#This Row],[कक्षा]]&gt;8,Table1[[#This Row],[कक्षा]]&lt;11),50,""))</f>
        <v/>
      </c>
      <c r="M1423" s="28" t="str">
        <f>IF(Table1[[#This Row],[नाम विद्यार्थी]]="","",IF(AND(Table1[[#This Row],[कक्षा]]&gt;=11,'School Fees'!$L$3="Yes"),100,""))</f>
        <v/>
      </c>
      <c r="N14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3" s="25" t="str">
        <f>IF(Table1[[#This Row],[नाम विद्यार्थी]]="","",IF(Table1[[#This Row],[कक्षा]]&gt;8,5,""))</f>
        <v/>
      </c>
      <c r="P14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3" s="21"/>
      <c r="R1423" s="21"/>
      <c r="S1423" s="28" t="str">
        <f>IF(SUM(Table1[[#This Row],[छात्र निधि]:[टी.सी.शुल्क]])=0,"",SUM(Table1[[#This Row],[छात्र निधि]:[टी.सी.शुल्क]]))</f>
        <v/>
      </c>
      <c r="T1423" s="33"/>
      <c r="U1423" s="33"/>
      <c r="V1423" s="22"/>
    </row>
    <row r="1424" spans="2:22" ht="15">
      <c r="B1424" s="25" t="str">
        <f>IF(C1424="","",ROWS($A$4:A1424))</f>
        <v/>
      </c>
      <c r="C1424" s="25" t="str">
        <f>IF('Student Record'!A1422="","",'Student Record'!A1422)</f>
        <v/>
      </c>
      <c r="D1424" s="25" t="str">
        <f>IF('Student Record'!B1422="","",'Student Record'!B1422)</f>
        <v/>
      </c>
      <c r="E1424" s="25" t="str">
        <f>IF('Student Record'!C1422="","",'Student Record'!C1422)</f>
        <v/>
      </c>
      <c r="F1424" s="26" t="str">
        <f>IF('Student Record'!E1422="","",'Student Record'!E1422)</f>
        <v/>
      </c>
      <c r="G1424" s="26" t="str">
        <f>IF('Student Record'!G1422="","",'Student Record'!G1422)</f>
        <v/>
      </c>
      <c r="H1424" s="25" t="str">
        <f>IF('Student Record'!I1422="","",'Student Record'!I1422)</f>
        <v/>
      </c>
      <c r="I1424" s="27" t="str">
        <f>IF('Student Record'!J1422="","",'Student Record'!J1422)</f>
        <v/>
      </c>
      <c r="J1424" s="25" t="str">
        <f>IF('Student Record'!O1422="","",'Student Record'!O1422)</f>
        <v/>
      </c>
      <c r="K14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4" s="25" t="str">
        <f>IF(Table1[[#This Row],[नाम विद्यार्थी]]="","",IF(AND(Table1[[#This Row],[कक्षा]]&gt;8,Table1[[#This Row],[कक्षा]]&lt;11),50,""))</f>
        <v/>
      </c>
      <c r="M1424" s="28" t="str">
        <f>IF(Table1[[#This Row],[नाम विद्यार्थी]]="","",IF(AND(Table1[[#This Row],[कक्षा]]&gt;=11,'School Fees'!$L$3="Yes"),100,""))</f>
        <v/>
      </c>
      <c r="N14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4" s="25" t="str">
        <f>IF(Table1[[#This Row],[नाम विद्यार्थी]]="","",IF(Table1[[#This Row],[कक्षा]]&gt;8,5,""))</f>
        <v/>
      </c>
      <c r="P14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4" s="21"/>
      <c r="R1424" s="21"/>
      <c r="S1424" s="28" t="str">
        <f>IF(SUM(Table1[[#This Row],[छात्र निधि]:[टी.सी.शुल्क]])=0,"",SUM(Table1[[#This Row],[छात्र निधि]:[टी.सी.शुल्क]]))</f>
        <v/>
      </c>
      <c r="T1424" s="33"/>
      <c r="U1424" s="33"/>
      <c r="V1424" s="22"/>
    </row>
    <row r="1425" spans="2:22" ht="15">
      <c r="B1425" s="25" t="str">
        <f>IF(C1425="","",ROWS($A$4:A1425))</f>
        <v/>
      </c>
      <c r="C1425" s="25" t="str">
        <f>IF('Student Record'!A1423="","",'Student Record'!A1423)</f>
        <v/>
      </c>
      <c r="D1425" s="25" t="str">
        <f>IF('Student Record'!B1423="","",'Student Record'!B1423)</f>
        <v/>
      </c>
      <c r="E1425" s="25" t="str">
        <f>IF('Student Record'!C1423="","",'Student Record'!C1423)</f>
        <v/>
      </c>
      <c r="F1425" s="26" t="str">
        <f>IF('Student Record'!E1423="","",'Student Record'!E1423)</f>
        <v/>
      </c>
      <c r="G1425" s="26" t="str">
        <f>IF('Student Record'!G1423="","",'Student Record'!G1423)</f>
        <v/>
      </c>
      <c r="H1425" s="25" t="str">
        <f>IF('Student Record'!I1423="","",'Student Record'!I1423)</f>
        <v/>
      </c>
      <c r="I1425" s="27" t="str">
        <f>IF('Student Record'!J1423="","",'Student Record'!J1423)</f>
        <v/>
      </c>
      <c r="J1425" s="25" t="str">
        <f>IF('Student Record'!O1423="","",'Student Record'!O1423)</f>
        <v/>
      </c>
      <c r="K14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5" s="25" t="str">
        <f>IF(Table1[[#This Row],[नाम विद्यार्थी]]="","",IF(AND(Table1[[#This Row],[कक्षा]]&gt;8,Table1[[#This Row],[कक्षा]]&lt;11),50,""))</f>
        <v/>
      </c>
      <c r="M1425" s="28" t="str">
        <f>IF(Table1[[#This Row],[नाम विद्यार्थी]]="","",IF(AND(Table1[[#This Row],[कक्षा]]&gt;=11,'School Fees'!$L$3="Yes"),100,""))</f>
        <v/>
      </c>
      <c r="N14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5" s="25" t="str">
        <f>IF(Table1[[#This Row],[नाम विद्यार्थी]]="","",IF(Table1[[#This Row],[कक्षा]]&gt;8,5,""))</f>
        <v/>
      </c>
      <c r="P14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5" s="21"/>
      <c r="R1425" s="21"/>
      <c r="S1425" s="28" t="str">
        <f>IF(SUM(Table1[[#This Row],[छात्र निधि]:[टी.सी.शुल्क]])=0,"",SUM(Table1[[#This Row],[छात्र निधि]:[टी.सी.शुल्क]]))</f>
        <v/>
      </c>
      <c r="T1425" s="33"/>
      <c r="U1425" s="33"/>
      <c r="V1425" s="22"/>
    </row>
    <row r="1426" spans="2:22" ht="15">
      <c r="B1426" s="25" t="str">
        <f>IF(C1426="","",ROWS($A$4:A1426))</f>
        <v/>
      </c>
      <c r="C1426" s="25" t="str">
        <f>IF('Student Record'!A1424="","",'Student Record'!A1424)</f>
        <v/>
      </c>
      <c r="D1426" s="25" t="str">
        <f>IF('Student Record'!B1424="","",'Student Record'!B1424)</f>
        <v/>
      </c>
      <c r="E1426" s="25" t="str">
        <f>IF('Student Record'!C1424="","",'Student Record'!C1424)</f>
        <v/>
      </c>
      <c r="F1426" s="26" t="str">
        <f>IF('Student Record'!E1424="","",'Student Record'!E1424)</f>
        <v/>
      </c>
      <c r="G1426" s="26" t="str">
        <f>IF('Student Record'!G1424="","",'Student Record'!G1424)</f>
        <v/>
      </c>
      <c r="H1426" s="25" t="str">
        <f>IF('Student Record'!I1424="","",'Student Record'!I1424)</f>
        <v/>
      </c>
      <c r="I1426" s="27" t="str">
        <f>IF('Student Record'!J1424="","",'Student Record'!J1424)</f>
        <v/>
      </c>
      <c r="J1426" s="25" t="str">
        <f>IF('Student Record'!O1424="","",'Student Record'!O1424)</f>
        <v/>
      </c>
      <c r="K14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6" s="25" t="str">
        <f>IF(Table1[[#This Row],[नाम विद्यार्थी]]="","",IF(AND(Table1[[#This Row],[कक्षा]]&gt;8,Table1[[#This Row],[कक्षा]]&lt;11),50,""))</f>
        <v/>
      </c>
      <c r="M1426" s="28" t="str">
        <f>IF(Table1[[#This Row],[नाम विद्यार्थी]]="","",IF(AND(Table1[[#This Row],[कक्षा]]&gt;=11,'School Fees'!$L$3="Yes"),100,""))</f>
        <v/>
      </c>
      <c r="N14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6" s="25" t="str">
        <f>IF(Table1[[#This Row],[नाम विद्यार्थी]]="","",IF(Table1[[#This Row],[कक्षा]]&gt;8,5,""))</f>
        <v/>
      </c>
      <c r="P14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6" s="21"/>
      <c r="R1426" s="21"/>
      <c r="S1426" s="28" t="str">
        <f>IF(SUM(Table1[[#This Row],[छात्र निधि]:[टी.सी.शुल्क]])=0,"",SUM(Table1[[#This Row],[छात्र निधि]:[टी.सी.शुल्क]]))</f>
        <v/>
      </c>
      <c r="T1426" s="33"/>
      <c r="U1426" s="33"/>
      <c r="V1426" s="22"/>
    </row>
    <row r="1427" spans="2:22" ht="15">
      <c r="B1427" s="25" t="str">
        <f>IF(C1427="","",ROWS($A$4:A1427))</f>
        <v/>
      </c>
      <c r="C1427" s="25" t="str">
        <f>IF('Student Record'!A1425="","",'Student Record'!A1425)</f>
        <v/>
      </c>
      <c r="D1427" s="25" t="str">
        <f>IF('Student Record'!B1425="","",'Student Record'!B1425)</f>
        <v/>
      </c>
      <c r="E1427" s="25" t="str">
        <f>IF('Student Record'!C1425="","",'Student Record'!C1425)</f>
        <v/>
      </c>
      <c r="F1427" s="26" t="str">
        <f>IF('Student Record'!E1425="","",'Student Record'!E1425)</f>
        <v/>
      </c>
      <c r="G1427" s="26" t="str">
        <f>IF('Student Record'!G1425="","",'Student Record'!G1425)</f>
        <v/>
      </c>
      <c r="H1427" s="25" t="str">
        <f>IF('Student Record'!I1425="","",'Student Record'!I1425)</f>
        <v/>
      </c>
      <c r="I1427" s="27" t="str">
        <f>IF('Student Record'!J1425="","",'Student Record'!J1425)</f>
        <v/>
      </c>
      <c r="J1427" s="25" t="str">
        <f>IF('Student Record'!O1425="","",'Student Record'!O1425)</f>
        <v/>
      </c>
      <c r="K14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7" s="25" t="str">
        <f>IF(Table1[[#This Row],[नाम विद्यार्थी]]="","",IF(AND(Table1[[#This Row],[कक्षा]]&gt;8,Table1[[#This Row],[कक्षा]]&lt;11),50,""))</f>
        <v/>
      </c>
      <c r="M1427" s="28" t="str">
        <f>IF(Table1[[#This Row],[नाम विद्यार्थी]]="","",IF(AND(Table1[[#This Row],[कक्षा]]&gt;=11,'School Fees'!$L$3="Yes"),100,""))</f>
        <v/>
      </c>
      <c r="N14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7" s="25" t="str">
        <f>IF(Table1[[#This Row],[नाम विद्यार्थी]]="","",IF(Table1[[#This Row],[कक्षा]]&gt;8,5,""))</f>
        <v/>
      </c>
      <c r="P14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7" s="21"/>
      <c r="R1427" s="21"/>
      <c r="S1427" s="28" t="str">
        <f>IF(SUM(Table1[[#This Row],[छात्र निधि]:[टी.सी.शुल्क]])=0,"",SUM(Table1[[#This Row],[छात्र निधि]:[टी.सी.शुल्क]]))</f>
        <v/>
      </c>
      <c r="T1427" s="33"/>
      <c r="U1427" s="33"/>
      <c r="V1427" s="22"/>
    </row>
    <row r="1428" spans="2:22" ht="15">
      <c r="B1428" s="25" t="str">
        <f>IF(C1428="","",ROWS($A$4:A1428))</f>
        <v/>
      </c>
      <c r="C1428" s="25" t="str">
        <f>IF('Student Record'!A1426="","",'Student Record'!A1426)</f>
        <v/>
      </c>
      <c r="D1428" s="25" t="str">
        <f>IF('Student Record'!B1426="","",'Student Record'!B1426)</f>
        <v/>
      </c>
      <c r="E1428" s="25" t="str">
        <f>IF('Student Record'!C1426="","",'Student Record'!C1426)</f>
        <v/>
      </c>
      <c r="F1428" s="26" t="str">
        <f>IF('Student Record'!E1426="","",'Student Record'!E1426)</f>
        <v/>
      </c>
      <c r="G1428" s="26" t="str">
        <f>IF('Student Record'!G1426="","",'Student Record'!G1426)</f>
        <v/>
      </c>
      <c r="H1428" s="25" t="str">
        <f>IF('Student Record'!I1426="","",'Student Record'!I1426)</f>
        <v/>
      </c>
      <c r="I1428" s="27" t="str">
        <f>IF('Student Record'!J1426="","",'Student Record'!J1426)</f>
        <v/>
      </c>
      <c r="J1428" s="25" t="str">
        <f>IF('Student Record'!O1426="","",'Student Record'!O1426)</f>
        <v/>
      </c>
      <c r="K14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8" s="25" t="str">
        <f>IF(Table1[[#This Row],[नाम विद्यार्थी]]="","",IF(AND(Table1[[#This Row],[कक्षा]]&gt;8,Table1[[#This Row],[कक्षा]]&lt;11),50,""))</f>
        <v/>
      </c>
      <c r="M1428" s="28" t="str">
        <f>IF(Table1[[#This Row],[नाम विद्यार्थी]]="","",IF(AND(Table1[[#This Row],[कक्षा]]&gt;=11,'School Fees'!$L$3="Yes"),100,""))</f>
        <v/>
      </c>
      <c r="N14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8" s="25" t="str">
        <f>IF(Table1[[#This Row],[नाम विद्यार्थी]]="","",IF(Table1[[#This Row],[कक्षा]]&gt;8,5,""))</f>
        <v/>
      </c>
      <c r="P14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8" s="21"/>
      <c r="R1428" s="21"/>
      <c r="S1428" s="28" t="str">
        <f>IF(SUM(Table1[[#This Row],[छात्र निधि]:[टी.सी.शुल्क]])=0,"",SUM(Table1[[#This Row],[छात्र निधि]:[टी.सी.शुल्क]]))</f>
        <v/>
      </c>
      <c r="T1428" s="33"/>
      <c r="U1428" s="33"/>
      <c r="V1428" s="22"/>
    </row>
    <row r="1429" spans="2:22" ht="15">
      <c r="B1429" s="25" t="str">
        <f>IF(C1429="","",ROWS($A$4:A1429))</f>
        <v/>
      </c>
      <c r="C1429" s="25" t="str">
        <f>IF('Student Record'!A1427="","",'Student Record'!A1427)</f>
        <v/>
      </c>
      <c r="D1429" s="25" t="str">
        <f>IF('Student Record'!B1427="","",'Student Record'!B1427)</f>
        <v/>
      </c>
      <c r="E1429" s="25" t="str">
        <f>IF('Student Record'!C1427="","",'Student Record'!C1427)</f>
        <v/>
      </c>
      <c r="F1429" s="26" t="str">
        <f>IF('Student Record'!E1427="","",'Student Record'!E1427)</f>
        <v/>
      </c>
      <c r="G1429" s="26" t="str">
        <f>IF('Student Record'!G1427="","",'Student Record'!G1427)</f>
        <v/>
      </c>
      <c r="H1429" s="25" t="str">
        <f>IF('Student Record'!I1427="","",'Student Record'!I1427)</f>
        <v/>
      </c>
      <c r="I1429" s="27" t="str">
        <f>IF('Student Record'!J1427="","",'Student Record'!J1427)</f>
        <v/>
      </c>
      <c r="J1429" s="25" t="str">
        <f>IF('Student Record'!O1427="","",'Student Record'!O1427)</f>
        <v/>
      </c>
      <c r="K14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29" s="25" t="str">
        <f>IF(Table1[[#This Row],[नाम विद्यार्थी]]="","",IF(AND(Table1[[#This Row],[कक्षा]]&gt;8,Table1[[#This Row],[कक्षा]]&lt;11),50,""))</f>
        <v/>
      </c>
      <c r="M1429" s="28" t="str">
        <f>IF(Table1[[#This Row],[नाम विद्यार्थी]]="","",IF(AND(Table1[[#This Row],[कक्षा]]&gt;=11,'School Fees'!$L$3="Yes"),100,""))</f>
        <v/>
      </c>
      <c r="N14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29" s="25" t="str">
        <f>IF(Table1[[#This Row],[नाम विद्यार्थी]]="","",IF(Table1[[#This Row],[कक्षा]]&gt;8,5,""))</f>
        <v/>
      </c>
      <c r="P14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29" s="21"/>
      <c r="R1429" s="21"/>
      <c r="S1429" s="28" t="str">
        <f>IF(SUM(Table1[[#This Row],[छात्र निधि]:[टी.सी.शुल्क]])=0,"",SUM(Table1[[#This Row],[छात्र निधि]:[टी.सी.शुल्क]]))</f>
        <v/>
      </c>
      <c r="T1429" s="33"/>
      <c r="U1429" s="33"/>
      <c r="V1429" s="22"/>
    </row>
    <row r="1430" spans="2:22" ht="15">
      <c r="B1430" s="25" t="str">
        <f>IF(C1430="","",ROWS($A$4:A1430))</f>
        <v/>
      </c>
      <c r="C1430" s="25" t="str">
        <f>IF('Student Record'!A1428="","",'Student Record'!A1428)</f>
        <v/>
      </c>
      <c r="D1430" s="25" t="str">
        <f>IF('Student Record'!B1428="","",'Student Record'!B1428)</f>
        <v/>
      </c>
      <c r="E1430" s="25" t="str">
        <f>IF('Student Record'!C1428="","",'Student Record'!C1428)</f>
        <v/>
      </c>
      <c r="F1430" s="26" t="str">
        <f>IF('Student Record'!E1428="","",'Student Record'!E1428)</f>
        <v/>
      </c>
      <c r="G1430" s="26" t="str">
        <f>IF('Student Record'!G1428="","",'Student Record'!G1428)</f>
        <v/>
      </c>
      <c r="H1430" s="25" t="str">
        <f>IF('Student Record'!I1428="","",'Student Record'!I1428)</f>
        <v/>
      </c>
      <c r="I1430" s="27" t="str">
        <f>IF('Student Record'!J1428="","",'Student Record'!J1428)</f>
        <v/>
      </c>
      <c r="J1430" s="25" t="str">
        <f>IF('Student Record'!O1428="","",'Student Record'!O1428)</f>
        <v/>
      </c>
      <c r="K14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0" s="25" t="str">
        <f>IF(Table1[[#This Row],[नाम विद्यार्थी]]="","",IF(AND(Table1[[#This Row],[कक्षा]]&gt;8,Table1[[#This Row],[कक्षा]]&lt;11),50,""))</f>
        <v/>
      </c>
      <c r="M1430" s="28" t="str">
        <f>IF(Table1[[#This Row],[नाम विद्यार्थी]]="","",IF(AND(Table1[[#This Row],[कक्षा]]&gt;=11,'School Fees'!$L$3="Yes"),100,""))</f>
        <v/>
      </c>
      <c r="N14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0" s="25" t="str">
        <f>IF(Table1[[#This Row],[नाम विद्यार्थी]]="","",IF(Table1[[#This Row],[कक्षा]]&gt;8,5,""))</f>
        <v/>
      </c>
      <c r="P14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0" s="21"/>
      <c r="R1430" s="21"/>
      <c r="S1430" s="28" t="str">
        <f>IF(SUM(Table1[[#This Row],[छात्र निधि]:[टी.सी.शुल्क]])=0,"",SUM(Table1[[#This Row],[छात्र निधि]:[टी.सी.शुल्क]]))</f>
        <v/>
      </c>
      <c r="T1430" s="33"/>
      <c r="U1430" s="33"/>
      <c r="V1430" s="22"/>
    </row>
    <row r="1431" spans="2:22" ht="15">
      <c r="B1431" s="25" t="str">
        <f>IF(C1431="","",ROWS($A$4:A1431))</f>
        <v/>
      </c>
      <c r="C1431" s="25" t="str">
        <f>IF('Student Record'!A1429="","",'Student Record'!A1429)</f>
        <v/>
      </c>
      <c r="D1431" s="25" t="str">
        <f>IF('Student Record'!B1429="","",'Student Record'!B1429)</f>
        <v/>
      </c>
      <c r="E1431" s="25" t="str">
        <f>IF('Student Record'!C1429="","",'Student Record'!C1429)</f>
        <v/>
      </c>
      <c r="F1431" s="26" t="str">
        <f>IF('Student Record'!E1429="","",'Student Record'!E1429)</f>
        <v/>
      </c>
      <c r="G1431" s="26" t="str">
        <f>IF('Student Record'!G1429="","",'Student Record'!G1429)</f>
        <v/>
      </c>
      <c r="H1431" s="25" t="str">
        <f>IF('Student Record'!I1429="","",'Student Record'!I1429)</f>
        <v/>
      </c>
      <c r="I1431" s="27" t="str">
        <f>IF('Student Record'!J1429="","",'Student Record'!J1429)</f>
        <v/>
      </c>
      <c r="J1431" s="25" t="str">
        <f>IF('Student Record'!O1429="","",'Student Record'!O1429)</f>
        <v/>
      </c>
      <c r="K14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1" s="25" t="str">
        <f>IF(Table1[[#This Row],[नाम विद्यार्थी]]="","",IF(AND(Table1[[#This Row],[कक्षा]]&gt;8,Table1[[#This Row],[कक्षा]]&lt;11),50,""))</f>
        <v/>
      </c>
      <c r="M1431" s="28" t="str">
        <f>IF(Table1[[#This Row],[नाम विद्यार्थी]]="","",IF(AND(Table1[[#This Row],[कक्षा]]&gt;=11,'School Fees'!$L$3="Yes"),100,""))</f>
        <v/>
      </c>
      <c r="N14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1" s="25" t="str">
        <f>IF(Table1[[#This Row],[नाम विद्यार्थी]]="","",IF(Table1[[#This Row],[कक्षा]]&gt;8,5,""))</f>
        <v/>
      </c>
      <c r="P14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1" s="21"/>
      <c r="R1431" s="21"/>
      <c r="S1431" s="28" t="str">
        <f>IF(SUM(Table1[[#This Row],[छात्र निधि]:[टी.सी.शुल्क]])=0,"",SUM(Table1[[#This Row],[छात्र निधि]:[टी.सी.शुल्क]]))</f>
        <v/>
      </c>
      <c r="T1431" s="33"/>
      <c r="U1431" s="33"/>
      <c r="V1431" s="22"/>
    </row>
    <row r="1432" spans="2:22" ht="15">
      <c r="B1432" s="25" t="str">
        <f>IF(C1432="","",ROWS($A$4:A1432))</f>
        <v/>
      </c>
      <c r="C1432" s="25" t="str">
        <f>IF('Student Record'!A1430="","",'Student Record'!A1430)</f>
        <v/>
      </c>
      <c r="D1432" s="25" t="str">
        <f>IF('Student Record'!B1430="","",'Student Record'!B1430)</f>
        <v/>
      </c>
      <c r="E1432" s="25" t="str">
        <f>IF('Student Record'!C1430="","",'Student Record'!C1430)</f>
        <v/>
      </c>
      <c r="F1432" s="26" t="str">
        <f>IF('Student Record'!E1430="","",'Student Record'!E1430)</f>
        <v/>
      </c>
      <c r="G1432" s="26" t="str">
        <f>IF('Student Record'!G1430="","",'Student Record'!G1430)</f>
        <v/>
      </c>
      <c r="H1432" s="25" t="str">
        <f>IF('Student Record'!I1430="","",'Student Record'!I1430)</f>
        <v/>
      </c>
      <c r="I1432" s="27" t="str">
        <f>IF('Student Record'!J1430="","",'Student Record'!J1430)</f>
        <v/>
      </c>
      <c r="J1432" s="25" t="str">
        <f>IF('Student Record'!O1430="","",'Student Record'!O1430)</f>
        <v/>
      </c>
      <c r="K14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2" s="25" t="str">
        <f>IF(Table1[[#This Row],[नाम विद्यार्थी]]="","",IF(AND(Table1[[#This Row],[कक्षा]]&gt;8,Table1[[#This Row],[कक्षा]]&lt;11),50,""))</f>
        <v/>
      </c>
      <c r="M1432" s="28" t="str">
        <f>IF(Table1[[#This Row],[नाम विद्यार्थी]]="","",IF(AND(Table1[[#This Row],[कक्षा]]&gt;=11,'School Fees'!$L$3="Yes"),100,""))</f>
        <v/>
      </c>
      <c r="N14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2" s="25" t="str">
        <f>IF(Table1[[#This Row],[नाम विद्यार्थी]]="","",IF(Table1[[#This Row],[कक्षा]]&gt;8,5,""))</f>
        <v/>
      </c>
      <c r="P14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2" s="21"/>
      <c r="R1432" s="21"/>
      <c r="S1432" s="28" t="str">
        <f>IF(SUM(Table1[[#This Row],[छात्र निधि]:[टी.सी.शुल्क]])=0,"",SUM(Table1[[#This Row],[छात्र निधि]:[टी.सी.शुल्क]]))</f>
        <v/>
      </c>
      <c r="T1432" s="33"/>
      <c r="U1432" s="33"/>
      <c r="V1432" s="22"/>
    </row>
    <row r="1433" spans="2:22" ht="15">
      <c r="B1433" s="25" t="str">
        <f>IF(C1433="","",ROWS($A$4:A1433))</f>
        <v/>
      </c>
      <c r="C1433" s="25" t="str">
        <f>IF('Student Record'!A1431="","",'Student Record'!A1431)</f>
        <v/>
      </c>
      <c r="D1433" s="25" t="str">
        <f>IF('Student Record'!B1431="","",'Student Record'!B1431)</f>
        <v/>
      </c>
      <c r="E1433" s="25" t="str">
        <f>IF('Student Record'!C1431="","",'Student Record'!C1431)</f>
        <v/>
      </c>
      <c r="F1433" s="26" t="str">
        <f>IF('Student Record'!E1431="","",'Student Record'!E1431)</f>
        <v/>
      </c>
      <c r="G1433" s="26" t="str">
        <f>IF('Student Record'!G1431="","",'Student Record'!G1431)</f>
        <v/>
      </c>
      <c r="H1433" s="25" t="str">
        <f>IF('Student Record'!I1431="","",'Student Record'!I1431)</f>
        <v/>
      </c>
      <c r="I1433" s="27" t="str">
        <f>IF('Student Record'!J1431="","",'Student Record'!J1431)</f>
        <v/>
      </c>
      <c r="J1433" s="25" t="str">
        <f>IF('Student Record'!O1431="","",'Student Record'!O1431)</f>
        <v/>
      </c>
      <c r="K14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3" s="25" t="str">
        <f>IF(Table1[[#This Row],[नाम विद्यार्थी]]="","",IF(AND(Table1[[#This Row],[कक्षा]]&gt;8,Table1[[#This Row],[कक्षा]]&lt;11),50,""))</f>
        <v/>
      </c>
      <c r="M1433" s="28" t="str">
        <f>IF(Table1[[#This Row],[नाम विद्यार्थी]]="","",IF(AND(Table1[[#This Row],[कक्षा]]&gt;=11,'School Fees'!$L$3="Yes"),100,""))</f>
        <v/>
      </c>
      <c r="N14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3" s="25" t="str">
        <f>IF(Table1[[#This Row],[नाम विद्यार्थी]]="","",IF(Table1[[#This Row],[कक्षा]]&gt;8,5,""))</f>
        <v/>
      </c>
      <c r="P14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3" s="21"/>
      <c r="R1433" s="21"/>
      <c r="S1433" s="28" t="str">
        <f>IF(SUM(Table1[[#This Row],[छात्र निधि]:[टी.सी.शुल्क]])=0,"",SUM(Table1[[#This Row],[छात्र निधि]:[टी.सी.शुल्क]]))</f>
        <v/>
      </c>
      <c r="T1433" s="33"/>
      <c r="U1433" s="33"/>
      <c r="V1433" s="22"/>
    </row>
    <row r="1434" spans="2:22" ht="15">
      <c r="B1434" s="25" t="str">
        <f>IF(C1434="","",ROWS($A$4:A1434))</f>
        <v/>
      </c>
      <c r="C1434" s="25" t="str">
        <f>IF('Student Record'!A1432="","",'Student Record'!A1432)</f>
        <v/>
      </c>
      <c r="D1434" s="25" t="str">
        <f>IF('Student Record'!B1432="","",'Student Record'!B1432)</f>
        <v/>
      </c>
      <c r="E1434" s="25" t="str">
        <f>IF('Student Record'!C1432="","",'Student Record'!C1432)</f>
        <v/>
      </c>
      <c r="F1434" s="26" t="str">
        <f>IF('Student Record'!E1432="","",'Student Record'!E1432)</f>
        <v/>
      </c>
      <c r="G1434" s="26" t="str">
        <f>IF('Student Record'!G1432="","",'Student Record'!G1432)</f>
        <v/>
      </c>
      <c r="H1434" s="25" t="str">
        <f>IF('Student Record'!I1432="","",'Student Record'!I1432)</f>
        <v/>
      </c>
      <c r="I1434" s="27" t="str">
        <f>IF('Student Record'!J1432="","",'Student Record'!J1432)</f>
        <v/>
      </c>
      <c r="J1434" s="25" t="str">
        <f>IF('Student Record'!O1432="","",'Student Record'!O1432)</f>
        <v/>
      </c>
      <c r="K14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4" s="25" t="str">
        <f>IF(Table1[[#This Row],[नाम विद्यार्थी]]="","",IF(AND(Table1[[#This Row],[कक्षा]]&gt;8,Table1[[#This Row],[कक्षा]]&lt;11),50,""))</f>
        <v/>
      </c>
      <c r="M1434" s="28" t="str">
        <f>IF(Table1[[#This Row],[नाम विद्यार्थी]]="","",IF(AND(Table1[[#This Row],[कक्षा]]&gt;=11,'School Fees'!$L$3="Yes"),100,""))</f>
        <v/>
      </c>
      <c r="N14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4" s="25" t="str">
        <f>IF(Table1[[#This Row],[नाम विद्यार्थी]]="","",IF(Table1[[#This Row],[कक्षा]]&gt;8,5,""))</f>
        <v/>
      </c>
      <c r="P14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4" s="21"/>
      <c r="R1434" s="21"/>
      <c r="S1434" s="28" t="str">
        <f>IF(SUM(Table1[[#This Row],[छात्र निधि]:[टी.सी.शुल्क]])=0,"",SUM(Table1[[#This Row],[छात्र निधि]:[टी.सी.शुल्क]]))</f>
        <v/>
      </c>
      <c r="T1434" s="33"/>
      <c r="U1434" s="33"/>
      <c r="V1434" s="22"/>
    </row>
    <row r="1435" spans="2:22" ht="15">
      <c r="B1435" s="25" t="str">
        <f>IF(C1435="","",ROWS($A$4:A1435))</f>
        <v/>
      </c>
      <c r="C1435" s="25" t="str">
        <f>IF('Student Record'!A1433="","",'Student Record'!A1433)</f>
        <v/>
      </c>
      <c r="D1435" s="25" t="str">
        <f>IF('Student Record'!B1433="","",'Student Record'!B1433)</f>
        <v/>
      </c>
      <c r="E1435" s="25" t="str">
        <f>IF('Student Record'!C1433="","",'Student Record'!C1433)</f>
        <v/>
      </c>
      <c r="F1435" s="26" t="str">
        <f>IF('Student Record'!E1433="","",'Student Record'!E1433)</f>
        <v/>
      </c>
      <c r="G1435" s="26" t="str">
        <f>IF('Student Record'!G1433="","",'Student Record'!G1433)</f>
        <v/>
      </c>
      <c r="H1435" s="25" t="str">
        <f>IF('Student Record'!I1433="","",'Student Record'!I1433)</f>
        <v/>
      </c>
      <c r="I1435" s="27" t="str">
        <f>IF('Student Record'!J1433="","",'Student Record'!J1433)</f>
        <v/>
      </c>
      <c r="J1435" s="25" t="str">
        <f>IF('Student Record'!O1433="","",'Student Record'!O1433)</f>
        <v/>
      </c>
      <c r="K14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5" s="25" t="str">
        <f>IF(Table1[[#This Row],[नाम विद्यार्थी]]="","",IF(AND(Table1[[#This Row],[कक्षा]]&gt;8,Table1[[#This Row],[कक्षा]]&lt;11),50,""))</f>
        <v/>
      </c>
      <c r="M1435" s="28" t="str">
        <f>IF(Table1[[#This Row],[नाम विद्यार्थी]]="","",IF(AND(Table1[[#This Row],[कक्षा]]&gt;=11,'School Fees'!$L$3="Yes"),100,""))</f>
        <v/>
      </c>
      <c r="N14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5" s="25" t="str">
        <f>IF(Table1[[#This Row],[नाम विद्यार्थी]]="","",IF(Table1[[#This Row],[कक्षा]]&gt;8,5,""))</f>
        <v/>
      </c>
      <c r="P14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5" s="21"/>
      <c r="R1435" s="21"/>
      <c r="S1435" s="28" t="str">
        <f>IF(SUM(Table1[[#This Row],[छात्र निधि]:[टी.सी.शुल्क]])=0,"",SUM(Table1[[#This Row],[छात्र निधि]:[टी.सी.शुल्क]]))</f>
        <v/>
      </c>
      <c r="T1435" s="33"/>
      <c r="U1435" s="33"/>
      <c r="V1435" s="22"/>
    </row>
    <row r="1436" spans="2:22" ht="15">
      <c r="B1436" s="25" t="str">
        <f>IF(C1436="","",ROWS($A$4:A1436))</f>
        <v/>
      </c>
      <c r="C1436" s="25" t="str">
        <f>IF('Student Record'!A1434="","",'Student Record'!A1434)</f>
        <v/>
      </c>
      <c r="D1436" s="25" t="str">
        <f>IF('Student Record'!B1434="","",'Student Record'!B1434)</f>
        <v/>
      </c>
      <c r="E1436" s="25" t="str">
        <f>IF('Student Record'!C1434="","",'Student Record'!C1434)</f>
        <v/>
      </c>
      <c r="F1436" s="26" t="str">
        <f>IF('Student Record'!E1434="","",'Student Record'!E1434)</f>
        <v/>
      </c>
      <c r="G1436" s="26" t="str">
        <f>IF('Student Record'!G1434="","",'Student Record'!G1434)</f>
        <v/>
      </c>
      <c r="H1436" s="25" t="str">
        <f>IF('Student Record'!I1434="","",'Student Record'!I1434)</f>
        <v/>
      </c>
      <c r="I1436" s="27" t="str">
        <f>IF('Student Record'!J1434="","",'Student Record'!J1434)</f>
        <v/>
      </c>
      <c r="J1436" s="25" t="str">
        <f>IF('Student Record'!O1434="","",'Student Record'!O1434)</f>
        <v/>
      </c>
      <c r="K14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6" s="25" t="str">
        <f>IF(Table1[[#This Row],[नाम विद्यार्थी]]="","",IF(AND(Table1[[#This Row],[कक्षा]]&gt;8,Table1[[#This Row],[कक्षा]]&lt;11),50,""))</f>
        <v/>
      </c>
      <c r="M1436" s="28" t="str">
        <f>IF(Table1[[#This Row],[नाम विद्यार्थी]]="","",IF(AND(Table1[[#This Row],[कक्षा]]&gt;=11,'School Fees'!$L$3="Yes"),100,""))</f>
        <v/>
      </c>
      <c r="N14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6" s="25" t="str">
        <f>IF(Table1[[#This Row],[नाम विद्यार्थी]]="","",IF(Table1[[#This Row],[कक्षा]]&gt;8,5,""))</f>
        <v/>
      </c>
      <c r="P14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6" s="21"/>
      <c r="R1436" s="21"/>
      <c r="S1436" s="28" t="str">
        <f>IF(SUM(Table1[[#This Row],[छात्र निधि]:[टी.सी.शुल्क]])=0,"",SUM(Table1[[#This Row],[छात्र निधि]:[टी.सी.शुल्क]]))</f>
        <v/>
      </c>
      <c r="T1436" s="33"/>
      <c r="U1436" s="33"/>
      <c r="V1436" s="22"/>
    </row>
    <row r="1437" spans="2:22" ht="15">
      <c r="B1437" s="25" t="str">
        <f>IF(C1437="","",ROWS($A$4:A1437))</f>
        <v/>
      </c>
      <c r="C1437" s="25" t="str">
        <f>IF('Student Record'!A1435="","",'Student Record'!A1435)</f>
        <v/>
      </c>
      <c r="D1437" s="25" t="str">
        <f>IF('Student Record'!B1435="","",'Student Record'!B1435)</f>
        <v/>
      </c>
      <c r="E1437" s="25" t="str">
        <f>IF('Student Record'!C1435="","",'Student Record'!C1435)</f>
        <v/>
      </c>
      <c r="F1437" s="26" t="str">
        <f>IF('Student Record'!E1435="","",'Student Record'!E1435)</f>
        <v/>
      </c>
      <c r="G1437" s="26" t="str">
        <f>IF('Student Record'!G1435="","",'Student Record'!G1435)</f>
        <v/>
      </c>
      <c r="H1437" s="25" t="str">
        <f>IF('Student Record'!I1435="","",'Student Record'!I1435)</f>
        <v/>
      </c>
      <c r="I1437" s="27" t="str">
        <f>IF('Student Record'!J1435="","",'Student Record'!J1435)</f>
        <v/>
      </c>
      <c r="J1437" s="25" t="str">
        <f>IF('Student Record'!O1435="","",'Student Record'!O1435)</f>
        <v/>
      </c>
      <c r="K14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7" s="25" t="str">
        <f>IF(Table1[[#This Row],[नाम विद्यार्थी]]="","",IF(AND(Table1[[#This Row],[कक्षा]]&gt;8,Table1[[#This Row],[कक्षा]]&lt;11),50,""))</f>
        <v/>
      </c>
      <c r="M1437" s="28" t="str">
        <f>IF(Table1[[#This Row],[नाम विद्यार्थी]]="","",IF(AND(Table1[[#This Row],[कक्षा]]&gt;=11,'School Fees'!$L$3="Yes"),100,""))</f>
        <v/>
      </c>
      <c r="N14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7" s="25" t="str">
        <f>IF(Table1[[#This Row],[नाम विद्यार्थी]]="","",IF(Table1[[#This Row],[कक्षा]]&gt;8,5,""))</f>
        <v/>
      </c>
      <c r="P14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7" s="21"/>
      <c r="R1437" s="21"/>
      <c r="S1437" s="28" t="str">
        <f>IF(SUM(Table1[[#This Row],[छात्र निधि]:[टी.सी.शुल्क]])=0,"",SUM(Table1[[#This Row],[छात्र निधि]:[टी.सी.शुल्क]]))</f>
        <v/>
      </c>
      <c r="T1437" s="33"/>
      <c r="U1437" s="33"/>
      <c r="V1437" s="22"/>
    </row>
    <row r="1438" spans="2:22" ht="15">
      <c r="B1438" s="25" t="str">
        <f>IF(C1438="","",ROWS($A$4:A1438))</f>
        <v/>
      </c>
      <c r="C1438" s="25" t="str">
        <f>IF('Student Record'!A1436="","",'Student Record'!A1436)</f>
        <v/>
      </c>
      <c r="D1438" s="25" t="str">
        <f>IF('Student Record'!B1436="","",'Student Record'!B1436)</f>
        <v/>
      </c>
      <c r="E1438" s="25" t="str">
        <f>IF('Student Record'!C1436="","",'Student Record'!C1436)</f>
        <v/>
      </c>
      <c r="F1438" s="26" t="str">
        <f>IF('Student Record'!E1436="","",'Student Record'!E1436)</f>
        <v/>
      </c>
      <c r="G1438" s="26" t="str">
        <f>IF('Student Record'!G1436="","",'Student Record'!G1436)</f>
        <v/>
      </c>
      <c r="H1438" s="25" t="str">
        <f>IF('Student Record'!I1436="","",'Student Record'!I1436)</f>
        <v/>
      </c>
      <c r="I1438" s="27" t="str">
        <f>IF('Student Record'!J1436="","",'Student Record'!J1436)</f>
        <v/>
      </c>
      <c r="J1438" s="25" t="str">
        <f>IF('Student Record'!O1436="","",'Student Record'!O1436)</f>
        <v/>
      </c>
      <c r="K14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8" s="25" t="str">
        <f>IF(Table1[[#This Row],[नाम विद्यार्थी]]="","",IF(AND(Table1[[#This Row],[कक्षा]]&gt;8,Table1[[#This Row],[कक्षा]]&lt;11),50,""))</f>
        <v/>
      </c>
      <c r="M1438" s="28" t="str">
        <f>IF(Table1[[#This Row],[नाम विद्यार्थी]]="","",IF(AND(Table1[[#This Row],[कक्षा]]&gt;=11,'School Fees'!$L$3="Yes"),100,""))</f>
        <v/>
      </c>
      <c r="N14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8" s="25" t="str">
        <f>IF(Table1[[#This Row],[नाम विद्यार्थी]]="","",IF(Table1[[#This Row],[कक्षा]]&gt;8,5,""))</f>
        <v/>
      </c>
      <c r="P14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8" s="21"/>
      <c r="R1438" s="21"/>
      <c r="S1438" s="28" t="str">
        <f>IF(SUM(Table1[[#This Row],[छात्र निधि]:[टी.सी.शुल्क]])=0,"",SUM(Table1[[#This Row],[छात्र निधि]:[टी.सी.शुल्क]]))</f>
        <v/>
      </c>
      <c r="T1438" s="33"/>
      <c r="U1438" s="33"/>
      <c r="V1438" s="22"/>
    </row>
    <row r="1439" spans="2:22" ht="15">
      <c r="B1439" s="25" t="str">
        <f>IF(C1439="","",ROWS($A$4:A1439))</f>
        <v/>
      </c>
      <c r="C1439" s="25" t="str">
        <f>IF('Student Record'!A1437="","",'Student Record'!A1437)</f>
        <v/>
      </c>
      <c r="D1439" s="25" t="str">
        <f>IF('Student Record'!B1437="","",'Student Record'!B1437)</f>
        <v/>
      </c>
      <c r="E1439" s="25" t="str">
        <f>IF('Student Record'!C1437="","",'Student Record'!C1437)</f>
        <v/>
      </c>
      <c r="F1439" s="26" t="str">
        <f>IF('Student Record'!E1437="","",'Student Record'!E1437)</f>
        <v/>
      </c>
      <c r="G1439" s="26" t="str">
        <f>IF('Student Record'!G1437="","",'Student Record'!G1437)</f>
        <v/>
      </c>
      <c r="H1439" s="25" t="str">
        <f>IF('Student Record'!I1437="","",'Student Record'!I1437)</f>
        <v/>
      </c>
      <c r="I1439" s="27" t="str">
        <f>IF('Student Record'!J1437="","",'Student Record'!J1437)</f>
        <v/>
      </c>
      <c r="J1439" s="25" t="str">
        <f>IF('Student Record'!O1437="","",'Student Record'!O1437)</f>
        <v/>
      </c>
      <c r="K14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39" s="25" t="str">
        <f>IF(Table1[[#This Row],[नाम विद्यार्थी]]="","",IF(AND(Table1[[#This Row],[कक्षा]]&gt;8,Table1[[#This Row],[कक्षा]]&lt;11),50,""))</f>
        <v/>
      </c>
      <c r="M1439" s="28" t="str">
        <f>IF(Table1[[#This Row],[नाम विद्यार्थी]]="","",IF(AND(Table1[[#This Row],[कक्षा]]&gt;=11,'School Fees'!$L$3="Yes"),100,""))</f>
        <v/>
      </c>
      <c r="N14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39" s="25" t="str">
        <f>IF(Table1[[#This Row],[नाम विद्यार्थी]]="","",IF(Table1[[#This Row],[कक्षा]]&gt;8,5,""))</f>
        <v/>
      </c>
      <c r="P14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39" s="21"/>
      <c r="R1439" s="21"/>
      <c r="S1439" s="28" t="str">
        <f>IF(SUM(Table1[[#This Row],[छात्र निधि]:[टी.सी.शुल्क]])=0,"",SUM(Table1[[#This Row],[छात्र निधि]:[टी.सी.शुल्क]]))</f>
        <v/>
      </c>
      <c r="T1439" s="33"/>
      <c r="U1439" s="33"/>
      <c r="V1439" s="22"/>
    </row>
    <row r="1440" spans="2:22" ht="15">
      <c r="B1440" s="25" t="str">
        <f>IF(C1440="","",ROWS($A$4:A1440))</f>
        <v/>
      </c>
      <c r="C1440" s="25" t="str">
        <f>IF('Student Record'!A1438="","",'Student Record'!A1438)</f>
        <v/>
      </c>
      <c r="D1440" s="25" t="str">
        <f>IF('Student Record'!B1438="","",'Student Record'!B1438)</f>
        <v/>
      </c>
      <c r="E1440" s="25" t="str">
        <f>IF('Student Record'!C1438="","",'Student Record'!C1438)</f>
        <v/>
      </c>
      <c r="F1440" s="26" t="str">
        <f>IF('Student Record'!E1438="","",'Student Record'!E1438)</f>
        <v/>
      </c>
      <c r="G1440" s="26" t="str">
        <f>IF('Student Record'!G1438="","",'Student Record'!G1438)</f>
        <v/>
      </c>
      <c r="H1440" s="25" t="str">
        <f>IF('Student Record'!I1438="","",'Student Record'!I1438)</f>
        <v/>
      </c>
      <c r="I1440" s="27" t="str">
        <f>IF('Student Record'!J1438="","",'Student Record'!J1438)</f>
        <v/>
      </c>
      <c r="J1440" s="25" t="str">
        <f>IF('Student Record'!O1438="","",'Student Record'!O1438)</f>
        <v/>
      </c>
      <c r="K14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0" s="25" t="str">
        <f>IF(Table1[[#This Row],[नाम विद्यार्थी]]="","",IF(AND(Table1[[#This Row],[कक्षा]]&gt;8,Table1[[#This Row],[कक्षा]]&lt;11),50,""))</f>
        <v/>
      </c>
      <c r="M1440" s="28" t="str">
        <f>IF(Table1[[#This Row],[नाम विद्यार्थी]]="","",IF(AND(Table1[[#This Row],[कक्षा]]&gt;=11,'School Fees'!$L$3="Yes"),100,""))</f>
        <v/>
      </c>
      <c r="N14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0" s="25" t="str">
        <f>IF(Table1[[#This Row],[नाम विद्यार्थी]]="","",IF(Table1[[#This Row],[कक्षा]]&gt;8,5,""))</f>
        <v/>
      </c>
      <c r="P14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0" s="21"/>
      <c r="R1440" s="21"/>
      <c r="S1440" s="28" t="str">
        <f>IF(SUM(Table1[[#This Row],[छात्र निधि]:[टी.सी.शुल्क]])=0,"",SUM(Table1[[#This Row],[छात्र निधि]:[टी.सी.शुल्क]]))</f>
        <v/>
      </c>
      <c r="T1440" s="33"/>
      <c r="U1440" s="33"/>
      <c r="V1440" s="22"/>
    </row>
    <row r="1441" spans="2:22" ht="15">
      <c r="B1441" s="25" t="str">
        <f>IF(C1441="","",ROWS($A$4:A1441))</f>
        <v/>
      </c>
      <c r="C1441" s="25" t="str">
        <f>IF('Student Record'!A1439="","",'Student Record'!A1439)</f>
        <v/>
      </c>
      <c r="D1441" s="25" t="str">
        <f>IF('Student Record'!B1439="","",'Student Record'!B1439)</f>
        <v/>
      </c>
      <c r="E1441" s="25" t="str">
        <f>IF('Student Record'!C1439="","",'Student Record'!C1439)</f>
        <v/>
      </c>
      <c r="F1441" s="26" t="str">
        <f>IF('Student Record'!E1439="","",'Student Record'!E1439)</f>
        <v/>
      </c>
      <c r="G1441" s="26" t="str">
        <f>IF('Student Record'!G1439="","",'Student Record'!G1439)</f>
        <v/>
      </c>
      <c r="H1441" s="25" t="str">
        <f>IF('Student Record'!I1439="","",'Student Record'!I1439)</f>
        <v/>
      </c>
      <c r="I1441" s="27" t="str">
        <f>IF('Student Record'!J1439="","",'Student Record'!J1439)</f>
        <v/>
      </c>
      <c r="J1441" s="25" t="str">
        <f>IF('Student Record'!O1439="","",'Student Record'!O1439)</f>
        <v/>
      </c>
      <c r="K14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1" s="25" t="str">
        <f>IF(Table1[[#This Row],[नाम विद्यार्थी]]="","",IF(AND(Table1[[#This Row],[कक्षा]]&gt;8,Table1[[#This Row],[कक्षा]]&lt;11),50,""))</f>
        <v/>
      </c>
      <c r="M1441" s="28" t="str">
        <f>IF(Table1[[#This Row],[नाम विद्यार्थी]]="","",IF(AND(Table1[[#This Row],[कक्षा]]&gt;=11,'School Fees'!$L$3="Yes"),100,""))</f>
        <v/>
      </c>
      <c r="N14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1" s="25" t="str">
        <f>IF(Table1[[#This Row],[नाम विद्यार्थी]]="","",IF(Table1[[#This Row],[कक्षा]]&gt;8,5,""))</f>
        <v/>
      </c>
      <c r="P14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1" s="21"/>
      <c r="R1441" s="21"/>
      <c r="S1441" s="28" t="str">
        <f>IF(SUM(Table1[[#This Row],[छात्र निधि]:[टी.सी.शुल्क]])=0,"",SUM(Table1[[#This Row],[छात्र निधि]:[टी.सी.शुल्क]]))</f>
        <v/>
      </c>
      <c r="T1441" s="33"/>
      <c r="U1441" s="33"/>
      <c r="V1441" s="22"/>
    </row>
    <row r="1442" spans="2:22" ht="15">
      <c r="B1442" s="25" t="str">
        <f>IF(C1442="","",ROWS($A$4:A1442))</f>
        <v/>
      </c>
      <c r="C1442" s="25" t="str">
        <f>IF('Student Record'!A1440="","",'Student Record'!A1440)</f>
        <v/>
      </c>
      <c r="D1442" s="25" t="str">
        <f>IF('Student Record'!B1440="","",'Student Record'!B1440)</f>
        <v/>
      </c>
      <c r="E1442" s="25" t="str">
        <f>IF('Student Record'!C1440="","",'Student Record'!C1440)</f>
        <v/>
      </c>
      <c r="F1442" s="26" t="str">
        <f>IF('Student Record'!E1440="","",'Student Record'!E1440)</f>
        <v/>
      </c>
      <c r="G1442" s="26" t="str">
        <f>IF('Student Record'!G1440="","",'Student Record'!G1440)</f>
        <v/>
      </c>
      <c r="H1442" s="25" t="str">
        <f>IF('Student Record'!I1440="","",'Student Record'!I1440)</f>
        <v/>
      </c>
      <c r="I1442" s="27" t="str">
        <f>IF('Student Record'!J1440="","",'Student Record'!J1440)</f>
        <v/>
      </c>
      <c r="J1442" s="25" t="str">
        <f>IF('Student Record'!O1440="","",'Student Record'!O1440)</f>
        <v/>
      </c>
      <c r="K14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2" s="25" t="str">
        <f>IF(Table1[[#This Row],[नाम विद्यार्थी]]="","",IF(AND(Table1[[#This Row],[कक्षा]]&gt;8,Table1[[#This Row],[कक्षा]]&lt;11),50,""))</f>
        <v/>
      </c>
      <c r="M1442" s="28" t="str">
        <f>IF(Table1[[#This Row],[नाम विद्यार्थी]]="","",IF(AND(Table1[[#This Row],[कक्षा]]&gt;=11,'School Fees'!$L$3="Yes"),100,""))</f>
        <v/>
      </c>
      <c r="N14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2" s="25" t="str">
        <f>IF(Table1[[#This Row],[नाम विद्यार्थी]]="","",IF(Table1[[#This Row],[कक्षा]]&gt;8,5,""))</f>
        <v/>
      </c>
      <c r="P14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2" s="21"/>
      <c r="R1442" s="21"/>
      <c r="S1442" s="28" t="str">
        <f>IF(SUM(Table1[[#This Row],[छात्र निधि]:[टी.सी.शुल्क]])=0,"",SUM(Table1[[#This Row],[छात्र निधि]:[टी.सी.शुल्क]]))</f>
        <v/>
      </c>
      <c r="T1442" s="33"/>
      <c r="U1442" s="33"/>
      <c r="V1442" s="22"/>
    </row>
    <row r="1443" spans="2:22" ht="15">
      <c r="B1443" s="25" t="str">
        <f>IF(C1443="","",ROWS($A$4:A1443))</f>
        <v/>
      </c>
      <c r="C1443" s="25" t="str">
        <f>IF('Student Record'!A1441="","",'Student Record'!A1441)</f>
        <v/>
      </c>
      <c r="D1443" s="25" t="str">
        <f>IF('Student Record'!B1441="","",'Student Record'!B1441)</f>
        <v/>
      </c>
      <c r="E1443" s="25" t="str">
        <f>IF('Student Record'!C1441="","",'Student Record'!C1441)</f>
        <v/>
      </c>
      <c r="F1443" s="26" t="str">
        <f>IF('Student Record'!E1441="","",'Student Record'!E1441)</f>
        <v/>
      </c>
      <c r="G1443" s="26" t="str">
        <f>IF('Student Record'!G1441="","",'Student Record'!G1441)</f>
        <v/>
      </c>
      <c r="H1443" s="25" t="str">
        <f>IF('Student Record'!I1441="","",'Student Record'!I1441)</f>
        <v/>
      </c>
      <c r="I1443" s="27" t="str">
        <f>IF('Student Record'!J1441="","",'Student Record'!J1441)</f>
        <v/>
      </c>
      <c r="J1443" s="25" t="str">
        <f>IF('Student Record'!O1441="","",'Student Record'!O1441)</f>
        <v/>
      </c>
      <c r="K14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3" s="25" t="str">
        <f>IF(Table1[[#This Row],[नाम विद्यार्थी]]="","",IF(AND(Table1[[#This Row],[कक्षा]]&gt;8,Table1[[#This Row],[कक्षा]]&lt;11),50,""))</f>
        <v/>
      </c>
      <c r="M1443" s="28" t="str">
        <f>IF(Table1[[#This Row],[नाम विद्यार्थी]]="","",IF(AND(Table1[[#This Row],[कक्षा]]&gt;=11,'School Fees'!$L$3="Yes"),100,""))</f>
        <v/>
      </c>
      <c r="N14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3" s="25" t="str">
        <f>IF(Table1[[#This Row],[नाम विद्यार्थी]]="","",IF(Table1[[#This Row],[कक्षा]]&gt;8,5,""))</f>
        <v/>
      </c>
      <c r="P14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3" s="21"/>
      <c r="R1443" s="21"/>
      <c r="S1443" s="28" t="str">
        <f>IF(SUM(Table1[[#This Row],[छात्र निधि]:[टी.सी.शुल्क]])=0,"",SUM(Table1[[#This Row],[छात्र निधि]:[टी.सी.शुल्क]]))</f>
        <v/>
      </c>
      <c r="T1443" s="33"/>
      <c r="U1443" s="33"/>
      <c r="V1443" s="22"/>
    </row>
    <row r="1444" spans="2:22" ht="15">
      <c r="B1444" s="25" t="str">
        <f>IF(C1444="","",ROWS($A$4:A1444))</f>
        <v/>
      </c>
      <c r="C1444" s="25" t="str">
        <f>IF('Student Record'!A1442="","",'Student Record'!A1442)</f>
        <v/>
      </c>
      <c r="D1444" s="25" t="str">
        <f>IF('Student Record'!B1442="","",'Student Record'!B1442)</f>
        <v/>
      </c>
      <c r="E1444" s="25" t="str">
        <f>IF('Student Record'!C1442="","",'Student Record'!C1442)</f>
        <v/>
      </c>
      <c r="F1444" s="26" t="str">
        <f>IF('Student Record'!E1442="","",'Student Record'!E1442)</f>
        <v/>
      </c>
      <c r="G1444" s="26" t="str">
        <f>IF('Student Record'!G1442="","",'Student Record'!G1442)</f>
        <v/>
      </c>
      <c r="H1444" s="25" t="str">
        <f>IF('Student Record'!I1442="","",'Student Record'!I1442)</f>
        <v/>
      </c>
      <c r="I1444" s="27" t="str">
        <f>IF('Student Record'!J1442="","",'Student Record'!J1442)</f>
        <v/>
      </c>
      <c r="J1444" s="25" t="str">
        <f>IF('Student Record'!O1442="","",'Student Record'!O1442)</f>
        <v/>
      </c>
      <c r="K14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4" s="25" t="str">
        <f>IF(Table1[[#This Row],[नाम विद्यार्थी]]="","",IF(AND(Table1[[#This Row],[कक्षा]]&gt;8,Table1[[#This Row],[कक्षा]]&lt;11),50,""))</f>
        <v/>
      </c>
      <c r="M1444" s="28" t="str">
        <f>IF(Table1[[#This Row],[नाम विद्यार्थी]]="","",IF(AND(Table1[[#This Row],[कक्षा]]&gt;=11,'School Fees'!$L$3="Yes"),100,""))</f>
        <v/>
      </c>
      <c r="N14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4" s="25" t="str">
        <f>IF(Table1[[#This Row],[नाम विद्यार्थी]]="","",IF(Table1[[#This Row],[कक्षा]]&gt;8,5,""))</f>
        <v/>
      </c>
      <c r="P14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4" s="21"/>
      <c r="R1444" s="21"/>
      <c r="S1444" s="28" t="str">
        <f>IF(SUM(Table1[[#This Row],[छात्र निधि]:[टी.सी.शुल्क]])=0,"",SUM(Table1[[#This Row],[छात्र निधि]:[टी.सी.शुल्क]]))</f>
        <v/>
      </c>
      <c r="T1444" s="33"/>
      <c r="U1444" s="33"/>
      <c r="V1444" s="22"/>
    </row>
    <row r="1445" spans="2:22" ht="15">
      <c r="B1445" s="25" t="str">
        <f>IF(C1445="","",ROWS($A$4:A1445))</f>
        <v/>
      </c>
      <c r="C1445" s="25" t="str">
        <f>IF('Student Record'!A1443="","",'Student Record'!A1443)</f>
        <v/>
      </c>
      <c r="D1445" s="25" t="str">
        <f>IF('Student Record'!B1443="","",'Student Record'!B1443)</f>
        <v/>
      </c>
      <c r="E1445" s="25" t="str">
        <f>IF('Student Record'!C1443="","",'Student Record'!C1443)</f>
        <v/>
      </c>
      <c r="F1445" s="26" t="str">
        <f>IF('Student Record'!E1443="","",'Student Record'!E1443)</f>
        <v/>
      </c>
      <c r="G1445" s="26" t="str">
        <f>IF('Student Record'!G1443="","",'Student Record'!G1443)</f>
        <v/>
      </c>
      <c r="H1445" s="25" t="str">
        <f>IF('Student Record'!I1443="","",'Student Record'!I1443)</f>
        <v/>
      </c>
      <c r="I1445" s="27" t="str">
        <f>IF('Student Record'!J1443="","",'Student Record'!J1443)</f>
        <v/>
      </c>
      <c r="J1445" s="25" t="str">
        <f>IF('Student Record'!O1443="","",'Student Record'!O1443)</f>
        <v/>
      </c>
      <c r="K14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5" s="25" t="str">
        <f>IF(Table1[[#This Row],[नाम विद्यार्थी]]="","",IF(AND(Table1[[#This Row],[कक्षा]]&gt;8,Table1[[#This Row],[कक्षा]]&lt;11),50,""))</f>
        <v/>
      </c>
      <c r="M1445" s="28" t="str">
        <f>IF(Table1[[#This Row],[नाम विद्यार्थी]]="","",IF(AND(Table1[[#This Row],[कक्षा]]&gt;=11,'School Fees'!$L$3="Yes"),100,""))</f>
        <v/>
      </c>
      <c r="N14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5" s="25" t="str">
        <f>IF(Table1[[#This Row],[नाम विद्यार्थी]]="","",IF(Table1[[#This Row],[कक्षा]]&gt;8,5,""))</f>
        <v/>
      </c>
      <c r="P14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5" s="21"/>
      <c r="R1445" s="21"/>
      <c r="S1445" s="28" t="str">
        <f>IF(SUM(Table1[[#This Row],[छात्र निधि]:[टी.सी.शुल्क]])=0,"",SUM(Table1[[#This Row],[छात्र निधि]:[टी.सी.शुल्क]]))</f>
        <v/>
      </c>
      <c r="T1445" s="33"/>
      <c r="U1445" s="33"/>
      <c r="V1445" s="22"/>
    </row>
    <row r="1446" spans="2:22" ht="15">
      <c r="B1446" s="25" t="str">
        <f>IF(C1446="","",ROWS($A$4:A1446))</f>
        <v/>
      </c>
      <c r="C1446" s="25" t="str">
        <f>IF('Student Record'!A1444="","",'Student Record'!A1444)</f>
        <v/>
      </c>
      <c r="D1446" s="25" t="str">
        <f>IF('Student Record'!B1444="","",'Student Record'!B1444)</f>
        <v/>
      </c>
      <c r="E1446" s="25" t="str">
        <f>IF('Student Record'!C1444="","",'Student Record'!C1444)</f>
        <v/>
      </c>
      <c r="F1446" s="26" t="str">
        <f>IF('Student Record'!E1444="","",'Student Record'!E1444)</f>
        <v/>
      </c>
      <c r="G1446" s="26" t="str">
        <f>IF('Student Record'!G1444="","",'Student Record'!G1444)</f>
        <v/>
      </c>
      <c r="H1446" s="25" t="str">
        <f>IF('Student Record'!I1444="","",'Student Record'!I1444)</f>
        <v/>
      </c>
      <c r="I1446" s="27" t="str">
        <f>IF('Student Record'!J1444="","",'Student Record'!J1444)</f>
        <v/>
      </c>
      <c r="J1446" s="25" t="str">
        <f>IF('Student Record'!O1444="","",'Student Record'!O1444)</f>
        <v/>
      </c>
      <c r="K14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6" s="25" t="str">
        <f>IF(Table1[[#This Row],[नाम विद्यार्थी]]="","",IF(AND(Table1[[#This Row],[कक्षा]]&gt;8,Table1[[#This Row],[कक्षा]]&lt;11),50,""))</f>
        <v/>
      </c>
      <c r="M1446" s="28" t="str">
        <f>IF(Table1[[#This Row],[नाम विद्यार्थी]]="","",IF(AND(Table1[[#This Row],[कक्षा]]&gt;=11,'School Fees'!$L$3="Yes"),100,""))</f>
        <v/>
      </c>
      <c r="N14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6" s="25" t="str">
        <f>IF(Table1[[#This Row],[नाम विद्यार्थी]]="","",IF(Table1[[#This Row],[कक्षा]]&gt;8,5,""))</f>
        <v/>
      </c>
      <c r="P14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6" s="21"/>
      <c r="R1446" s="21"/>
      <c r="S1446" s="28" t="str">
        <f>IF(SUM(Table1[[#This Row],[छात्र निधि]:[टी.सी.शुल्क]])=0,"",SUM(Table1[[#This Row],[छात्र निधि]:[टी.सी.शुल्क]]))</f>
        <v/>
      </c>
      <c r="T1446" s="33"/>
      <c r="U1446" s="33"/>
      <c r="V1446" s="22"/>
    </row>
    <row r="1447" spans="2:22" ht="15">
      <c r="B1447" s="25" t="str">
        <f>IF(C1447="","",ROWS($A$4:A1447))</f>
        <v/>
      </c>
      <c r="C1447" s="25" t="str">
        <f>IF('Student Record'!A1445="","",'Student Record'!A1445)</f>
        <v/>
      </c>
      <c r="D1447" s="25" t="str">
        <f>IF('Student Record'!B1445="","",'Student Record'!B1445)</f>
        <v/>
      </c>
      <c r="E1447" s="25" t="str">
        <f>IF('Student Record'!C1445="","",'Student Record'!C1445)</f>
        <v/>
      </c>
      <c r="F1447" s="26" t="str">
        <f>IF('Student Record'!E1445="","",'Student Record'!E1445)</f>
        <v/>
      </c>
      <c r="G1447" s="26" t="str">
        <f>IF('Student Record'!G1445="","",'Student Record'!G1445)</f>
        <v/>
      </c>
      <c r="H1447" s="25" t="str">
        <f>IF('Student Record'!I1445="","",'Student Record'!I1445)</f>
        <v/>
      </c>
      <c r="I1447" s="27" t="str">
        <f>IF('Student Record'!J1445="","",'Student Record'!J1445)</f>
        <v/>
      </c>
      <c r="J1447" s="25" t="str">
        <f>IF('Student Record'!O1445="","",'Student Record'!O1445)</f>
        <v/>
      </c>
      <c r="K14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7" s="25" t="str">
        <f>IF(Table1[[#This Row],[नाम विद्यार्थी]]="","",IF(AND(Table1[[#This Row],[कक्षा]]&gt;8,Table1[[#This Row],[कक्षा]]&lt;11),50,""))</f>
        <v/>
      </c>
      <c r="M1447" s="28" t="str">
        <f>IF(Table1[[#This Row],[नाम विद्यार्थी]]="","",IF(AND(Table1[[#This Row],[कक्षा]]&gt;=11,'School Fees'!$L$3="Yes"),100,""))</f>
        <v/>
      </c>
      <c r="N14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7" s="25" t="str">
        <f>IF(Table1[[#This Row],[नाम विद्यार्थी]]="","",IF(Table1[[#This Row],[कक्षा]]&gt;8,5,""))</f>
        <v/>
      </c>
      <c r="P14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7" s="21"/>
      <c r="R1447" s="21"/>
      <c r="S1447" s="28" t="str">
        <f>IF(SUM(Table1[[#This Row],[छात्र निधि]:[टी.सी.शुल्क]])=0,"",SUM(Table1[[#This Row],[छात्र निधि]:[टी.सी.शुल्क]]))</f>
        <v/>
      </c>
      <c r="T1447" s="33"/>
      <c r="U1447" s="33"/>
      <c r="V1447" s="22"/>
    </row>
    <row r="1448" spans="2:22" ht="15">
      <c r="B1448" s="25" t="str">
        <f>IF(C1448="","",ROWS($A$4:A1448))</f>
        <v/>
      </c>
      <c r="C1448" s="25" t="str">
        <f>IF('Student Record'!A1446="","",'Student Record'!A1446)</f>
        <v/>
      </c>
      <c r="D1448" s="25" t="str">
        <f>IF('Student Record'!B1446="","",'Student Record'!B1446)</f>
        <v/>
      </c>
      <c r="E1448" s="25" t="str">
        <f>IF('Student Record'!C1446="","",'Student Record'!C1446)</f>
        <v/>
      </c>
      <c r="F1448" s="26" t="str">
        <f>IF('Student Record'!E1446="","",'Student Record'!E1446)</f>
        <v/>
      </c>
      <c r="G1448" s="26" t="str">
        <f>IF('Student Record'!G1446="","",'Student Record'!G1446)</f>
        <v/>
      </c>
      <c r="H1448" s="25" t="str">
        <f>IF('Student Record'!I1446="","",'Student Record'!I1446)</f>
        <v/>
      </c>
      <c r="I1448" s="27" t="str">
        <f>IF('Student Record'!J1446="","",'Student Record'!J1446)</f>
        <v/>
      </c>
      <c r="J1448" s="25" t="str">
        <f>IF('Student Record'!O1446="","",'Student Record'!O1446)</f>
        <v/>
      </c>
      <c r="K14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8" s="25" t="str">
        <f>IF(Table1[[#This Row],[नाम विद्यार्थी]]="","",IF(AND(Table1[[#This Row],[कक्षा]]&gt;8,Table1[[#This Row],[कक्षा]]&lt;11),50,""))</f>
        <v/>
      </c>
      <c r="M1448" s="28" t="str">
        <f>IF(Table1[[#This Row],[नाम विद्यार्थी]]="","",IF(AND(Table1[[#This Row],[कक्षा]]&gt;=11,'School Fees'!$L$3="Yes"),100,""))</f>
        <v/>
      </c>
      <c r="N14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8" s="25" t="str">
        <f>IF(Table1[[#This Row],[नाम विद्यार्थी]]="","",IF(Table1[[#This Row],[कक्षा]]&gt;8,5,""))</f>
        <v/>
      </c>
      <c r="P14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8" s="21"/>
      <c r="R1448" s="21"/>
      <c r="S1448" s="28" t="str">
        <f>IF(SUM(Table1[[#This Row],[छात्र निधि]:[टी.सी.शुल्क]])=0,"",SUM(Table1[[#This Row],[छात्र निधि]:[टी.सी.शुल्क]]))</f>
        <v/>
      </c>
      <c r="T1448" s="33"/>
      <c r="U1448" s="33"/>
      <c r="V1448" s="22"/>
    </row>
    <row r="1449" spans="2:22" ht="15">
      <c r="B1449" s="25" t="str">
        <f>IF(C1449="","",ROWS($A$4:A1449))</f>
        <v/>
      </c>
      <c r="C1449" s="25" t="str">
        <f>IF('Student Record'!A1447="","",'Student Record'!A1447)</f>
        <v/>
      </c>
      <c r="D1449" s="25" t="str">
        <f>IF('Student Record'!B1447="","",'Student Record'!B1447)</f>
        <v/>
      </c>
      <c r="E1449" s="25" t="str">
        <f>IF('Student Record'!C1447="","",'Student Record'!C1447)</f>
        <v/>
      </c>
      <c r="F1449" s="26" t="str">
        <f>IF('Student Record'!E1447="","",'Student Record'!E1447)</f>
        <v/>
      </c>
      <c r="G1449" s="26" t="str">
        <f>IF('Student Record'!G1447="","",'Student Record'!G1447)</f>
        <v/>
      </c>
      <c r="H1449" s="25" t="str">
        <f>IF('Student Record'!I1447="","",'Student Record'!I1447)</f>
        <v/>
      </c>
      <c r="I1449" s="27" t="str">
        <f>IF('Student Record'!J1447="","",'Student Record'!J1447)</f>
        <v/>
      </c>
      <c r="J1449" s="25" t="str">
        <f>IF('Student Record'!O1447="","",'Student Record'!O1447)</f>
        <v/>
      </c>
      <c r="K14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49" s="25" t="str">
        <f>IF(Table1[[#This Row],[नाम विद्यार्थी]]="","",IF(AND(Table1[[#This Row],[कक्षा]]&gt;8,Table1[[#This Row],[कक्षा]]&lt;11),50,""))</f>
        <v/>
      </c>
      <c r="M1449" s="28" t="str">
        <f>IF(Table1[[#This Row],[नाम विद्यार्थी]]="","",IF(AND(Table1[[#This Row],[कक्षा]]&gt;=11,'School Fees'!$L$3="Yes"),100,""))</f>
        <v/>
      </c>
      <c r="N14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49" s="25" t="str">
        <f>IF(Table1[[#This Row],[नाम विद्यार्थी]]="","",IF(Table1[[#This Row],[कक्षा]]&gt;8,5,""))</f>
        <v/>
      </c>
      <c r="P14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49" s="21"/>
      <c r="R1449" s="21"/>
      <c r="S1449" s="28" t="str">
        <f>IF(SUM(Table1[[#This Row],[छात्र निधि]:[टी.सी.शुल्क]])=0,"",SUM(Table1[[#This Row],[छात्र निधि]:[टी.सी.शुल्क]]))</f>
        <v/>
      </c>
      <c r="T1449" s="33"/>
      <c r="U1449" s="33"/>
      <c r="V1449" s="22"/>
    </row>
    <row r="1450" spans="2:22" ht="15">
      <c r="B1450" s="25" t="str">
        <f>IF(C1450="","",ROWS($A$4:A1450))</f>
        <v/>
      </c>
      <c r="C1450" s="25" t="str">
        <f>IF('Student Record'!A1448="","",'Student Record'!A1448)</f>
        <v/>
      </c>
      <c r="D1450" s="25" t="str">
        <f>IF('Student Record'!B1448="","",'Student Record'!B1448)</f>
        <v/>
      </c>
      <c r="E1450" s="25" t="str">
        <f>IF('Student Record'!C1448="","",'Student Record'!C1448)</f>
        <v/>
      </c>
      <c r="F1450" s="26" t="str">
        <f>IF('Student Record'!E1448="","",'Student Record'!E1448)</f>
        <v/>
      </c>
      <c r="G1450" s="26" t="str">
        <f>IF('Student Record'!G1448="","",'Student Record'!G1448)</f>
        <v/>
      </c>
      <c r="H1450" s="25" t="str">
        <f>IF('Student Record'!I1448="","",'Student Record'!I1448)</f>
        <v/>
      </c>
      <c r="I1450" s="27" t="str">
        <f>IF('Student Record'!J1448="","",'Student Record'!J1448)</f>
        <v/>
      </c>
      <c r="J1450" s="25" t="str">
        <f>IF('Student Record'!O1448="","",'Student Record'!O1448)</f>
        <v/>
      </c>
      <c r="K14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0" s="25" t="str">
        <f>IF(Table1[[#This Row],[नाम विद्यार्थी]]="","",IF(AND(Table1[[#This Row],[कक्षा]]&gt;8,Table1[[#This Row],[कक्षा]]&lt;11),50,""))</f>
        <v/>
      </c>
      <c r="M1450" s="28" t="str">
        <f>IF(Table1[[#This Row],[नाम विद्यार्थी]]="","",IF(AND(Table1[[#This Row],[कक्षा]]&gt;=11,'School Fees'!$L$3="Yes"),100,""))</f>
        <v/>
      </c>
      <c r="N14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0" s="25" t="str">
        <f>IF(Table1[[#This Row],[नाम विद्यार्थी]]="","",IF(Table1[[#This Row],[कक्षा]]&gt;8,5,""))</f>
        <v/>
      </c>
      <c r="P14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0" s="21"/>
      <c r="R1450" s="21"/>
      <c r="S1450" s="28" t="str">
        <f>IF(SUM(Table1[[#This Row],[छात्र निधि]:[टी.सी.शुल्क]])=0,"",SUM(Table1[[#This Row],[छात्र निधि]:[टी.सी.शुल्क]]))</f>
        <v/>
      </c>
      <c r="T1450" s="33"/>
      <c r="U1450" s="33"/>
      <c r="V1450" s="22"/>
    </row>
    <row r="1451" spans="2:22" ht="15">
      <c r="B1451" s="25" t="str">
        <f>IF(C1451="","",ROWS($A$4:A1451))</f>
        <v/>
      </c>
      <c r="C1451" s="25" t="str">
        <f>IF('Student Record'!A1449="","",'Student Record'!A1449)</f>
        <v/>
      </c>
      <c r="D1451" s="25" t="str">
        <f>IF('Student Record'!B1449="","",'Student Record'!B1449)</f>
        <v/>
      </c>
      <c r="E1451" s="25" t="str">
        <f>IF('Student Record'!C1449="","",'Student Record'!C1449)</f>
        <v/>
      </c>
      <c r="F1451" s="26" t="str">
        <f>IF('Student Record'!E1449="","",'Student Record'!E1449)</f>
        <v/>
      </c>
      <c r="G1451" s="26" t="str">
        <f>IF('Student Record'!G1449="","",'Student Record'!G1449)</f>
        <v/>
      </c>
      <c r="H1451" s="25" t="str">
        <f>IF('Student Record'!I1449="","",'Student Record'!I1449)</f>
        <v/>
      </c>
      <c r="I1451" s="27" t="str">
        <f>IF('Student Record'!J1449="","",'Student Record'!J1449)</f>
        <v/>
      </c>
      <c r="J1451" s="25" t="str">
        <f>IF('Student Record'!O1449="","",'Student Record'!O1449)</f>
        <v/>
      </c>
      <c r="K14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1" s="25" t="str">
        <f>IF(Table1[[#This Row],[नाम विद्यार्थी]]="","",IF(AND(Table1[[#This Row],[कक्षा]]&gt;8,Table1[[#This Row],[कक्षा]]&lt;11),50,""))</f>
        <v/>
      </c>
      <c r="M1451" s="28" t="str">
        <f>IF(Table1[[#This Row],[नाम विद्यार्थी]]="","",IF(AND(Table1[[#This Row],[कक्षा]]&gt;=11,'School Fees'!$L$3="Yes"),100,""))</f>
        <v/>
      </c>
      <c r="N14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1" s="25" t="str">
        <f>IF(Table1[[#This Row],[नाम विद्यार्थी]]="","",IF(Table1[[#This Row],[कक्षा]]&gt;8,5,""))</f>
        <v/>
      </c>
      <c r="P14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1" s="21"/>
      <c r="R1451" s="21"/>
      <c r="S1451" s="28" t="str">
        <f>IF(SUM(Table1[[#This Row],[छात्र निधि]:[टी.सी.शुल्क]])=0,"",SUM(Table1[[#This Row],[छात्र निधि]:[टी.सी.शुल्क]]))</f>
        <v/>
      </c>
      <c r="T1451" s="33"/>
      <c r="U1451" s="33"/>
      <c r="V1451" s="22"/>
    </row>
    <row r="1452" spans="2:22" ht="15">
      <c r="B1452" s="25" t="str">
        <f>IF(C1452="","",ROWS($A$4:A1452))</f>
        <v/>
      </c>
      <c r="C1452" s="25" t="str">
        <f>IF('Student Record'!A1450="","",'Student Record'!A1450)</f>
        <v/>
      </c>
      <c r="D1452" s="25" t="str">
        <f>IF('Student Record'!B1450="","",'Student Record'!B1450)</f>
        <v/>
      </c>
      <c r="E1452" s="25" t="str">
        <f>IF('Student Record'!C1450="","",'Student Record'!C1450)</f>
        <v/>
      </c>
      <c r="F1452" s="26" t="str">
        <f>IF('Student Record'!E1450="","",'Student Record'!E1450)</f>
        <v/>
      </c>
      <c r="G1452" s="26" t="str">
        <f>IF('Student Record'!G1450="","",'Student Record'!G1450)</f>
        <v/>
      </c>
      <c r="H1452" s="25" t="str">
        <f>IF('Student Record'!I1450="","",'Student Record'!I1450)</f>
        <v/>
      </c>
      <c r="I1452" s="27" t="str">
        <f>IF('Student Record'!J1450="","",'Student Record'!J1450)</f>
        <v/>
      </c>
      <c r="J1452" s="25" t="str">
        <f>IF('Student Record'!O1450="","",'Student Record'!O1450)</f>
        <v/>
      </c>
      <c r="K14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2" s="25" t="str">
        <f>IF(Table1[[#This Row],[नाम विद्यार्थी]]="","",IF(AND(Table1[[#This Row],[कक्षा]]&gt;8,Table1[[#This Row],[कक्षा]]&lt;11),50,""))</f>
        <v/>
      </c>
      <c r="M1452" s="28" t="str">
        <f>IF(Table1[[#This Row],[नाम विद्यार्थी]]="","",IF(AND(Table1[[#This Row],[कक्षा]]&gt;=11,'School Fees'!$L$3="Yes"),100,""))</f>
        <v/>
      </c>
      <c r="N14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2" s="25" t="str">
        <f>IF(Table1[[#This Row],[नाम विद्यार्थी]]="","",IF(Table1[[#This Row],[कक्षा]]&gt;8,5,""))</f>
        <v/>
      </c>
      <c r="P14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2" s="21"/>
      <c r="R1452" s="21"/>
      <c r="S1452" s="28" t="str">
        <f>IF(SUM(Table1[[#This Row],[छात्र निधि]:[टी.सी.शुल्क]])=0,"",SUM(Table1[[#This Row],[छात्र निधि]:[टी.सी.शुल्क]]))</f>
        <v/>
      </c>
      <c r="T1452" s="33"/>
      <c r="U1452" s="33"/>
      <c r="V1452" s="22"/>
    </row>
    <row r="1453" spans="2:22" ht="15">
      <c r="B1453" s="25" t="str">
        <f>IF(C1453="","",ROWS($A$4:A1453))</f>
        <v/>
      </c>
      <c r="C1453" s="25" t="str">
        <f>IF('Student Record'!A1451="","",'Student Record'!A1451)</f>
        <v/>
      </c>
      <c r="D1453" s="25" t="str">
        <f>IF('Student Record'!B1451="","",'Student Record'!B1451)</f>
        <v/>
      </c>
      <c r="E1453" s="25" t="str">
        <f>IF('Student Record'!C1451="","",'Student Record'!C1451)</f>
        <v/>
      </c>
      <c r="F1453" s="26" t="str">
        <f>IF('Student Record'!E1451="","",'Student Record'!E1451)</f>
        <v/>
      </c>
      <c r="G1453" s="26" t="str">
        <f>IF('Student Record'!G1451="","",'Student Record'!G1451)</f>
        <v/>
      </c>
      <c r="H1453" s="25" t="str">
        <f>IF('Student Record'!I1451="","",'Student Record'!I1451)</f>
        <v/>
      </c>
      <c r="I1453" s="27" t="str">
        <f>IF('Student Record'!J1451="","",'Student Record'!J1451)</f>
        <v/>
      </c>
      <c r="J1453" s="25" t="str">
        <f>IF('Student Record'!O1451="","",'Student Record'!O1451)</f>
        <v/>
      </c>
      <c r="K14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3" s="25" t="str">
        <f>IF(Table1[[#This Row],[नाम विद्यार्थी]]="","",IF(AND(Table1[[#This Row],[कक्षा]]&gt;8,Table1[[#This Row],[कक्षा]]&lt;11),50,""))</f>
        <v/>
      </c>
      <c r="M1453" s="28" t="str">
        <f>IF(Table1[[#This Row],[नाम विद्यार्थी]]="","",IF(AND(Table1[[#This Row],[कक्षा]]&gt;=11,'School Fees'!$L$3="Yes"),100,""))</f>
        <v/>
      </c>
      <c r="N14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3" s="25" t="str">
        <f>IF(Table1[[#This Row],[नाम विद्यार्थी]]="","",IF(Table1[[#This Row],[कक्षा]]&gt;8,5,""))</f>
        <v/>
      </c>
      <c r="P14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3" s="21"/>
      <c r="R1453" s="21"/>
      <c r="S1453" s="28" t="str">
        <f>IF(SUM(Table1[[#This Row],[छात्र निधि]:[टी.सी.शुल्क]])=0,"",SUM(Table1[[#This Row],[छात्र निधि]:[टी.सी.शुल्क]]))</f>
        <v/>
      </c>
      <c r="T1453" s="33"/>
      <c r="U1453" s="33"/>
      <c r="V1453" s="22"/>
    </row>
    <row r="1454" spans="2:22" ht="15">
      <c r="B1454" s="25" t="str">
        <f>IF(C1454="","",ROWS($A$4:A1454))</f>
        <v/>
      </c>
      <c r="C1454" s="25" t="str">
        <f>IF('Student Record'!A1452="","",'Student Record'!A1452)</f>
        <v/>
      </c>
      <c r="D1454" s="25" t="str">
        <f>IF('Student Record'!B1452="","",'Student Record'!B1452)</f>
        <v/>
      </c>
      <c r="E1454" s="25" t="str">
        <f>IF('Student Record'!C1452="","",'Student Record'!C1452)</f>
        <v/>
      </c>
      <c r="F1454" s="26" t="str">
        <f>IF('Student Record'!E1452="","",'Student Record'!E1452)</f>
        <v/>
      </c>
      <c r="G1454" s="26" t="str">
        <f>IF('Student Record'!G1452="","",'Student Record'!G1452)</f>
        <v/>
      </c>
      <c r="H1454" s="25" t="str">
        <f>IF('Student Record'!I1452="","",'Student Record'!I1452)</f>
        <v/>
      </c>
      <c r="I1454" s="27" t="str">
        <f>IF('Student Record'!J1452="","",'Student Record'!J1452)</f>
        <v/>
      </c>
      <c r="J1454" s="25" t="str">
        <f>IF('Student Record'!O1452="","",'Student Record'!O1452)</f>
        <v/>
      </c>
      <c r="K14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4" s="25" t="str">
        <f>IF(Table1[[#This Row],[नाम विद्यार्थी]]="","",IF(AND(Table1[[#This Row],[कक्षा]]&gt;8,Table1[[#This Row],[कक्षा]]&lt;11),50,""))</f>
        <v/>
      </c>
      <c r="M1454" s="28" t="str">
        <f>IF(Table1[[#This Row],[नाम विद्यार्थी]]="","",IF(AND(Table1[[#This Row],[कक्षा]]&gt;=11,'School Fees'!$L$3="Yes"),100,""))</f>
        <v/>
      </c>
      <c r="N14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4" s="25" t="str">
        <f>IF(Table1[[#This Row],[नाम विद्यार्थी]]="","",IF(Table1[[#This Row],[कक्षा]]&gt;8,5,""))</f>
        <v/>
      </c>
      <c r="P14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4" s="21"/>
      <c r="R1454" s="21"/>
      <c r="S1454" s="28" t="str">
        <f>IF(SUM(Table1[[#This Row],[छात्र निधि]:[टी.सी.शुल्क]])=0,"",SUM(Table1[[#This Row],[छात्र निधि]:[टी.सी.शुल्क]]))</f>
        <v/>
      </c>
      <c r="T1454" s="33"/>
      <c r="U1454" s="33"/>
      <c r="V1454" s="22"/>
    </row>
    <row r="1455" spans="2:22" ht="15">
      <c r="B1455" s="25" t="str">
        <f>IF(C1455="","",ROWS($A$4:A1455))</f>
        <v/>
      </c>
      <c r="C1455" s="25" t="str">
        <f>IF('Student Record'!A1453="","",'Student Record'!A1453)</f>
        <v/>
      </c>
      <c r="D1455" s="25" t="str">
        <f>IF('Student Record'!B1453="","",'Student Record'!B1453)</f>
        <v/>
      </c>
      <c r="E1455" s="25" t="str">
        <f>IF('Student Record'!C1453="","",'Student Record'!C1453)</f>
        <v/>
      </c>
      <c r="F1455" s="26" t="str">
        <f>IF('Student Record'!E1453="","",'Student Record'!E1453)</f>
        <v/>
      </c>
      <c r="G1455" s="26" t="str">
        <f>IF('Student Record'!G1453="","",'Student Record'!G1453)</f>
        <v/>
      </c>
      <c r="H1455" s="25" t="str">
        <f>IF('Student Record'!I1453="","",'Student Record'!I1453)</f>
        <v/>
      </c>
      <c r="I1455" s="27" t="str">
        <f>IF('Student Record'!J1453="","",'Student Record'!J1453)</f>
        <v/>
      </c>
      <c r="J1455" s="25" t="str">
        <f>IF('Student Record'!O1453="","",'Student Record'!O1453)</f>
        <v/>
      </c>
      <c r="K14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5" s="25" t="str">
        <f>IF(Table1[[#This Row],[नाम विद्यार्थी]]="","",IF(AND(Table1[[#This Row],[कक्षा]]&gt;8,Table1[[#This Row],[कक्षा]]&lt;11),50,""))</f>
        <v/>
      </c>
      <c r="M1455" s="28" t="str">
        <f>IF(Table1[[#This Row],[नाम विद्यार्थी]]="","",IF(AND(Table1[[#This Row],[कक्षा]]&gt;=11,'School Fees'!$L$3="Yes"),100,""))</f>
        <v/>
      </c>
      <c r="N14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5" s="25" t="str">
        <f>IF(Table1[[#This Row],[नाम विद्यार्थी]]="","",IF(Table1[[#This Row],[कक्षा]]&gt;8,5,""))</f>
        <v/>
      </c>
      <c r="P14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5" s="21"/>
      <c r="R1455" s="21"/>
      <c r="S1455" s="28" t="str">
        <f>IF(SUM(Table1[[#This Row],[छात्र निधि]:[टी.सी.शुल्क]])=0,"",SUM(Table1[[#This Row],[छात्र निधि]:[टी.सी.शुल्क]]))</f>
        <v/>
      </c>
      <c r="T1455" s="33"/>
      <c r="U1455" s="33"/>
      <c r="V1455" s="22"/>
    </row>
    <row r="1456" spans="2:22" ht="15">
      <c r="B1456" s="25" t="str">
        <f>IF(C1456="","",ROWS($A$4:A1456))</f>
        <v/>
      </c>
      <c r="C1456" s="25" t="str">
        <f>IF('Student Record'!A1454="","",'Student Record'!A1454)</f>
        <v/>
      </c>
      <c r="D1456" s="25" t="str">
        <f>IF('Student Record'!B1454="","",'Student Record'!B1454)</f>
        <v/>
      </c>
      <c r="E1456" s="25" t="str">
        <f>IF('Student Record'!C1454="","",'Student Record'!C1454)</f>
        <v/>
      </c>
      <c r="F1456" s="26" t="str">
        <f>IF('Student Record'!E1454="","",'Student Record'!E1454)</f>
        <v/>
      </c>
      <c r="G1456" s="26" t="str">
        <f>IF('Student Record'!G1454="","",'Student Record'!G1454)</f>
        <v/>
      </c>
      <c r="H1456" s="25" t="str">
        <f>IF('Student Record'!I1454="","",'Student Record'!I1454)</f>
        <v/>
      </c>
      <c r="I1456" s="27" t="str">
        <f>IF('Student Record'!J1454="","",'Student Record'!J1454)</f>
        <v/>
      </c>
      <c r="J1456" s="25" t="str">
        <f>IF('Student Record'!O1454="","",'Student Record'!O1454)</f>
        <v/>
      </c>
      <c r="K14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6" s="25" t="str">
        <f>IF(Table1[[#This Row],[नाम विद्यार्थी]]="","",IF(AND(Table1[[#This Row],[कक्षा]]&gt;8,Table1[[#This Row],[कक्षा]]&lt;11),50,""))</f>
        <v/>
      </c>
      <c r="M1456" s="28" t="str">
        <f>IF(Table1[[#This Row],[नाम विद्यार्थी]]="","",IF(AND(Table1[[#This Row],[कक्षा]]&gt;=11,'School Fees'!$L$3="Yes"),100,""))</f>
        <v/>
      </c>
      <c r="N14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6" s="25" t="str">
        <f>IF(Table1[[#This Row],[नाम विद्यार्थी]]="","",IF(Table1[[#This Row],[कक्षा]]&gt;8,5,""))</f>
        <v/>
      </c>
      <c r="P14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6" s="21"/>
      <c r="R1456" s="21"/>
      <c r="S1456" s="28" t="str">
        <f>IF(SUM(Table1[[#This Row],[छात्र निधि]:[टी.सी.शुल्क]])=0,"",SUM(Table1[[#This Row],[छात्र निधि]:[टी.सी.शुल्क]]))</f>
        <v/>
      </c>
      <c r="T1456" s="33"/>
      <c r="U1456" s="33"/>
      <c r="V1456" s="22"/>
    </row>
    <row r="1457" spans="2:22" ht="15">
      <c r="B1457" s="25" t="str">
        <f>IF(C1457="","",ROWS($A$4:A1457))</f>
        <v/>
      </c>
      <c r="C1457" s="25" t="str">
        <f>IF('Student Record'!A1455="","",'Student Record'!A1455)</f>
        <v/>
      </c>
      <c r="D1457" s="25" t="str">
        <f>IF('Student Record'!B1455="","",'Student Record'!B1455)</f>
        <v/>
      </c>
      <c r="E1457" s="25" t="str">
        <f>IF('Student Record'!C1455="","",'Student Record'!C1455)</f>
        <v/>
      </c>
      <c r="F1457" s="26" t="str">
        <f>IF('Student Record'!E1455="","",'Student Record'!E1455)</f>
        <v/>
      </c>
      <c r="G1457" s="26" t="str">
        <f>IF('Student Record'!G1455="","",'Student Record'!G1455)</f>
        <v/>
      </c>
      <c r="H1457" s="25" t="str">
        <f>IF('Student Record'!I1455="","",'Student Record'!I1455)</f>
        <v/>
      </c>
      <c r="I1457" s="27" t="str">
        <f>IF('Student Record'!J1455="","",'Student Record'!J1455)</f>
        <v/>
      </c>
      <c r="J1457" s="25" t="str">
        <f>IF('Student Record'!O1455="","",'Student Record'!O1455)</f>
        <v/>
      </c>
      <c r="K14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7" s="25" t="str">
        <f>IF(Table1[[#This Row],[नाम विद्यार्थी]]="","",IF(AND(Table1[[#This Row],[कक्षा]]&gt;8,Table1[[#This Row],[कक्षा]]&lt;11),50,""))</f>
        <v/>
      </c>
      <c r="M1457" s="28" t="str">
        <f>IF(Table1[[#This Row],[नाम विद्यार्थी]]="","",IF(AND(Table1[[#This Row],[कक्षा]]&gt;=11,'School Fees'!$L$3="Yes"),100,""))</f>
        <v/>
      </c>
      <c r="N14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7" s="25" t="str">
        <f>IF(Table1[[#This Row],[नाम विद्यार्थी]]="","",IF(Table1[[#This Row],[कक्षा]]&gt;8,5,""))</f>
        <v/>
      </c>
      <c r="P14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7" s="21"/>
      <c r="R1457" s="21"/>
      <c r="S1457" s="28" t="str">
        <f>IF(SUM(Table1[[#This Row],[छात्र निधि]:[टी.सी.शुल्क]])=0,"",SUM(Table1[[#This Row],[छात्र निधि]:[टी.सी.शुल्क]]))</f>
        <v/>
      </c>
      <c r="T1457" s="33"/>
      <c r="U1457" s="33"/>
      <c r="V1457" s="22"/>
    </row>
    <row r="1458" spans="2:22" ht="15">
      <c r="B1458" s="25" t="str">
        <f>IF(C1458="","",ROWS($A$4:A1458))</f>
        <v/>
      </c>
      <c r="C1458" s="25" t="str">
        <f>IF('Student Record'!A1456="","",'Student Record'!A1456)</f>
        <v/>
      </c>
      <c r="D1458" s="25" t="str">
        <f>IF('Student Record'!B1456="","",'Student Record'!B1456)</f>
        <v/>
      </c>
      <c r="E1458" s="25" t="str">
        <f>IF('Student Record'!C1456="","",'Student Record'!C1456)</f>
        <v/>
      </c>
      <c r="F1458" s="26" t="str">
        <f>IF('Student Record'!E1456="","",'Student Record'!E1456)</f>
        <v/>
      </c>
      <c r="G1458" s="26" t="str">
        <f>IF('Student Record'!G1456="","",'Student Record'!G1456)</f>
        <v/>
      </c>
      <c r="H1458" s="25" t="str">
        <f>IF('Student Record'!I1456="","",'Student Record'!I1456)</f>
        <v/>
      </c>
      <c r="I1458" s="27" t="str">
        <f>IF('Student Record'!J1456="","",'Student Record'!J1456)</f>
        <v/>
      </c>
      <c r="J1458" s="25" t="str">
        <f>IF('Student Record'!O1456="","",'Student Record'!O1456)</f>
        <v/>
      </c>
      <c r="K14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8" s="25" t="str">
        <f>IF(Table1[[#This Row],[नाम विद्यार्थी]]="","",IF(AND(Table1[[#This Row],[कक्षा]]&gt;8,Table1[[#This Row],[कक्षा]]&lt;11),50,""))</f>
        <v/>
      </c>
      <c r="M1458" s="28" t="str">
        <f>IF(Table1[[#This Row],[नाम विद्यार्थी]]="","",IF(AND(Table1[[#This Row],[कक्षा]]&gt;=11,'School Fees'!$L$3="Yes"),100,""))</f>
        <v/>
      </c>
      <c r="N14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8" s="25" t="str">
        <f>IF(Table1[[#This Row],[नाम विद्यार्थी]]="","",IF(Table1[[#This Row],[कक्षा]]&gt;8,5,""))</f>
        <v/>
      </c>
      <c r="P14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8" s="21"/>
      <c r="R1458" s="21"/>
      <c r="S1458" s="28" t="str">
        <f>IF(SUM(Table1[[#This Row],[छात्र निधि]:[टी.सी.शुल्क]])=0,"",SUM(Table1[[#This Row],[छात्र निधि]:[टी.सी.शुल्क]]))</f>
        <v/>
      </c>
      <c r="T1458" s="33"/>
      <c r="U1458" s="33"/>
      <c r="V1458" s="22"/>
    </row>
    <row r="1459" spans="2:22" ht="15">
      <c r="B1459" s="25" t="str">
        <f>IF(C1459="","",ROWS($A$4:A1459))</f>
        <v/>
      </c>
      <c r="C1459" s="25" t="str">
        <f>IF('Student Record'!A1457="","",'Student Record'!A1457)</f>
        <v/>
      </c>
      <c r="D1459" s="25" t="str">
        <f>IF('Student Record'!B1457="","",'Student Record'!B1457)</f>
        <v/>
      </c>
      <c r="E1459" s="25" t="str">
        <f>IF('Student Record'!C1457="","",'Student Record'!C1457)</f>
        <v/>
      </c>
      <c r="F1459" s="26" t="str">
        <f>IF('Student Record'!E1457="","",'Student Record'!E1457)</f>
        <v/>
      </c>
      <c r="G1459" s="26" t="str">
        <f>IF('Student Record'!G1457="","",'Student Record'!G1457)</f>
        <v/>
      </c>
      <c r="H1459" s="25" t="str">
        <f>IF('Student Record'!I1457="","",'Student Record'!I1457)</f>
        <v/>
      </c>
      <c r="I1459" s="27" t="str">
        <f>IF('Student Record'!J1457="","",'Student Record'!J1457)</f>
        <v/>
      </c>
      <c r="J1459" s="25" t="str">
        <f>IF('Student Record'!O1457="","",'Student Record'!O1457)</f>
        <v/>
      </c>
      <c r="K14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59" s="25" t="str">
        <f>IF(Table1[[#This Row],[नाम विद्यार्थी]]="","",IF(AND(Table1[[#This Row],[कक्षा]]&gt;8,Table1[[#This Row],[कक्षा]]&lt;11),50,""))</f>
        <v/>
      </c>
      <c r="M1459" s="28" t="str">
        <f>IF(Table1[[#This Row],[नाम विद्यार्थी]]="","",IF(AND(Table1[[#This Row],[कक्षा]]&gt;=11,'School Fees'!$L$3="Yes"),100,""))</f>
        <v/>
      </c>
      <c r="N14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59" s="25" t="str">
        <f>IF(Table1[[#This Row],[नाम विद्यार्थी]]="","",IF(Table1[[#This Row],[कक्षा]]&gt;8,5,""))</f>
        <v/>
      </c>
      <c r="P14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59" s="21"/>
      <c r="R1459" s="21"/>
      <c r="S1459" s="28" t="str">
        <f>IF(SUM(Table1[[#This Row],[छात्र निधि]:[टी.सी.शुल्क]])=0,"",SUM(Table1[[#This Row],[छात्र निधि]:[टी.सी.शुल्क]]))</f>
        <v/>
      </c>
      <c r="T1459" s="33"/>
      <c r="U1459" s="33"/>
      <c r="V1459" s="22"/>
    </row>
    <row r="1460" spans="2:22" ht="15">
      <c r="B1460" s="25" t="str">
        <f>IF(C1460="","",ROWS($A$4:A1460))</f>
        <v/>
      </c>
      <c r="C1460" s="25" t="str">
        <f>IF('Student Record'!A1458="","",'Student Record'!A1458)</f>
        <v/>
      </c>
      <c r="D1460" s="25" t="str">
        <f>IF('Student Record'!B1458="","",'Student Record'!B1458)</f>
        <v/>
      </c>
      <c r="E1460" s="25" t="str">
        <f>IF('Student Record'!C1458="","",'Student Record'!C1458)</f>
        <v/>
      </c>
      <c r="F1460" s="26" t="str">
        <f>IF('Student Record'!E1458="","",'Student Record'!E1458)</f>
        <v/>
      </c>
      <c r="G1460" s="26" t="str">
        <f>IF('Student Record'!G1458="","",'Student Record'!G1458)</f>
        <v/>
      </c>
      <c r="H1460" s="25" t="str">
        <f>IF('Student Record'!I1458="","",'Student Record'!I1458)</f>
        <v/>
      </c>
      <c r="I1460" s="27" t="str">
        <f>IF('Student Record'!J1458="","",'Student Record'!J1458)</f>
        <v/>
      </c>
      <c r="J1460" s="25" t="str">
        <f>IF('Student Record'!O1458="","",'Student Record'!O1458)</f>
        <v/>
      </c>
      <c r="K14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0" s="25" t="str">
        <f>IF(Table1[[#This Row],[नाम विद्यार्थी]]="","",IF(AND(Table1[[#This Row],[कक्षा]]&gt;8,Table1[[#This Row],[कक्षा]]&lt;11),50,""))</f>
        <v/>
      </c>
      <c r="M1460" s="28" t="str">
        <f>IF(Table1[[#This Row],[नाम विद्यार्थी]]="","",IF(AND(Table1[[#This Row],[कक्षा]]&gt;=11,'School Fees'!$L$3="Yes"),100,""))</f>
        <v/>
      </c>
      <c r="N14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0" s="25" t="str">
        <f>IF(Table1[[#This Row],[नाम विद्यार्थी]]="","",IF(Table1[[#This Row],[कक्षा]]&gt;8,5,""))</f>
        <v/>
      </c>
      <c r="P14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0" s="21"/>
      <c r="R1460" s="21"/>
      <c r="S1460" s="28" t="str">
        <f>IF(SUM(Table1[[#This Row],[छात्र निधि]:[टी.सी.शुल्क]])=0,"",SUM(Table1[[#This Row],[छात्र निधि]:[टी.सी.शुल्क]]))</f>
        <v/>
      </c>
      <c r="T1460" s="33"/>
      <c r="U1460" s="33"/>
      <c r="V1460" s="22"/>
    </row>
    <row r="1461" spans="2:22" ht="15">
      <c r="B1461" s="25" t="str">
        <f>IF(C1461="","",ROWS($A$4:A1461))</f>
        <v/>
      </c>
      <c r="C1461" s="25" t="str">
        <f>IF('Student Record'!A1459="","",'Student Record'!A1459)</f>
        <v/>
      </c>
      <c r="D1461" s="25" t="str">
        <f>IF('Student Record'!B1459="","",'Student Record'!B1459)</f>
        <v/>
      </c>
      <c r="E1461" s="25" t="str">
        <f>IF('Student Record'!C1459="","",'Student Record'!C1459)</f>
        <v/>
      </c>
      <c r="F1461" s="26" t="str">
        <f>IF('Student Record'!E1459="","",'Student Record'!E1459)</f>
        <v/>
      </c>
      <c r="G1461" s="26" t="str">
        <f>IF('Student Record'!G1459="","",'Student Record'!G1459)</f>
        <v/>
      </c>
      <c r="H1461" s="25" t="str">
        <f>IF('Student Record'!I1459="","",'Student Record'!I1459)</f>
        <v/>
      </c>
      <c r="I1461" s="27" t="str">
        <f>IF('Student Record'!J1459="","",'Student Record'!J1459)</f>
        <v/>
      </c>
      <c r="J1461" s="25" t="str">
        <f>IF('Student Record'!O1459="","",'Student Record'!O1459)</f>
        <v/>
      </c>
      <c r="K14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1" s="25" t="str">
        <f>IF(Table1[[#This Row],[नाम विद्यार्थी]]="","",IF(AND(Table1[[#This Row],[कक्षा]]&gt;8,Table1[[#This Row],[कक्षा]]&lt;11),50,""))</f>
        <v/>
      </c>
      <c r="M1461" s="28" t="str">
        <f>IF(Table1[[#This Row],[नाम विद्यार्थी]]="","",IF(AND(Table1[[#This Row],[कक्षा]]&gt;=11,'School Fees'!$L$3="Yes"),100,""))</f>
        <v/>
      </c>
      <c r="N14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1" s="25" t="str">
        <f>IF(Table1[[#This Row],[नाम विद्यार्थी]]="","",IF(Table1[[#This Row],[कक्षा]]&gt;8,5,""))</f>
        <v/>
      </c>
      <c r="P14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1" s="21"/>
      <c r="R1461" s="21"/>
      <c r="S1461" s="28" t="str">
        <f>IF(SUM(Table1[[#This Row],[छात्र निधि]:[टी.सी.शुल्क]])=0,"",SUM(Table1[[#This Row],[छात्र निधि]:[टी.सी.शुल्क]]))</f>
        <v/>
      </c>
      <c r="T1461" s="33"/>
      <c r="U1461" s="33"/>
      <c r="V1461" s="22"/>
    </row>
    <row r="1462" spans="2:22" ht="15">
      <c r="B1462" s="25" t="str">
        <f>IF(C1462="","",ROWS($A$4:A1462))</f>
        <v/>
      </c>
      <c r="C1462" s="25" t="str">
        <f>IF('Student Record'!A1460="","",'Student Record'!A1460)</f>
        <v/>
      </c>
      <c r="D1462" s="25" t="str">
        <f>IF('Student Record'!B1460="","",'Student Record'!B1460)</f>
        <v/>
      </c>
      <c r="E1462" s="25" t="str">
        <f>IF('Student Record'!C1460="","",'Student Record'!C1460)</f>
        <v/>
      </c>
      <c r="F1462" s="26" t="str">
        <f>IF('Student Record'!E1460="","",'Student Record'!E1460)</f>
        <v/>
      </c>
      <c r="G1462" s="26" t="str">
        <f>IF('Student Record'!G1460="","",'Student Record'!G1460)</f>
        <v/>
      </c>
      <c r="H1462" s="25" t="str">
        <f>IF('Student Record'!I1460="","",'Student Record'!I1460)</f>
        <v/>
      </c>
      <c r="I1462" s="27" t="str">
        <f>IF('Student Record'!J1460="","",'Student Record'!J1460)</f>
        <v/>
      </c>
      <c r="J1462" s="25" t="str">
        <f>IF('Student Record'!O1460="","",'Student Record'!O1460)</f>
        <v/>
      </c>
      <c r="K14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2" s="25" t="str">
        <f>IF(Table1[[#This Row],[नाम विद्यार्थी]]="","",IF(AND(Table1[[#This Row],[कक्षा]]&gt;8,Table1[[#This Row],[कक्षा]]&lt;11),50,""))</f>
        <v/>
      </c>
      <c r="M1462" s="28" t="str">
        <f>IF(Table1[[#This Row],[नाम विद्यार्थी]]="","",IF(AND(Table1[[#This Row],[कक्षा]]&gt;=11,'School Fees'!$L$3="Yes"),100,""))</f>
        <v/>
      </c>
      <c r="N14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2" s="25" t="str">
        <f>IF(Table1[[#This Row],[नाम विद्यार्थी]]="","",IF(Table1[[#This Row],[कक्षा]]&gt;8,5,""))</f>
        <v/>
      </c>
      <c r="P14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2" s="21"/>
      <c r="R1462" s="21"/>
      <c r="S1462" s="28" t="str">
        <f>IF(SUM(Table1[[#This Row],[छात्र निधि]:[टी.सी.शुल्क]])=0,"",SUM(Table1[[#This Row],[छात्र निधि]:[टी.सी.शुल्क]]))</f>
        <v/>
      </c>
      <c r="T1462" s="33"/>
      <c r="U1462" s="33"/>
      <c r="V1462" s="22"/>
    </row>
    <row r="1463" spans="2:22" ht="15">
      <c r="B1463" s="25" t="str">
        <f>IF(C1463="","",ROWS($A$4:A1463))</f>
        <v/>
      </c>
      <c r="C1463" s="25" t="str">
        <f>IF('Student Record'!A1461="","",'Student Record'!A1461)</f>
        <v/>
      </c>
      <c r="D1463" s="25" t="str">
        <f>IF('Student Record'!B1461="","",'Student Record'!B1461)</f>
        <v/>
      </c>
      <c r="E1463" s="25" t="str">
        <f>IF('Student Record'!C1461="","",'Student Record'!C1461)</f>
        <v/>
      </c>
      <c r="F1463" s="26" t="str">
        <f>IF('Student Record'!E1461="","",'Student Record'!E1461)</f>
        <v/>
      </c>
      <c r="G1463" s="26" t="str">
        <f>IF('Student Record'!G1461="","",'Student Record'!G1461)</f>
        <v/>
      </c>
      <c r="H1463" s="25" t="str">
        <f>IF('Student Record'!I1461="","",'Student Record'!I1461)</f>
        <v/>
      </c>
      <c r="I1463" s="27" t="str">
        <f>IF('Student Record'!J1461="","",'Student Record'!J1461)</f>
        <v/>
      </c>
      <c r="J1463" s="25" t="str">
        <f>IF('Student Record'!O1461="","",'Student Record'!O1461)</f>
        <v/>
      </c>
      <c r="K14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3" s="25" t="str">
        <f>IF(Table1[[#This Row],[नाम विद्यार्थी]]="","",IF(AND(Table1[[#This Row],[कक्षा]]&gt;8,Table1[[#This Row],[कक्षा]]&lt;11),50,""))</f>
        <v/>
      </c>
      <c r="M1463" s="28" t="str">
        <f>IF(Table1[[#This Row],[नाम विद्यार्थी]]="","",IF(AND(Table1[[#This Row],[कक्षा]]&gt;=11,'School Fees'!$L$3="Yes"),100,""))</f>
        <v/>
      </c>
      <c r="N14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3" s="25" t="str">
        <f>IF(Table1[[#This Row],[नाम विद्यार्थी]]="","",IF(Table1[[#This Row],[कक्षा]]&gt;8,5,""))</f>
        <v/>
      </c>
      <c r="P14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3" s="21"/>
      <c r="R1463" s="21"/>
      <c r="S1463" s="28" t="str">
        <f>IF(SUM(Table1[[#This Row],[छात्र निधि]:[टी.सी.शुल्क]])=0,"",SUM(Table1[[#This Row],[छात्र निधि]:[टी.सी.शुल्क]]))</f>
        <v/>
      </c>
      <c r="T1463" s="33"/>
      <c r="U1463" s="33"/>
      <c r="V1463" s="22"/>
    </row>
    <row r="1464" spans="2:22" ht="15">
      <c r="B1464" s="25" t="str">
        <f>IF(C1464="","",ROWS($A$4:A1464))</f>
        <v/>
      </c>
      <c r="C1464" s="25" t="str">
        <f>IF('Student Record'!A1462="","",'Student Record'!A1462)</f>
        <v/>
      </c>
      <c r="D1464" s="25" t="str">
        <f>IF('Student Record'!B1462="","",'Student Record'!B1462)</f>
        <v/>
      </c>
      <c r="E1464" s="25" t="str">
        <f>IF('Student Record'!C1462="","",'Student Record'!C1462)</f>
        <v/>
      </c>
      <c r="F1464" s="26" t="str">
        <f>IF('Student Record'!E1462="","",'Student Record'!E1462)</f>
        <v/>
      </c>
      <c r="G1464" s="26" t="str">
        <f>IF('Student Record'!G1462="","",'Student Record'!G1462)</f>
        <v/>
      </c>
      <c r="H1464" s="25" t="str">
        <f>IF('Student Record'!I1462="","",'Student Record'!I1462)</f>
        <v/>
      </c>
      <c r="I1464" s="27" t="str">
        <f>IF('Student Record'!J1462="","",'Student Record'!J1462)</f>
        <v/>
      </c>
      <c r="J1464" s="25" t="str">
        <f>IF('Student Record'!O1462="","",'Student Record'!O1462)</f>
        <v/>
      </c>
      <c r="K14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4" s="25" t="str">
        <f>IF(Table1[[#This Row],[नाम विद्यार्थी]]="","",IF(AND(Table1[[#This Row],[कक्षा]]&gt;8,Table1[[#This Row],[कक्षा]]&lt;11),50,""))</f>
        <v/>
      </c>
      <c r="M1464" s="28" t="str">
        <f>IF(Table1[[#This Row],[नाम विद्यार्थी]]="","",IF(AND(Table1[[#This Row],[कक्षा]]&gt;=11,'School Fees'!$L$3="Yes"),100,""))</f>
        <v/>
      </c>
      <c r="N14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4" s="25" t="str">
        <f>IF(Table1[[#This Row],[नाम विद्यार्थी]]="","",IF(Table1[[#This Row],[कक्षा]]&gt;8,5,""))</f>
        <v/>
      </c>
      <c r="P14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4" s="21"/>
      <c r="R1464" s="21"/>
      <c r="S1464" s="28" t="str">
        <f>IF(SUM(Table1[[#This Row],[छात्र निधि]:[टी.सी.शुल्क]])=0,"",SUM(Table1[[#This Row],[छात्र निधि]:[टी.सी.शुल्क]]))</f>
        <v/>
      </c>
      <c r="T1464" s="33"/>
      <c r="U1464" s="33"/>
      <c r="V1464" s="22"/>
    </row>
    <row r="1465" spans="2:22" ht="15">
      <c r="B1465" s="25" t="str">
        <f>IF(C1465="","",ROWS($A$4:A1465))</f>
        <v/>
      </c>
      <c r="C1465" s="25" t="str">
        <f>IF('Student Record'!A1463="","",'Student Record'!A1463)</f>
        <v/>
      </c>
      <c r="D1465" s="25" t="str">
        <f>IF('Student Record'!B1463="","",'Student Record'!B1463)</f>
        <v/>
      </c>
      <c r="E1465" s="25" t="str">
        <f>IF('Student Record'!C1463="","",'Student Record'!C1463)</f>
        <v/>
      </c>
      <c r="F1465" s="26" t="str">
        <f>IF('Student Record'!E1463="","",'Student Record'!E1463)</f>
        <v/>
      </c>
      <c r="G1465" s="26" t="str">
        <f>IF('Student Record'!G1463="","",'Student Record'!G1463)</f>
        <v/>
      </c>
      <c r="H1465" s="25" t="str">
        <f>IF('Student Record'!I1463="","",'Student Record'!I1463)</f>
        <v/>
      </c>
      <c r="I1465" s="27" t="str">
        <f>IF('Student Record'!J1463="","",'Student Record'!J1463)</f>
        <v/>
      </c>
      <c r="J1465" s="25" t="str">
        <f>IF('Student Record'!O1463="","",'Student Record'!O1463)</f>
        <v/>
      </c>
      <c r="K14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5" s="25" t="str">
        <f>IF(Table1[[#This Row],[नाम विद्यार्थी]]="","",IF(AND(Table1[[#This Row],[कक्षा]]&gt;8,Table1[[#This Row],[कक्षा]]&lt;11),50,""))</f>
        <v/>
      </c>
      <c r="M1465" s="28" t="str">
        <f>IF(Table1[[#This Row],[नाम विद्यार्थी]]="","",IF(AND(Table1[[#This Row],[कक्षा]]&gt;=11,'School Fees'!$L$3="Yes"),100,""))</f>
        <v/>
      </c>
      <c r="N14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5" s="25" t="str">
        <f>IF(Table1[[#This Row],[नाम विद्यार्थी]]="","",IF(Table1[[#This Row],[कक्षा]]&gt;8,5,""))</f>
        <v/>
      </c>
      <c r="P14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5" s="21"/>
      <c r="R1465" s="21"/>
      <c r="S1465" s="28" t="str">
        <f>IF(SUM(Table1[[#This Row],[छात्र निधि]:[टी.सी.शुल्क]])=0,"",SUM(Table1[[#This Row],[छात्र निधि]:[टी.सी.शुल्क]]))</f>
        <v/>
      </c>
      <c r="T1465" s="33"/>
      <c r="U1465" s="33"/>
      <c r="V1465" s="22"/>
    </row>
    <row r="1466" spans="2:22" ht="15">
      <c r="B1466" s="25" t="str">
        <f>IF(C1466="","",ROWS($A$4:A1466))</f>
        <v/>
      </c>
      <c r="C1466" s="25" t="str">
        <f>IF('Student Record'!A1464="","",'Student Record'!A1464)</f>
        <v/>
      </c>
      <c r="D1466" s="25" t="str">
        <f>IF('Student Record'!B1464="","",'Student Record'!B1464)</f>
        <v/>
      </c>
      <c r="E1466" s="25" t="str">
        <f>IF('Student Record'!C1464="","",'Student Record'!C1464)</f>
        <v/>
      </c>
      <c r="F1466" s="26" t="str">
        <f>IF('Student Record'!E1464="","",'Student Record'!E1464)</f>
        <v/>
      </c>
      <c r="G1466" s="26" t="str">
        <f>IF('Student Record'!G1464="","",'Student Record'!G1464)</f>
        <v/>
      </c>
      <c r="H1466" s="25" t="str">
        <f>IF('Student Record'!I1464="","",'Student Record'!I1464)</f>
        <v/>
      </c>
      <c r="I1466" s="27" t="str">
        <f>IF('Student Record'!J1464="","",'Student Record'!J1464)</f>
        <v/>
      </c>
      <c r="J1466" s="25" t="str">
        <f>IF('Student Record'!O1464="","",'Student Record'!O1464)</f>
        <v/>
      </c>
      <c r="K14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6" s="25" t="str">
        <f>IF(Table1[[#This Row],[नाम विद्यार्थी]]="","",IF(AND(Table1[[#This Row],[कक्षा]]&gt;8,Table1[[#This Row],[कक्षा]]&lt;11),50,""))</f>
        <v/>
      </c>
      <c r="M1466" s="28" t="str">
        <f>IF(Table1[[#This Row],[नाम विद्यार्थी]]="","",IF(AND(Table1[[#This Row],[कक्षा]]&gt;=11,'School Fees'!$L$3="Yes"),100,""))</f>
        <v/>
      </c>
      <c r="N14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6" s="25" t="str">
        <f>IF(Table1[[#This Row],[नाम विद्यार्थी]]="","",IF(Table1[[#This Row],[कक्षा]]&gt;8,5,""))</f>
        <v/>
      </c>
      <c r="P14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6" s="21"/>
      <c r="R1466" s="21"/>
      <c r="S1466" s="28" t="str">
        <f>IF(SUM(Table1[[#This Row],[छात्र निधि]:[टी.सी.शुल्क]])=0,"",SUM(Table1[[#This Row],[छात्र निधि]:[टी.सी.शुल्क]]))</f>
        <v/>
      </c>
      <c r="T1466" s="33"/>
      <c r="U1466" s="33"/>
      <c r="V1466" s="22"/>
    </row>
    <row r="1467" spans="2:22" ht="15">
      <c r="B1467" s="25" t="str">
        <f>IF(C1467="","",ROWS($A$4:A1467))</f>
        <v/>
      </c>
      <c r="C1467" s="25" t="str">
        <f>IF('Student Record'!A1465="","",'Student Record'!A1465)</f>
        <v/>
      </c>
      <c r="D1467" s="25" t="str">
        <f>IF('Student Record'!B1465="","",'Student Record'!B1465)</f>
        <v/>
      </c>
      <c r="E1467" s="25" t="str">
        <f>IF('Student Record'!C1465="","",'Student Record'!C1465)</f>
        <v/>
      </c>
      <c r="F1467" s="26" t="str">
        <f>IF('Student Record'!E1465="","",'Student Record'!E1465)</f>
        <v/>
      </c>
      <c r="G1467" s="26" t="str">
        <f>IF('Student Record'!G1465="","",'Student Record'!G1465)</f>
        <v/>
      </c>
      <c r="H1467" s="25" t="str">
        <f>IF('Student Record'!I1465="","",'Student Record'!I1465)</f>
        <v/>
      </c>
      <c r="I1467" s="27" t="str">
        <f>IF('Student Record'!J1465="","",'Student Record'!J1465)</f>
        <v/>
      </c>
      <c r="J1467" s="25" t="str">
        <f>IF('Student Record'!O1465="","",'Student Record'!O1465)</f>
        <v/>
      </c>
      <c r="K14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7" s="25" t="str">
        <f>IF(Table1[[#This Row],[नाम विद्यार्थी]]="","",IF(AND(Table1[[#This Row],[कक्षा]]&gt;8,Table1[[#This Row],[कक्षा]]&lt;11),50,""))</f>
        <v/>
      </c>
      <c r="M1467" s="28" t="str">
        <f>IF(Table1[[#This Row],[नाम विद्यार्थी]]="","",IF(AND(Table1[[#This Row],[कक्षा]]&gt;=11,'School Fees'!$L$3="Yes"),100,""))</f>
        <v/>
      </c>
      <c r="N14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7" s="25" t="str">
        <f>IF(Table1[[#This Row],[नाम विद्यार्थी]]="","",IF(Table1[[#This Row],[कक्षा]]&gt;8,5,""))</f>
        <v/>
      </c>
      <c r="P14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7" s="21"/>
      <c r="R1467" s="21"/>
      <c r="S1467" s="28" t="str">
        <f>IF(SUM(Table1[[#This Row],[छात्र निधि]:[टी.सी.शुल्क]])=0,"",SUM(Table1[[#This Row],[छात्र निधि]:[टी.सी.शुल्क]]))</f>
        <v/>
      </c>
      <c r="T1467" s="33"/>
      <c r="U1467" s="33"/>
      <c r="V1467" s="22"/>
    </row>
    <row r="1468" spans="2:22" ht="15">
      <c r="B1468" s="25" t="str">
        <f>IF(C1468="","",ROWS($A$4:A1468))</f>
        <v/>
      </c>
      <c r="C1468" s="25" t="str">
        <f>IF('Student Record'!A1466="","",'Student Record'!A1466)</f>
        <v/>
      </c>
      <c r="D1468" s="25" t="str">
        <f>IF('Student Record'!B1466="","",'Student Record'!B1466)</f>
        <v/>
      </c>
      <c r="E1468" s="25" t="str">
        <f>IF('Student Record'!C1466="","",'Student Record'!C1466)</f>
        <v/>
      </c>
      <c r="F1468" s="26" t="str">
        <f>IF('Student Record'!E1466="","",'Student Record'!E1466)</f>
        <v/>
      </c>
      <c r="G1468" s="26" t="str">
        <f>IF('Student Record'!G1466="","",'Student Record'!G1466)</f>
        <v/>
      </c>
      <c r="H1468" s="25" t="str">
        <f>IF('Student Record'!I1466="","",'Student Record'!I1466)</f>
        <v/>
      </c>
      <c r="I1468" s="27" t="str">
        <f>IF('Student Record'!J1466="","",'Student Record'!J1466)</f>
        <v/>
      </c>
      <c r="J1468" s="25" t="str">
        <f>IF('Student Record'!O1466="","",'Student Record'!O1466)</f>
        <v/>
      </c>
      <c r="K14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8" s="25" t="str">
        <f>IF(Table1[[#This Row],[नाम विद्यार्थी]]="","",IF(AND(Table1[[#This Row],[कक्षा]]&gt;8,Table1[[#This Row],[कक्षा]]&lt;11),50,""))</f>
        <v/>
      </c>
      <c r="M1468" s="28" t="str">
        <f>IF(Table1[[#This Row],[नाम विद्यार्थी]]="","",IF(AND(Table1[[#This Row],[कक्षा]]&gt;=11,'School Fees'!$L$3="Yes"),100,""))</f>
        <v/>
      </c>
      <c r="N14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8" s="25" t="str">
        <f>IF(Table1[[#This Row],[नाम विद्यार्थी]]="","",IF(Table1[[#This Row],[कक्षा]]&gt;8,5,""))</f>
        <v/>
      </c>
      <c r="P14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8" s="21"/>
      <c r="R1468" s="21"/>
      <c r="S1468" s="28" t="str">
        <f>IF(SUM(Table1[[#This Row],[छात्र निधि]:[टी.सी.शुल्क]])=0,"",SUM(Table1[[#This Row],[छात्र निधि]:[टी.सी.शुल्क]]))</f>
        <v/>
      </c>
      <c r="T1468" s="33"/>
      <c r="U1468" s="33"/>
      <c r="V1468" s="22"/>
    </row>
    <row r="1469" spans="2:22" ht="15">
      <c r="B1469" s="25" t="str">
        <f>IF(C1469="","",ROWS($A$4:A1469))</f>
        <v/>
      </c>
      <c r="C1469" s="25" t="str">
        <f>IF('Student Record'!A1467="","",'Student Record'!A1467)</f>
        <v/>
      </c>
      <c r="D1469" s="25" t="str">
        <f>IF('Student Record'!B1467="","",'Student Record'!B1467)</f>
        <v/>
      </c>
      <c r="E1469" s="25" t="str">
        <f>IF('Student Record'!C1467="","",'Student Record'!C1467)</f>
        <v/>
      </c>
      <c r="F1469" s="26" t="str">
        <f>IF('Student Record'!E1467="","",'Student Record'!E1467)</f>
        <v/>
      </c>
      <c r="G1469" s="26" t="str">
        <f>IF('Student Record'!G1467="","",'Student Record'!G1467)</f>
        <v/>
      </c>
      <c r="H1469" s="25" t="str">
        <f>IF('Student Record'!I1467="","",'Student Record'!I1467)</f>
        <v/>
      </c>
      <c r="I1469" s="27" t="str">
        <f>IF('Student Record'!J1467="","",'Student Record'!J1467)</f>
        <v/>
      </c>
      <c r="J1469" s="25" t="str">
        <f>IF('Student Record'!O1467="","",'Student Record'!O1467)</f>
        <v/>
      </c>
      <c r="K14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69" s="25" t="str">
        <f>IF(Table1[[#This Row],[नाम विद्यार्थी]]="","",IF(AND(Table1[[#This Row],[कक्षा]]&gt;8,Table1[[#This Row],[कक्षा]]&lt;11),50,""))</f>
        <v/>
      </c>
      <c r="M1469" s="28" t="str">
        <f>IF(Table1[[#This Row],[नाम विद्यार्थी]]="","",IF(AND(Table1[[#This Row],[कक्षा]]&gt;=11,'School Fees'!$L$3="Yes"),100,""))</f>
        <v/>
      </c>
      <c r="N14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69" s="25" t="str">
        <f>IF(Table1[[#This Row],[नाम विद्यार्थी]]="","",IF(Table1[[#This Row],[कक्षा]]&gt;8,5,""))</f>
        <v/>
      </c>
      <c r="P14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69" s="21"/>
      <c r="R1469" s="21"/>
      <c r="S1469" s="28" t="str">
        <f>IF(SUM(Table1[[#This Row],[छात्र निधि]:[टी.सी.शुल्क]])=0,"",SUM(Table1[[#This Row],[छात्र निधि]:[टी.सी.शुल्क]]))</f>
        <v/>
      </c>
      <c r="T1469" s="33"/>
      <c r="U1469" s="33"/>
      <c r="V1469" s="22"/>
    </row>
    <row r="1470" spans="2:22" ht="15">
      <c r="B1470" s="25" t="str">
        <f>IF(C1470="","",ROWS($A$4:A1470))</f>
        <v/>
      </c>
      <c r="C1470" s="25" t="str">
        <f>IF('Student Record'!A1468="","",'Student Record'!A1468)</f>
        <v/>
      </c>
      <c r="D1470" s="25" t="str">
        <f>IF('Student Record'!B1468="","",'Student Record'!B1468)</f>
        <v/>
      </c>
      <c r="E1470" s="25" t="str">
        <f>IF('Student Record'!C1468="","",'Student Record'!C1468)</f>
        <v/>
      </c>
      <c r="F1470" s="26" t="str">
        <f>IF('Student Record'!E1468="","",'Student Record'!E1468)</f>
        <v/>
      </c>
      <c r="G1470" s="26" t="str">
        <f>IF('Student Record'!G1468="","",'Student Record'!G1468)</f>
        <v/>
      </c>
      <c r="H1470" s="25" t="str">
        <f>IF('Student Record'!I1468="","",'Student Record'!I1468)</f>
        <v/>
      </c>
      <c r="I1470" s="27" t="str">
        <f>IF('Student Record'!J1468="","",'Student Record'!J1468)</f>
        <v/>
      </c>
      <c r="J1470" s="25" t="str">
        <f>IF('Student Record'!O1468="","",'Student Record'!O1468)</f>
        <v/>
      </c>
      <c r="K14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0" s="25" t="str">
        <f>IF(Table1[[#This Row],[नाम विद्यार्थी]]="","",IF(AND(Table1[[#This Row],[कक्षा]]&gt;8,Table1[[#This Row],[कक्षा]]&lt;11),50,""))</f>
        <v/>
      </c>
      <c r="M1470" s="28" t="str">
        <f>IF(Table1[[#This Row],[नाम विद्यार्थी]]="","",IF(AND(Table1[[#This Row],[कक्षा]]&gt;=11,'School Fees'!$L$3="Yes"),100,""))</f>
        <v/>
      </c>
      <c r="N14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0" s="25" t="str">
        <f>IF(Table1[[#This Row],[नाम विद्यार्थी]]="","",IF(Table1[[#This Row],[कक्षा]]&gt;8,5,""))</f>
        <v/>
      </c>
      <c r="P14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0" s="21"/>
      <c r="R1470" s="21"/>
      <c r="S1470" s="28" t="str">
        <f>IF(SUM(Table1[[#This Row],[छात्र निधि]:[टी.सी.शुल्क]])=0,"",SUM(Table1[[#This Row],[छात्र निधि]:[टी.सी.शुल्क]]))</f>
        <v/>
      </c>
      <c r="T1470" s="33"/>
      <c r="U1470" s="33"/>
      <c r="V1470" s="22"/>
    </row>
    <row r="1471" spans="2:22" ht="15">
      <c r="B1471" s="25" t="str">
        <f>IF(C1471="","",ROWS($A$4:A1471))</f>
        <v/>
      </c>
      <c r="C1471" s="25" t="str">
        <f>IF('Student Record'!A1469="","",'Student Record'!A1469)</f>
        <v/>
      </c>
      <c r="D1471" s="25" t="str">
        <f>IF('Student Record'!B1469="","",'Student Record'!B1469)</f>
        <v/>
      </c>
      <c r="E1471" s="25" t="str">
        <f>IF('Student Record'!C1469="","",'Student Record'!C1469)</f>
        <v/>
      </c>
      <c r="F1471" s="26" t="str">
        <f>IF('Student Record'!E1469="","",'Student Record'!E1469)</f>
        <v/>
      </c>
      <c r="G1471" s="26" t="str">
        <f>IF('Student Record'!G1469="","",'Student Record'!G1469)</f>
        <v/>
      </c>
      <c r="H1471" s="25" t="str">
        <f>IF('Student Record'!I1469="","",'Student Record'!I1469)</f>
        <v/>
      </c>
      <c r="I1471" s="27" t="str">
        <f>IF('Student Record'!J1469="","",'Student Record'!J1469)</f>
        <v/>
      </c>
      <c r="J1471" s="25" t="str">
        <f>IF('Student Record'!O1469="","",'Student Record'!O1469)</f>
        <v/>
      </c>
      <c r="K14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1" s="25" t="str">
        <f>IF(Table1[[#This Row],[नाम विद्यार्थी]]="","",IF(AND(Table1[[#This Row],[कक्षा]]&gt;8,Table1[[#This Row],[कक्षा]]&lt;11),50,""))</f>
        <v/>
      </c>
      <c r="M1471" s="28" t="str">
        <f>IF(Table1[[#This Row],[नाम विद्यार्थी]]="","",IF(AND(Table1[[#This Row],[कक्षा]]&gt;=11,'School Fees'!$L$3="Yes"),100,""))</f>
        <v/>
      </c>
      <c r="N14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1" s="25" t="str">
        <f>IF(Table1[[#This Row],[नाम विद्यार्थी]]="","",IF(Table1[[#This Row],[कक्षा]]&gt;8,5,""))</f>
        <v/>
      </c>
      <c r="P14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1" s="21"/>
      <c r="R1471" s="21"/>
      <c r="S1471" s="28" t="str">
        <f>IF(SUM(Table1[[#This Row],[छात्र निधि]:[टी.सी.शुल्क]])=0,"",SUM(Table1[[#This Row],[छात्र निधि]:[टी.सी.शुल्क]]))</f>
        <v/>
      </c>
      <c r="T1471" s="33"/>
      <c r="U1471" s="33"/>
      <c r="V1471" s="22"/>
    </row>
    <row r="1472" spans="2:22" ht="15">
      <c r="B1472" s="25" t="str">
        <f>IF(C1472="","",ROWS($A$4:A1472))</f>
        <v/>
      </c>
      <c r="C1472" s="25" t="str">
        <f>IF('Student Record'!A1470="","",'Student Record'!A1470)</f>
        <v/>
      </c>
      <c r="D1472" s="25" t="str">
        <f>IF('Student Record'!B1470="","",'Student Record'!B1470)</f>
        <v/>
      </c>
      <c r="E1472" s="25" t="str">
        <f>IF('Student Record'!C1470="","",'Student Record'!C1470)</f>
        <v/>
      </c>
      <c r="F1472" s="26" t="str">
        <f>IF('Student Record'!E1470="","",'Student Record'!E1470)</f>
        <v/>
      </c>
      <c r="G1472" s="26" t="str">
        <f>IF('Student Record'!G1470="","",'Student Record'!G1470)</f>
        <v/>
      </c>
      <c r="H1472" s="25" t="str">
        <f>IF('Student Record'!I1470="","",'Student Record'!I1470)</f>
        <v/>
      </c>
      <c r="I1472" s="27" t="str">
        <f>IF('Student Record'!J1470="","",'Student Record'!J1470)</f>
        <v/>
      </c>
      <c r="J1472" s="25" t="str">
        <f>IF('Student Record'!O1470="","",'Student Record'!O1470)</f>
        <v/>
      </c>
      <c r="K14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2" s="25" t="str">
        <f>IF(Table1[[#This Row],[नाम विद्यार्थी]]="","",IF(AND(Table1[[#This Row],[कक्षा]]&gt;8,Table1[[#This Row],[कक्षा]]&lt;11),50,""))</f>
        <v/>
      </c>
      <c r="M1472" s="28" t="str">
        <f>IF(Table1[[#This Row],[नाम विद्यार्थी]]="","",IF(AND(Table1[[#This Row],[कक्षा]]&gt;=11,'School Fees'!$L$3="Yes"),100,""))</f>
        <v/>
      </c>
      <c r="N14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2" s="25" t="str">
        <f>IF(Table1[[#This Row],[नाम विद्यार्थी]]="","",IF(Table1[[#This Row],[कक्षा]]&gt;8,5,""))</f>
        <v/>
      </c>
      <c r="P14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2" s="21"/>
      <c r="R1472" s="21"/>
      <c r="S1472" s="28" t="str">
        <f>IF(SUM(Table1[[#This Row],[छात्र निधि]:[टी.सी.शुल्क]])=0,"",SUM(Table1[[#This Row],[छात्र निधि]:[टी.सी.शुल्क]]))</f>
        <v/>
      </c>
      <c r="T1472" s="33"/>
      <c r="U1472" s="33"/>
      <c r="V1472" s="22"/>
    </row>
    <row r="1473" spans="2:22" ht="15">
      <c r="B1473" s="25" t="str">
        <f>IF(C1473="","",ROWS($A$4:A1473))</f>
        <v/>
      </c>
      <c r="C1473" s="25" t="str">
        <f>IF('Student Record'!A1471="","",'Student Record'!A1471)</f>
        <v/>
      </c>
      <c r="D1473" s="25" t="str">
        <f>IF('Student Record'!B1471="","",'Student Record'!B1471)</f>
        <v/>
      </c>
      <c r="E1473" s="25" t="str">
        <f>IF('Student Record'!C1471="","",'Student Record'!C1471)</f>
        <v/>
      </c>
      <c r="F1473" s="26" t="str">
        <f>IF('Student Record'!E1471="","",'Student Record'!E1471)</f>
        <v/>
      </c>
      <c r="G1473" s="26" t="str">
        <f>IF('Student Record'!G1471="","",'Student Record'!G1471)</f>
        <v/>
      </c>
      <c r="H1473" s="25" t="str">
        <f>IF('Student Record'!I1471="","",'Student Record'!I1471)</f>
        <v/>
      </c>
      <c r="I1473" s="27" t="str">
        <f>IF('Student Record'!J1471="","",'Student Record'!J1471)</f>
        <v/>
      </c>
      <c r="J1473" s="25" t="str">
        <f>IF('Student Record'!O1471="","",'Student Record'!O1471)</f>
        <v/>
      </c>
      <c r="K14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3" s="25" t="str">
        <f>IF(Table1[[#This Row],[नाम विद्यार्थी]]="","",IF(AND(Table1[[#This Row],[कक्षा]]&gt;8,Table1[[#This Row],[कक्षा]]&lt;11),50,""))</f>
        <v/>
      </c>
      <c r="M1473" s="28" t="str">
        <f>IF(Table1[[#This Row],[नाम विद्यार्थी]]="","",IF(AND(Table1[[#This Row],[कक्षा]]&gt;=11,'School Fees'!$L$3="Yes"),100,""))</f>
        <v/>
      </c>
      <c r="N14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3" s="25" t="str">
        <f>IF(Table1[[#This Row],[नाम विद्यार्थी]]="","",IF(Table1[[#This Row],[कक्षा]]&gt;8,5,""))</f>
        <v/>
      </c>
      <c r="P14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3" s="21"/>
      <c r="R1473" s="21"/>
      <c r="S1473" s="28" t="str">
        <f>IF(SUM(Table1[[#This Row],[छात्र निधि]:[टी.सी.शुल्क]])=0,"",SUM(Table1[[#This Row],[छात्र निधि]:[टी.सी.शुल्क]]))</f>
        <v/>
      </c>
      <c r="T1473" s="33"/>
      <c r="U1473" s="33"/>
      <c r="V1473" s="22"/>
    </row>
    <row r="1474" spans="2:22" ht="15">
      <c r="B1474" s="25" t="str">
        <f>IF(C1474="","",ROWS($A$4:A1474))</f>
        <v/>
      </c>
      <c r="C1474" s="25" t="str">
        <f>IF('Student Record'!A1472="","",'Student Record'!A1472)</f>
        <v/>
      </c>
      <c r="D1474" s="25" t="str">
        <f>IF('Student Record'!B1472="","",'Student Record'!B1472)</f>
        <v/>
      </c>
      <c r="E1474" s="25" t="str">
        <f>IF('Student Record'!C1472="","",'Student Record'!C1472)</f>
        <v/>
      </c>
      <c r="F1474" s="26" t="str">
        <f>IF('Student Record'!E1472="","",'Student Record'!E1472)</f>
        <v/>
      </c>
      <c r="G1474" s="26" t="str">
        <f>IF('Student Record'!G1472="","",'Student Record'!G1472)</f>
        <v/>
      </c>
      <c r="H1474" s="25" t="str">
        <f>IF('Student Record'!I1472="","",'Student Record'!I1472)</f>
        <v/>
      </c>
      <c r="I1474" s="27" t="str">
        <f>IF('Student Record'!J1472="","",'Student Record'!J1472)</f>
        <v/>
      </c>
      <c r="J1474" s="25" t="str">
        <f>IF('Student Record'!O1472="","",'Student Record'!O1472)</f>
        <v/>
      </c>
      <c r="K14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4" s="25" t="str">
        <f>IF(Table1[[#This Row],[नाम विद्यार्थी]]="","",IF(AND(Table1[[#This Row],[कक्षा]]&gt;8,Table1[[#This Row],[कक्षा]]&lt;11),50,""))</f>
        <v/>
      </c>
      <c r="M1474" s="28" t="str">
        <f>IF(Table1[[#This Row],[नाम विद्यार्थी]]="","",IF(AND(Table1[[#This Row],[कक्षा]]&gt;=11,'School Fees'!$L$3="Yes"),100,""))</f>
        <v/>
      </c>
      <c r="N14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4" s="25" t="str">
        <f>IF(Table1[[#This Row],[नाम विद्यार्थी]]="","",IF(Table1[[#This Row],[कक्षा]]&gt;8,5,""))</f>
        <v/>
      </c>
      <c r="P14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4" s="21"/>
      <c r="R1474" s="21"/>
      <c r="S1474" s="28" t="str">
        <f>IF(SUM(Table1[[#This Row],[छात्र निधि]:[टी.सी.शुल्क]])=0,"",SUM(Table1[[#This Row],[छात्र निधि]:[टी.सी.शुल्क]]))</f>
        <v/>
      </c>
      <c r="T1474" s="33"/>
      <c r="U1474" s="33"/>
      <c r="V1474" s="22"/>
    </row>
    <row r="1475" spans="2:22" ht="15">
      <c r="B1475" s="25" t="str">
        <f>IF(C1475="","",ROWS($A$4:A1475))</f>
        <v/>
      </c>
      <c r="C1475" s="25" t="str">
        <f>IF('Student Record'!A1473="","",'Student Record'!A1473)</f>
        <v/>
      </c>
      <c r="D1475" s="25" t="str">
        <f>IF('Student Record'!B1473="","",'Student Record'!B1473)</f>
        <v/>
      </c>
      <c r="E1475" s="25" t="str">
        <f>IF('Student Record'!C1473="","",'Student Record'!C1473)</f>
        <v/>
      </c>
      <c r="F1475" s="26" t="str">
        <f>IF('Student Record'!E1473="","",'Student Record'!E1473)</f>
        <v/>
      </c>
      <c r="G1475" s="26" t="str">
        <f>IF('Student Record'!G1473="","",'Student Record'!G1473)</f>
        <v/>
      </c>
      <c r="H1475" s="25" t="str">
        <f>IF('Student Record'!I1473="","",'Student Record'!I1473)</f>
        <v/>
      </c>
      <c r="I1475" s="27" t="str">
        <f>IF('Student Record'!J1473="","",'Student Record'!J1473)</f>
        <v/>
      </c>
      <c r="J1475" s="25" t="str">
        <f>IF('Student Record'!O1473="","",'Student Record'!O1473)</f>
        <v/>
      </c>
      <c r="K14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5" s="25" t="str">
        <f>IF(Table1[[#This Row],[नाम विद्यार्थी]]="","",IF(AND(Table1[[#This Row],[कक्षा]]&gt;8,Table1[[#This Row],[कक्षा]]&lt;11),50,""))</f>
        <v/>
      </c>
      <c r="M1475" s="28" t="str">
        <f>IF(Table1[[#This Row],[नाम विद्यार्थी]]="","",IF(AND(Table1[[#This Row],[कक्षा]]&gt;=11,'School Fees'!$L$3="Yes"),100,""))</f>
        <v/>
      </c>
      <c r="N14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5" s="25" t="str">
        <f>IF(Table1[[#This Row],[नाम विद्यार्थी]]="","",IF(Table1[[#This Row],[कक्षा]]&gt;8,5,""))</f>
        <v/>
      </c>
      <c r="P14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5" s="21"/>
      <c r="R1475" s="21"/>
      <c r="S1475" s="28" t="str">
        <f>IF(SUM(Table1[[#This Row],[छात्र निधि]:[टी.सी.शुल्क]])=0,"",SUM(Table1[[#This Row],[छात्र निधि]:[टी.सी.शुल्क]]))</f>
        <v/>
      </c>
      <c r="T1475" s="33"/>
      <c r="U1475" s="33"/>
      <c r="V1475" s="22"/>
    </row>
    <row r="1476" spans="2:22" ht="15">
      <c r="B1476" s="25" t="str">
        <f>IF(C1476="","",ROWS($A$4:A1476))</f>
        <v/>
      </c>
      <c r="C1476" s="25" t="str">
        <f>IF('Student Record'!A1474="","",'Student Record'!A1474)</f>
        <v/>
      </c>
      <c r="D1476" s="25" t="str">
        <f>IF('Student Record'!B1474="","",'Student Record'!B1474)</f>
        <v/>
      </c>
      <c r="E1476" s="25" t="str">
        <f>IF('Student Record'!C1474="","",'Student Record'!C1474)</f>
        <v/>
      </c>
      <c r="F1476" s="26" t="str">
        <f>IF('Student Record'!E1474="","",'Student Record'!E1474)</f>
        <v/>
      </c>
      <c r="G1476" s="26" t="str">
        <f>IF('Student Record'!G1474="","",'Student Record'!G1474)</f>
        <v/>
      </c>
      <c r="H1476" s="25" t="str">
        <f>IF('Student Record'!I1474="","",'Student Record'!I1474)</f>
        <v/>
      </c>
      <c r="I1476" s="27" t="str">
        <f>IF('Student Record'!J1474="","",'Student Record'!J1474)</f>
        <v/>
      </c>
      <c r="J1476" s="25" t="str">
        <f>IF('Student Record'!O1474="","",'Student Record'!O1474)</f>
        <v/>
      </c>
      <c r="K14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6" s="25" t="str">
        <f>IF(Table1[[#This Row],[नाम विद्यार्थी]]="","",IF(AND(Table1[[#This Row],[कक्षा]]&gt;8,Table1[[#This Row],[कक्षा]]&lt;11),50,""))</f>
        <v/>
      </c>
      <c r="M1476" s="28" t="str">
        <f>IF(Table1[[#This Row],[नाम विद्यार्थी]]="","",IF(AND(Table1[[#This Row],[कक्षा]]&gt;=11,'School Fees'!$L$3="Yes"),100,""))</f>
        <v/>
      </c>
      <c r="N14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6" s="25" t="str">
        <f>IF(Table1[[#This Row],[नाम विद्यार्थी]]="","",IF(Table1[[#This Row],[कक्षा]]&gt;8,5,""))</f>
        <v/>
      </c>
      <c r="P14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6" s="21"/>
      <c r="R1476" s="21"/>
      <c r="S1476" s="28" t="str">
        <f>IF(SUM(Table1[[#This Row],[छात्र निधि]:[टी.सी.शुल्क]])=0,"",SUM(Table1[[#This Row],[छात्र निधि]:[टी.सी.शुल्क]]))</f>
        <v/>
      </c>
      <c r="T1476" s="33"/>
      <c r="U1476" s="33"/>
      <c r="V1476" s="22"/>
    </row>
    <row r="1477" spans="2:22" ht="15">
      <c r="B1477" s="25" t="str">
        <f>IF(C1477="","",ROWS($A$4:A1477))</f>
        <v/>
      </c>
      <c r="C1477" s="25" t="str">
        <f>IF('Student Record'!A1475="","",'Student Record'!A1475)</f>
        <v/>
      </c>
      <c r="D1477" s="25" t="str">
        <f>IF('Student Record'!B1475="","",'Student Record'!B1475)</f>
        <v/>
      </c>
      <c r="E1477" s="25" t="str">
        <f>IF('Student Record'!C1475="","",'Student Record'!C1475)</f>
        <v/>
      </c>
      <c r="F1477" s="26" t="str">
        <f>IF('Student Record'!E1475="","",'Student Record'!E1475)</f>
        <v/>
      </c>
      <c r="G1477" s="26" t="str">
        <f>IF('Student Record'!G1475="","",'Student Record'!G1475)</f>
        <v/>
      </c>
      <c r="H1477" s="25" t="str">
        <f>IF('Student Record'!I1475="","",'Student Record'!I1475)</f>
        <v/>
      </c>
      <c r="I1477" s="27" t="str">
        <f>IF('Student Record'!J1475="","",'Student Record'!J1475)</f>
        <v/>
      </c>
      <c r="J1477" s="25" t="str">
        <f>IF('Student Record'!O1475="","",'Student Record'!O1475)</f>
        <v/>
      </c>
      <c r="K14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7" s="25" t="str">
        <f>IF(Table1[[#This Row],[नाम विद्यार्थी]]="","",IF(AND(Table1[[#This Row],[कक्षा]]&gt;8,Table1[[#This Row],[कक्षा]]&lt;11),50,""))</f>
        <v/>
      </c>
      <c r="M1477" s="28" t="str">
        <f>IF(Table1[[#This Row],[नाम विद्यार्थी]]="","",IF(AND(Table1[[#This Row],[कक्षा]]&gt;=11,'School Fees'!$L$3="Yes"),100,""))</f>
        <v/>
      </c>
      <c r="N14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7" s="25" t="str">
        <f>IF(Table1[[#This Row],[नाम विद्यार्थी]]="","",IF(Table1[[#This Row],[कक्षा]]&gt;8,5,""))</f>
        <v/>
      </c>
      <c r="P14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7" s="21"/>
      <c r="R1477" s="21"/>
      <c r="S1477" s="28" t="str">
        <f>IF(SUM(Table1[[#This Row],[छात्र निधि]:[टी.सी.शुल्क]])=0,"",SUM(Table1[[#This Row],[छात्र निधि]:[टी.सी.शुल्क]]))</f>
        <v/>
      </c>
      <c r="T1477" s="33"/>
      <c r="U1477" s="33"/>
      <c r="V1477" s="22"/>
    </row>
    <row r="1478" spans="2:22" ht="15">
      <c r="B1478" s="25" t="str">
        <f>IF(C1478="","",ROWS($A$4:A1478))</f>
        <v/>
      </c>
      <c r="C1478" s="25" t="str">
        <f>IF('Student Record'!A1476="","",'Student Record'!A1476)</f>
        <v/>
      </c>
      <c r="D1478" s="25" t="str">
        <f>IF('Student Record'!B1476="","",'Student Record'!B1476)</f>
        <v/>
      </c>
      <c r="E1478" s="25" t="str">
        <f>IF('Student Record'!C1476="","",'Student Record'!C1476)</f>
        <v/>
      </c>
      <c r="F1478" s="26" t="str">
        <f>IF('Student Record'!E1476="","",'Student Record'!E1476)</f>
        <v/>
      </c>
      <c r="G1478" s="26" t="str">
        <f>IF('Student Record'!G1476="","",'Student Record'!G1476)</f>
        <v/>
      </c>
      <c r="H1478" s="25" t="str">
        <f>IF('Student Record'!I1476="","",'Student Record'!I1476)</f>
        <v/>
      </c>
      <c r="I1478" s="27" t="str">
        <f>IF('Student Record'!J1476="","",'Student Record'!J1476)</f>
        <v/>
      </c>
      <c r="J1478" s="25" t="str">
        <f>IF('Student Record'!O1476="","",'Student Record'!O1476)</f>
        <v/>
      </c>
      <c r="K14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8" s="25" t="str">
        <f>IF(Table1[[#This Row],[नाम विद्यार्थी]]="","",IF(AND(Table1[[#This Row],[कक्षा]]&gt;8,Table1[[#This Row],[कक्षा]]&lt;11),50,""))</f>
        <v/>
      </c>
      <c r="M1478" s="28" t="str">
        <f>IF(Table1[[#This Row],[नाम विद्यार्थी]]="","",IF(AND(Table1[[#This Row],[कक्षा]]&gt;=11,'School Fees'!$L$3="Yes"),100,""))</f>
        <v/>
      </c>
      <c r="N14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8" s="25" t="str">
        <f>IF(Table1[[#This Row],[नाम विद्यार्थी]]="","",IF(Table1[[#This Row],[कक्षा]]&gt;8,5,""))</f>
        <v/>
      </c>
      <c r="P14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8" s="21"/>
      <c r="R1478" s="21"/>
      <c r="S1478" s="28" t="str">
        <f>IF(SUM(Table1[[#This Row],[छात्र निधि]:[टी.सी.शुल्क]])=0,"",SUM(Table1[[#This Row],[छात्र निधि]:[टी.सी.शुल्क]]))</f>
        <v/>
      </c>
      <c r="T1478" s="33"/>
      <c r="U1478" s="33"/>
      <c r="V1478" s="22"/>
    </row>
    <row r="1479" spans="2:22" ht="15">
      <c r="B1479" s="25" t="str">
        <f>IF(C1479="","",ROWS($A$4:A1479))</f>
        <v/>
      </c>
      <c r="C1479" s="25" t="str">
        <f>IF('Student Record'!A1477="","",'Student Record'!A1477)</f>
        <v/>
      </c>
      <c r="D1479" s="25" t="str">
        <f>IF('Student Record'!B1477="","",'Student Record'!B1477)</f>
        <v/>
      </c>
      <c r="E1479" s="25" t="str">
        <f>IF('Student Record'!C1477="","",'Student Record'!C1477)</f>
        <v/>
      </c>
      <c r="F1479" s="26" t="str">
        <f>IF('Student Record'!E1477="","",'Student Record'!E1477)</f>
        <v/>
      </c>
      <c r="G1479" s="26" t="str">
        <f>IF('Student Record'!G1477="","",'Student Record'!G1477)</f>
        <v/>
      </c>
      <c r="H1479" s="25" t="str">
        <f>IF('Student Record'!I1477="","",'Student Record'!I1477)</f>
        <v/>
      </c>
      <c r="I1479" s="27" t="str">
        <f>IF('Student Record'!J1477="","",'Student Record'!J1477)</f>
        <v/>
      </c>
      <c r="J1479" s="25" t="str">
        <f>IF('Student Record'!O1477="","",'Student Record'!O1477)</f>
        <v/>
      </c>
      <c r="K14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79" s="25" t="str">
        <f>IF(Table1[[#This Row],[नाम विद्यार्थी]]="","",IF(AND(Table1[[#This Row],[कक्षा]]&gt;8,Table1[[#This Row],[कक्षा]]&lt;11),50,""))</f>
        <v/>
      </c>
      <c r="M1479" s="28" t="str">
        <f>IF(Table1[[#This Row],[नाम विद्यार्थी]]="","",IF(AND(Table1[[#This Row],[कक्षा]]&gt;=11,'School Fees'!$L$3="Yes"),100,""))</f>
        <v/>
      </c>
      <c r="N14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79" s="25" t="str">
        <f>IF(Table1[[#This Row],[नाम विद्यार्थी]]="","",IF(Table1[[#This Row],[कक्षा]]&gt;8,5,""))</f>
        <v/>
      </c>
      <c r="P14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79" s="21"/>
      <c r="R1479" s="21"/>
      <c r="S1479" s="28" t="str">
        <f>IF(SUM(Table1[[#This Row],[छात्र निधि]:[टी.सी.शुल्क]])=0,"",SUM(Table1[[#This Row],[छात्र निधि]:[टी.सी.शुल्क]]))</f>
        <v/>
      </c>
      <c r="T1479" s="33"/>
      <c r="U1479" s="33"/>
      <c r="V1479" s="22"/>
    </row>
    <row r="1480" spans="2:22" ht="15">
      <c r="B1480" s="25" t="str">
        <f>IF(C1480="","",ROWS($A$4:A1480))</f>
        <v/>
      </c>
      <c r="C1480" s="25" t="str">
        <f>IF('Student Record'!A1478="","",'Student Record'!A1478)</f>
        <v/>
      </c>
      <c r="D1480" s="25" t="str">
        <f>IF('Student Record'!B1478="","",'Student Record'!B1478)</f>
        <v/>
      </c>
      <c r="E1480" s="25" t="str">
        <f>IF('Student Record'!C1478="","",'Student Record'!C1478)</f>
        <v/>
      </c>
      <c r="F1480" s="26" t="str">
        <f>IF('Student Record'!E1478="","",'Student Record'!E1478)</f>
        <v/>
      </c>
      <c r="G1480" s="26" t="str">
        <f>IF('Student Record'!G1478="","",'Student Record'!G1478)</f>
        <v/>
      </c>
      <c r="H1480" s="25" t="str">
        <f>IF('Student Record'!I1478="","",'Student Record'!I1478)</f>
        <v/>
      </c>
      <c r="I1480" s="27" t="str">
        <f>IF('Student Record'!J1478="","",'Student Record'!J1478)</f>
        <v/>
      </c>
      <c r="J1480" s="25" t="str">
        <f>IF('Student Record'!O1478="","",'Student Record'!O1478)</f>
        <v/>
      </c>
      <c r="K14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0" s="25" t="str">
        <f>IF(Table1[[#This Row],[नाम विद्यार्थी]]="","",IF(AND(Table1[[#This Row],[कक्षा]]&gt;8,Table1[[#This Row],[कक्षा]]&lt;11),50,""))</f>
        <v/>
      </c>
      <c r="M1480" s="28" t="str">
        <f>IF(Table1[[#This Row],[नाम विद्यार्थी]]="","",IF(AND(Table1[[#This Row],[कक्षा]]&gt;=11,'School Fees'!$L$3="Yes"),100,""))</f>
        <v/>
      </c>
      <c r="N14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0" s="25" t="str">
        <f>IF(Table1[[#This Row],[नाम विद्यार्थी]]="","",IF(Table1[[#This Row],[कक्षा]]&gt;8,5,""))</f>
        <v/>
      </c>
      <c r="P14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0" s="21"/>
      <c r="R1480" s="21"/>
      <c r="S1480" s="28" t="str">
        <f>IF(SUM(Table1[[#This Row],[छात्र निधि]:[टी.सी.शुल्क]])=0,"",SUM(Table1[[#This Row],[छात्र निधि]:[टी.सी.शुल्क]]))</f>
        <v/>
      </c>
      <c r="T1480" s="33"/>
      <c r="U1480" s="33"/>
      <c r="V1480" s="22"/>
    </row>
    <row r="1481" spans="2:22" ht="15">
      <c r="B1481" s="25" t="str">
        <f>IF(C1481="","",ROWS($A$4:A1481))</f>
        <v/>
      </c>
      <c r="C1481" s="25" t="str">
        <f>IF('Student Record'!A1479="","",'Student Record'!A1479)</f>
        <v/>
      </c>
      <c r="D1481" s="25" t="str">
        <f>IF('Student Record'!B1479="","",'Student Record'!B1479)</f>
        <v/>
      </c>
      <c r="E1481" s="25" t="str">
        <f>IF('Student Record'!C1479="","",'Student Record'!C1479)</f>
        <v/>
      </c>
      <c r="F1481" s="26" t="str">
        <f>IF('Student Record'!E1479="","",'Student Record'!E1479)</f>
        <v/>
      </c>
      <c r="G1481" s="26" t="str">
        <f>IF('Student Record'!G1479="","",'Student Record'!G1479)</f>
        <v/>
      </c>
      <c r="H1481" s="25" t="str">
        <f>IF('Student Record'!I1479="","",'Student Record'!I1479)</f>
        <v/>
      </c>
      <c r="I1481" s="27" t="str">
        <f>IF('Student Record'!J1479="","",'Student Record'!J1479)</f>
        <v/>
      </c>
      <c r="J1481" s="25" t="str">
        <f>IF('Student Record'!O1479="","",'Student Record'!O1479)</f>
        <v/>
      </c>
      <c r="K14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1" s="25" t="str">
        <f>IF(Table1[[#This Row],[नाम विद्यार्थी]]="","",IF(AND(Table1[[#This Row],[कक्षा]]&gt;8,Table1[[#This Row],[कक्षा]]&lt;11),50,""))</f>
        <v/>
      </c>
      <c r="M1481" s="28" t="str">
        <f>IF(Table1[[#This Row],[नाम विद्यार्थी]]="","",IF(AND(Table1[[#This Row],[कक्षा]]&gt;=11,'School Fees'!$L$3="Yes"),100,""))</f>
        <v/>
      </c>
      <c r="N14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1" s="25" t="str">
        <f>IF(Table1[[#This Row],[नाम विद्यार्थी]]="","",IF(Table1[[#This Row],[कक्षा]]&gt;8,5,""))</f>
        <v/>
      </c>
      <c r="P14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1" s="21"/>
      <c r="R1481" s="21"/>
      <c r="S1481" s="28" t="str">
        <f>IF(SUM(Table1[[#This Row],[छात्र निधि]:[टी.सी.शुल्क]])=0,"",SUM(Table1[[#This Row],[छात्र निधि]:[टी.सी.शुल्क]]))</f>
        <v/>
      </c>
      <c r="T1481" s="33"/>
      <c r="U1481" s="33"/>
      <c r="V1481" s="22"/>
    </row>
    <row r="1482" spans="2:22" ht="15">
      <c r="B1482" s="25" t="str">
        <f>IF(C1482="","",ROWS($A$4:A1482))</f>
        <v/>
      </c>
      <c r="C1482" s="25" t="str">
        <f>IF('Student Record'!A1480="","",'Student Record'!A1480)</f>
        <v/>
      </c>
      <c r="D1482" s="25" t="str">
        <f>IF('Student Record'!B1480="","",'Student Record'!B1480)</f>
        <v/>
      </c>
      <c r="E1482" s="25" t="str">
        <f>IF('Student Record'!C1480="","",'Student Record'!C1480)</f>
        <v/>
      </c>
      <c r="F1482" s="26" t="str">
        <f>IF('Student Record'!E1480="","",'Student Record'!E1480)</f>
        <v/>
      </c>
      <c r="G1482" s="26" t="str">
        <f>IF('Student Record'!G1480="","",'Student Record'!G1480)</f>
        <v/>
      </c>
      <c r="H1482" s="25" t="str">
        <f>IF('Student Record'!I1480="","",'Student Record'!I1480)</f>
        <v/>
      </c>
      <c r="I1482" s="27" t="str">
        <f>IF('Student Record'!J1480="","",'Student Record'!J1480)</f>
        <v/>
      </c>
      <c r="J1482" s="25" t="str">
        <f>IF('Student Record'!O1480="","",'Student Record'!O1480)</f>
        <v/>
      </c>
      <c r="K14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2" s="25" t="str">
        <f>IF(Table1[[#This Row],[नाम विद्यार्थी]]="","",IF(AND(Table1[[#This Row],[कक्षा]]&gt;8,Table1[[#This Row],[कक्षा]]&lt;11),50,""))</f>
        <v/>
      </c>
      <c r="M1482" s="28" t="str">
        <f>IF(Table1[[#This Row],[नाम विद्यार्थी]]="","",IF(AND(Table1[[#This Row],[कक्षा]]&gt;=11,'School Fees'!$L$3="Yes"),100,""))</f>
        <v/>
      </c>
      <c r="N14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2" s="25" t="str">
        <f>IF(Table1[[#This Row],[नाम विद्यार्थी]]="","",IF(Table1[[#This Row],[कक्षा]]&gt;8,5,""))</f>
        <v/>
      </c>
      <c r="P14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2" s="21"/>
      <c r="R1482" s="21"/>
      <c r="S1482" s="28" t="str">
        <f>IF(SUM(Table1[[#This Row],[छात्र निधि]:[टी.सी.शुल्क]])=0,"",SUM(Table1[[#This Row],[छात्र निधि]:[टी.सी.शुल्क]]))</f>
        <v/>
      </c>
      <c r="T1482" s="33"/>
      <c r="U1482" s="33"/>
      <c r="V1482" s="22"/>
    </row>
    <row r="1483" spans="2:22" ht="15">
      <c r="B1483" s="25" t="str">
        <f>IF(C1483="","",ROWS($A$4:A1483))</f>
        <v/>
      </c>
      <c r="C1483" s="25" t="str">
        <f>IF('Student Record'!A1481="","",'Student Record'!A1481)</f>
        <v/>
      </c>
      <c r="D1483" s="25" t="str">
        <f>IF('Student Record'!B1481="","",'Student Record'!B1481)</f>
        <v/>
      </c>
      <c r="E1483" s="25" t="str">
        <f>IF('Student Record'!C1481="","",'Student Record'!C1481)</f>
        <v/>
      </c>
      <c r="F1483" s="26" t="str">
        <f>IF('Student Record'!E1481="","",'Student Record'!E1481)</f>
        <v/>
      </c>
      <c r="G1483" s="26" t="str">
        <f>IF('Student Record'!G1481="","",'Student Record'!G1481)</f>
        <v/>
      </c>
      <c r="H1483" s="25" t="str">
        <f>IF('Student Record'!I1481="","",'Student Record'!I1481)</f>
        <v/>
      </c>
      <c r="I1483" s="27" t="str">
        <f>IF('Student Record'!J1481="","",'Student Record'!J1481)</f>
        <v/>
      </c>
      <c r="J1483" s="25" t="str">
        <f>IF('Student Record'!O1481="","",'Student Record'!O1481)</f>
        <v/>
      </c>
      <c r="K14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3" s="25" t="str">
        <f>IF(Table1[[#This Row],[नाम विद्यार्थी]]="","",IF(AND(Table1[[#This Row],[कक्षा]]&gt;8,Table1[[#This Row],[कक्षा]]&lt;11),50,""))</f>
        <v/>
      </c>
      <c r="M1483" s="28" t="str">
        <f>IF(Table1[[#This Row],[नाम विद्यार्थी]]="","",IF(AND(Table1[[#This Row],[कक्षा]]&gt;=11,'School Fees'!$L$3="Yes"),100,""))</f>
        <v/>
      </c>
      <c r="N14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3" s="25" t="str">
        <f>IF(Table1[[#This Row],[नाम विद्यार्थी]]="","",IF(Table1[[#This Row],[कक्षा]]&gt;8,5,""))</f>
        <v/>
      </c>
      <c r="P14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3" s="21"/>
      <c r="R1483" s="21"/>
      <c r="S1483" s="28" t="str">
        <f>IF(SUM(Table1[[#This Row],[छात्र निधि]:[टी.सी.शुल्क]])=0,"",SUM(Table1[[#This Row],[छात्र निधि]:[टी.सी.शुल्क]]))</f>
        <v/>
      </c>
      <c r="T1483" s="33"/>
      <c r="U1483" s="33"/>
      <c r="V1483" s="22"/>
    </row>
    <row r="1484" spans="2:22" ht="15">
      <c r="B1484" s="25" t="str">
        <f>IF(C1484="","",ROWS($A$4:A1484))</f>
        <v/>
      </c>
      <c r="C1484" s="25" t="str">
        <f>IF('Student Record'!A1482="","",'Student Record'!A1482)</f>
        <v/>
      </c>
      <c r="D1484" s="25" t="str">
        <f>IF('Student Record'!B1482="","",'Student Record'!B1482)</f>
        <v/>
      </c>
      <c r="E1484" s="25" t="str">
        <f>IF('Student Record'!C1482="","",'Student Record'!C1482)</f>
        <v/>
      </c>
      <c r="F1484" s="26" t="str">
        <f>IF('Student Record'!E1482="","",'Student Record'!E1482)</f>
        <v/>
      </c>
      <c r="G1484" s="26" t="str">
        <f>IF('Student Record'!G1482="","",'Student Record'!G1482)</f>
        <v/>
      </c>
      <c r="H1484" s="25" t="str">
        <f>IF('Student Record'!I1482="","",'Student Record'!I1482)</f>
        <v/>
      </c>
      <c r="I1484" s="27" t="str">
        <f>IF('Student Record'!J1482="","",'Student Record'!J1482)</f>
        <v/>
      </c>
      <c r="J1484" s="25" t="str">
        <f>IF('Student Record'!O1482="","",'Student Record'!O1482)</f>
        <v/>
      </c>
      <c r="K14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4" s="25" t="str">
        <f>IF(Table1[[#This Row],[नाम विद्यार्थी]]="","",IF(AND(Table1[[#This Row],[कक्षा]]&gt;8,Table1[[#This Row],[कक्षा]]&lt;11),50,""))</f>
        <v/>
      </c>
      <c r="M1484" s="28" t="str">
        <f>IF(Table1[[#This Row],[नाम विद्यार्थी]]="","",IF(AND(Table1[[#This Row],[कक्षा]]&gt;=11,'School Fees'!$L$3="Yes"),100,""))</f>
        <v/>
      </c>
      <c r="N14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4" s="25" t="str">
        <f>IF(Table1[[#This Row],[नाम विद्यार्थी]]="","",IF(Table1[[#This Row],[कक्षा]]&gt;8,5,""))</f>
        <v/>
      </c>
      <c r="P14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4" s="21"/>
      <c r="R1484" s="21"/>
      <c r="S1484" s="28" t="str">
        <f>IF(SUM(Table1[[#This Row],[छात्र निधि]:[टी.सी.शुल्क]])=0,"",SUM(Table1[[#This Row],[छात्र निधि]:[टी.सी.शुल्क]]))</f>
        <v/>
      </c>
      <c r="T1484" s="33"/>
      <c r="U1484" s="33"/>
      <c r="V1484" s="22"/>
    </row>
    <row r="1485" spans="2:22" ht="15">
      <c r="B1485" s="25" t="str">
        <f>IF(C1485="","",ROWS($A$4:A1485))</f>
        <v/>
      </c>
      <c r="C1485" s="25" t="str">
        <f>IF('Student Record'!A1483="","",'Student Record'!A1483)</f>
        <v/>
      </c>
      <c r="D1485" s="25" t="str">
        <f>IF('Student Record'!B1483="","",'Student Record'!B1483)</f>
        <v/>
      </c>
      <c r="E1485" s="25" t="str">
        <f>IF('Student Record'!C1483="","",'Student Record'!C1483)</f>
        <v/>
      </c>
      <c r="F1485" s="26" t="str">
        <f>IF('Student Record'!E1483="","",'Student Record'!E1483)</f>
        <v/>
      </c>
      <c r="G1485" s="26" t="str">
        <f>IF('Student Record'!G1483="","",'Student Record'!G1483)</f>
        <v/>
      </c>
      <c r="H1485" s="25" t="str">
        <f>IF('Student Record'!I1483="","",'Student Record'!I1483)</f>
        <v/>
      </c>
      <c r="I1485" s="27" t="str">
        <f>IF('Student Record'!J1483="","",'Student Record'!J1483)</f>
        <v/>
      </c>
      <c r="J1485" s="25" t="str">
        <f>IF('Student Record'!O1483="","",'Student Record'!O1483)</f>
        <v/>
      </c>
      <c r="K14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5" s="25" t="str">
        <f>IF(Table1[[#This Row],[नाम विद्यार्थी]]="","",IF(AND(Table1[[#This Row],[कक्षा]]&gt;8,Table1[[#This Row],[कक्षा]]&lt;11),50,""))</f>
        <v/>
      </c>
      <c r="M1485" s="28" t="str">
        <f>IF(Table1[[#This Row],[नाम विद्यार्थी]]="","",IF(AND(Table1[[#This Row],[कक्षा]]&gt;=11,'School Fees'!$L$3="Yes"),100,""))</f>
        <v/>
      </c>
      <c r="N14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5" s="25" t="str">
        <f>IF(Table1[[#This Row],[नाम विद्यार्थी]]="","",IF(Table1[[#This Row],[कक्षा]]&gt;8,5,""))</f>
        <v/>
      </c>
      <c r="P14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5" s="21"/>
      <c r="R1485" s="21"/>
      <c r="S1485" s="28" t="str">
        <f>IF(SUM(Table1[[#This Row],[छात्र निधि]:[टी.सी.शुल्क]])=0,"",SUM(Table1[[#This Row],[छात्र निधि]:[टी.सी.शुल्क]]))</f>
        <v/>
      </c>
      <c r="T1485" s="33"/>
      <c r="U1485" s="33"/>
      <c r="V1485" s="22"/>
    </row>
    <row r="1486" spans="2:22" ht="15">
      <c r="B1486" s="25" t="str">
        <f>IF(C1486="","",ROWS($A$4:A1486))</f>
        <v/>
      </c>
      <c r="C1486" s="25" t="str">
        <f>IF('Student Record'!A1484="","",'Student Record'!A1484)</f>
        <v/>
      </c>
      <c r="D1486" s="25" t="str">
        <f>IF('Student Record'!B1484="","",'Student Record'!B1484)</f>
        <v/>
      </c>
      <c r="E1486" s="25" t="str">
        <f>IF('Student Record'!C1484="","",'Student Record'!C1484)</f>
        <v/>
      </c>
      <c r="F1486" s="26" t="str">
        <f>IF('Student Record'!E1484="","",'Student Record'!E1484)</f>
        <v/>
      </c>
      <c r="G1486" s="26" t="str">
        <f>IF('Student Record'!G1484="","",'Student Record'!G1484)</f>
        <v/>
      </c>
      <c r="H1486" s="25" t="str">
        <f>IF('Student Record'!I1484="","",'Student Record'!I1484)</f>
        <v/>
      </c>
      <c r="I1486" s="27" t="str">
        <f>IF('Student Record'!J1484="","",'Student Record'!J1484)</f>
        <v/>
      </c>
      <c r="J1486" s="25" t="str">
        <f>IF('Student Record'!O1484="","",'Student Record'!O1484)</f>
        <v/>
      </c>
      <c r="K14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6" s="25" t="str">
        <f>IF(Table1[[#This Row],[नाम विद्यार्थी]]="","",IF(AND(Table1[[#This Row],[कक्षा]]&gt;8,Table1[[#This Row],[कक्षा]]&lt;11),50,""))</f>
        <v/>
      </c>
      <c r="M1486" s="28" t="str">
        <f>IF(Table1[[#This Row],[नाम विद्यार्थी]]="","",IF(AND(Table1[[#This Row],[कक्षा]]&gt;=11,'School Fees'!$L$3="Yes"),100,""))</f>
        <v/>
      </c>
      <c r="N14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6" s="25" t="str">
        <f>IF(Table1[[#This Row],[नाम विद्यार्थी]]="","",IF(Table1[[#This Row],[कक्षा]]&gt;8,5,""))</f>
        <v/>
      </c>
      <c r="P14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6" s="21"/>
      <c r="R1486" s="21"/>
      <c r="S1486" s="28" t="str">
        <f>IF(SUM(Table1[[#This Row],[छात्र निधि]:[टी.सी.शुल्क]])=0,"",SUM(Table1[[#This Row],[छात्र निधि]:[टी.सी.शुल्क]]))</f>
        <v/>
      </c>
      <c r="T1486" s="33"/>
      <c r="U1486" s="33"/>
      <c r="V1486" s="22"/>
    </row>
    <row r="1487" spans="2:22" ht="15">
      <c r="B1487" s="25" t="str">
        <f>IF(C1487="","",ROWS($A$4:A1487))</f>
        <v/>
      </c>
      <c r="C1487" s="25" t="str">
        <f>IF('Student Record'!A1485="","",'Student Record'!A1485)</f>
        <v/>
      </c>
      <c r="D1487" s="25" t="str">
        <f>IF('Student Record'!B1485="","",'Student Record'!B1485)</f>
        <v/>
      </c>
      <c r="E1487" s="25" t="str">
        <f>IF('Student Record'!C1485="","",'Student Record'!C1485)</f>
        <v/>
      </c>
      <c r="F1487" s="26" t="str">
        <f>IF('Student Record'!E1485="","",'Student Record'!E1485)</f>
        <v/>
      </c>
      <c r="G1487" s="26" t="str">
        <f>IF('Student Record'!G1485="","",'Student Record'!G1485)</f>
        <v/>
      </c>
      <c r="H1487" s="25" t="str">
        <f>IF('Student Record'!I1485="","",'Student Record'!I1485)</f>
        <v/>
      </c>
      <c r="I1487" s="27" t="str">
        <f>IF('Student Record'!J1485="","",'Student Record'!J1485)</f>
        <v/>
      </c>
      <c r="J1487" s="25" t="str">
        <f>IF('Student Record'!O1485="","",'Student Record'!O1485)</f>
        <v/>
      </c>
      <c r="K14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7" s="25" t="str">
        <f>IF(Table1[[#This Row],[नाम विद्यार्थी]]="","",IF(AND(Table1[[#This Row],[कक्षा]]&gt;8,Table1[[#This Row],[कक्षा]]&lt;11),50,""))</f>
        <v/>
      </c>
      <c r="M1487" s="28" t="str">
        <f>IF(Table1[[#This Row],[नाम विद्यार्थी]]="","",IF(AND(Table1[[#This Row],[कक्षा]]&gt;=11,'School Fees'!$L$3="Yes"),100,""))</f>
        <v/>
      </c>
      <c r="N14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7" s="25" t="str">
        <f>IF(Table1[[#This Row],[नाम विद्यार्थी]]="","",IF(Table1[[#This Row],[कक्षा]]&gt;8,5,""))</f>
        <v/>
      </c>
      <c r="P14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7" s="21"/>
      <c r="R1487" s="21"/>
      <c r="S1487" s="28" t="str">
        <f>IF(SUM(Table1[[#This Row],[छात्र निधि]:[टी.सी.शुल्क]])=0,"",SUM(Table1[[#This Row],[छात्र निधि]:[टी.सी.शुल्क]]))</f>
        <v/>
      </c>
      <c r="T1487" s="33"/>
      <c r="U1487" s="33"/>
      <c r="V1487" s="22"/>
    </row>
    <row r="1488" spans="2:22" ht="15">
      <c r="B1488" s="25" t="str">
        <f>IF(C1488="","",ROWS($A$4:A1488))</f>
        <v/>
      </c>
      <c r="C1488" s="25" t="str">
        <f>IF('Student Record'!A1486="","",'Student Record'!A1486)</f>
        <v/>
      </c>
      <c r="D1488" s="25" t="str">
        <f>IF('Student Record'!B1486="","",'Student Record'!B1486)</f>
        <v/>
      </c>
      <c r="E1488" s="25" t="str">
        <f>IF('Student Record'!C1486="","",'Student Record'!C1486)</f>
        <v/>
      </c>
      <c r="F1488" s="26" t="str">
        <f>IF('Student Record'!E1486="","",'Student Record'!E1486)</f>
        <v/>
      </c>
      <c r="G1488" s="26" t="str">
        <f>IF('Student Record'!G1486="","",'Student Record'!G1486)</f>
        <v/>
      </c>
      <c r="H1488" s="25" t="str">
        <f>IF('Student Record'!I1486="","",'Student Record'!I1486)</f>
        <v/>
      </c>
      <c r="I1488" s="27" t="str">
        <f>IF('Student Record'!J1486="","",'Student Record'!J1486)</f>
        <v/>
      </c>
      <c r="J1488" s="25" t="str">
        <f>IF('Student Record'!O1486="","",'Student Record'!O1486)</f>
        <v/>
      </c>
      <c r="K14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8" s="25" t="str">
        <f>IF(Table1[[#This Row],[नाम विद्यार्थी]]="","",IF(AND(Table1[[#This Row],[कक्षा]]&gt;8,Table1[[#This Row],[कक्षा]]&lt;11),50,""))</f>
        <v/>
      </c>
      <c r="M1488" s="28" t="str">
        <f>IF(Table1[[#This Row],[नाम विद्यार्थी]]="","",IF(AND(Table1[[#This Row],[कक्षा]]&gt;=11,'School Fees'!$L$3="Yes"),100,""))</f>
        <v/>
      </c>
      <c r="N14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8" s="25" t="str">
        <f>IF(Table1[[#This Row],[नाम विद्यार्थी]]="","",IF(Table1[[#This Row],[कक्षा]]&gt;8,5,""))</f>
        <v/>
      </c>
      <c r="P14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8" s="21"/>
      <c r="R1488" s="21"/>
      <c r="S1488" s="28" t="str">
        <f>IF(SUM(Table1[[#This Row],[छात्र निधि]:[टी.सी.शुल्क]])=0,"",SUM(Table1[[#This Row],[छात्र निधि]:[टी.सी.शुल्क]]))</f>
        <v/>
      </c>
      <c r="T1488" s="33"/>
      <c r="U1488" s="33"/>
      <c r="V1488" s="22"/>
    </row>
    <row r="1489" spans="2:22" ht="15">
      <c r="B1489" s="25" t="str">
        <f>IF(C1489="","",ROWS($A$4:A1489))</f>
        <v/>
      </c>
      <c r="C1489" s="25" t="str">
        <f>IF('Student Record'!A1487="","",'Student Record'!A1487)</f>
        <v/>
      </c>
      <c r="D1489" s="25" t="str">
        <f>IF('Student Record'!B1487="","",'Student Record'!B1487)</f>
        <v/>
      </c>
      <c r="E1489" s="25" t="str">
        <f>IF('Student Record'!C1487="","",'Student Record'!C1487)</f>
        <v/>
      </c>
      <c r="F1489" s="26" t="str">
        <f>IF('Student Record'!E1487="","",'Student Record'!E1487)</f>
        <v/>
      </c>
      <c r="G1489" s="26" t="str">
        <f>IF('Student Record'!G1487="","",'Student Record'!G1487)</f>
        <v/>
      </c>
      <c r="H1489" s="25" t="str">
        <f>IF('Student Record'!I1487="","",'Student Record'!I1487)</f>
        <v/>
      </c>
      <c r="I1489" s="27" t="str">
        <f>IF('Student Record'!J1487="","",'Student Record'!J1487)</f>
        <v/>
      </c>
      <c r="J1489" s="25" t="str">
        <f>IF('Student Record'!O1487="","",'Student Record'!O1487)</f>
        <v/>
      </c>
      <c r="K14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89" s="25" t="str">
        <f>IF(Table1[[#This Row],[नाम विद्यार्थी]]="","",IF(AND(Table1[[#This Row],[कक्षा]]&gt;8,Table1[[#This Row],[कक्षा]]&lt;11),50,""))</f>
        <v/>
      </c>
      <c r="M1489" s="28" t="str">
        <f>IF(Table1[[#This Row],[नाम विद्यार्थी]]="","",IF(AND(Table1[[#This Row],[कक्षा]]&gt;=11,'School Fees'!$L$3="Yes"),100,""))</f>
        <v/>
      </c>
      <c r="N14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89" s="25" t="str">
        <f>IF(Table1[[#This Row],[नाम विद्यार्थी]]="","",IF(Table1[[#This Row],[कक्षा]]&gt;8,5,""))</f>
        <v/>
      </c>
      <c r="P14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89" s="21"/>
      <c r="R1489" s="21"/>
      <c r="S1489" s="28" t="str">
        <f>IF(SUM(Table1[[#This Row],[छात्र निधि]:[टी.सी.शुल्क]])=0,"",SUM(Table1[[#This Row],[छात्र निधि]:[टी.सी.शुल्क]]))</f>
        <v/>
      </c>
      <c r="T1489" s="33"/>
      <c r="U1489" s="33"/>
      <c r="V1489" s="22"/>
    </row>
    <row r="1490" spans="2:22" ht="15">
      <c r="B1490" s="25" t="str">
        <f>IF(C1490="","",ROWS($A$4:A1490))</f>
        <v/>
      </c>
      <c r="C1490" s="25" t="str">
        <f>IF('Student Record'!A1488="","",'Student Record'!A1488)</f>
        <v/>
      </c>
      <c r="D1490" s="25" t="str">
        <f>IF('Student Record'!B1488="","",'Student Record'!B1488)</f>
        <v/>
      </c>
      <c r="E1490" s="25" t="str">
        <f>IF('Student Record'!C1488="","",'Student Record'!C1488)</f>
        <v/>
      </c>
      <c r="F1490" s="26" t="str">
        <f>IF('Student Record'!E1488="","",'Student Record'!E1488)</f>
        <v/>
      </c>
      <c r="G1490" s="26" t="str">
        <f>IF('Student Record'!G1488="","",'Student Record'!G1488)</f>
        <v/>
      </c>
      <c r="H1490" s="25" t="str">
        <f>IF('Student Record'!I1488="","",'Student Record'!I1488)</f>
        <v/>
      </c>
      <c r="I1490" s="27" t="str">
        <f>IF('Student Record'!J1488="","",'Student Record'!J1488)</f>
        <v/>
      </c>
      <c r="J1490" s="25" t="str">
        <f>IF('Student Record'!O1488="","",'Student Record'!O1488)</f>
        <v/>
      </c>
      <c r="K14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0" s="25" t="str">
        <f>IF(Table1[[#This Row],[नाम विद्यार्थी]]="","",IF(AND(Table1[[#This Row],[कक्षा]]&gt;8,Table1[[#This Row],[कक्षा]]&lt;11),50,""))</f>
        <v/>
      </c>
      <c r="M1490" s="28" t="str">
        <f>IF(Table1[[#This Row],[नाम विद्यार्थी]]="","",IF(AND(Table1[[#This Row],[कक्षा]]&gt;=11,'School Fees'!$L$3="Yes"),100,""))</f>
        <v/>
      </c>
      <c r="N14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0" s="25" t="str">
        <f>IF(Table1[[#This Row],[नाम विद्यार्थी]]="","",IF(Table1[[#This Row],[कक्षा]]&gt;8,5,""))</f>
        <v/>
      </c>
      <c r="P14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0" s="21"/>
      <c r="R1490" s="21"/>
      <c r="S1490" s="28" t="str">
        <f>IF(SUM(Table1[[#This Row],[छात्र निधि]:[टी.सी.शुल्क]])=0,"",SUM(Table1[[#This Row],[छात्र निधि]:[टी.सी.शुल्क]]))</f>
        <v/>
      </c>
      <c r="T1490" s="33"/>
      <c r="U1490" s="33"/>
      <c r="V1490" s="22"/>
    </row>
    <row r="1491" spans="2:22" ht="15">
      <c r="B1491" s="25" t="str">
        <f>IF(C1491="","",ROWS($A$4:A1491))</f>
        <v/>
      </c>
      <c r="C1491" s="25" t="str">
        <f>IF('Student Record'!A1489="","",'Student Record'!A1489)</f>
        <v/>
      </c>
      <c r="D1491" s="25" t="str">
        <f>IF('Student Record'!B1489="","",'Student Record'!B1489)</f>
        <v/>
      </c>
      <c r="E1491" s="25" t="str">
        <f>IF('Student Record'!C1489="","",'Student Record'!C1489)</f>
        <v/>
      </c>
      <c r="F1491" s="26" t="str">
        <f>IF('Student Record'!E1489="","",'Student Record'!E1489)</f>
        <v/>
      </c>
      <c r="G1491" s="26" t="str">
        <f>IF('Student Record'!G1489="","",'Student Record'!G1489)</f>
        <v/>
      </c>
      <c r="H1491" s="25" t="str">
        <f>IF('Student Record'!I1489="","",'Student Record'!I1489)</f>
        <v/>
      </c>
      <c r="I1491" s="27" t="str">
        <f>IF('Student Record'!J1489="","",'Student Record'!J1489)</f>
        <v/>
      </c>
      <c r="J1491" s="25" t="str">
        <f>IF('Student Record'!O1489="","",'Student Record'!O1489)</f>
        <v/>
      </c>
      <c r="K14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1" s="25" t="str">
        <f>IF(Table1[[#This Row],[नाम विद्यार्थी]]="","",IF(AND(Table1[[#This Row],[कक्षा]]&gt;8,Table1[[#This Row],[कक्षा]]&lt;11),50,""))</f>
        <v/>
      </c>
      <c r="M1491" s="28" t="str">
        <f>IF(Table1[[#This Row],[नाम विद्यार्थी]]="","",IF(AND(Table1[[#This Row],[कक्षा]]&gt;=11,'School Fees'!$L$3="Yes"),100,""))</f>
        <v/>
      </c>
      <c r="N14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1" s="25" t="str">
        <f>IF(Table1[[#This Row],[नाम विद्यार्थी]]="","",IF(Table1[[#This Row],[कक्षा]]&gt;8,5,""))</f>
        <v/>
      </c>
      <c r="P14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1" s="21"/>
      <c r="R1491" s="21"/>
      <c r="S1491" s="28" t="str">
        <f>IF(SUM(Table1[[#This Row],[छात्र निधि]:[टी.सी.शुल्क]])=0,"",SUM(Table1[[#This Row],[छात्र निधि]:[टी.सी.शुल्क]]))</f>
        <v/>
      </c>
      <c r="T1491" s="33"/>
      <c r="U1491" s="33"/>
      <c r="V1491" s="22"/>
    </row>
    <row r="1492" spans="2:22" ht="15">
      <c r="B1492" s="25" t="str">
        <f>IF(C1492="","",ROWS($A$4:A1492))</f>
        <v/>
      </c>
      <c r="C1492" s="25" t="str">
        <f>IF('Student Record'!A1490="","",'Student Record'!A1490)</f>
        <v/>
      </c>
      <c r="D1492" s="25" t="str">
        <f>IF('Student Record'!B1490="","",'Student Record'!B1490)</f>
        <v/>
      </c>
      <c r="E1492" s="25" t="str">
        <f>IF('Student Record'!C1490="","",'Student Record'!C1490)</f>
        <v/>
      </c>
      <c r="F1492" s="26" t="str">
        <f>IF('Student Record'!E1490="","",'Student Record'!E1490)</f>
        <v/>
      </c>
      <c r="G1492" s="26" t="str">
        <f>IF('Student Record'!G1490="","",'Student Record'!G1490)</f>
        <v/>
      </c>
      <c r="H1492" s="25" t="str">
        <f>IF('Student Record'!I1490="","",'Student Record'!I1490)</f>
        <v/>
      </c>
      <c r="I1492" s="27" t="str">
        <f>IF('Student Record'!J1490="","",'Student Record'!J1490)</f>
        <v/>
      </c>
      <c r="J1492" s="25" t="str">
        <f>IF('Student Record'!O1490="","",'Student Record'!O1490)</f>
        <v/>
      </c>
      <c r="K14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2" s="25" t="str">
        <f>IF(Table1[[#This Row],[नाम विद्यार्थी]]="","",IF(AND(Table1[[#This Row],[कक्षा]]&gt;8,Table1[[#This Row],[कक्षा]]&lt;11),50,""))</f>
        <v/>
      </c>
      <c r="M1492" s="28" t="str">
        <f>IF(Table1[[#This Row],[नाम विद्यार्थी]]="","",IF(AND(Table1[[#This Row],[कक्षा]]&gt;=11,'School Fees'!$L$3="Yes"),100,""))</f>
        <v/>
      </c>
      <c r="N14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2" s="25" t="str">
        <f>IF(Table1[[#This Row],[नाम विद्यार्थी]]="","",IF(Table1[[#This Row],[कक्षा]]&gt;8,5,""))</f>
        <v/>
      </c>
      <c r="P14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2" s="21"/>
      <c r="R1492" s="21"/>
      <c r="S1492" s="28" t="str">
        <f>IF(SUM(Table1[[#This Row],[छात्र निधि]:[टी.सी.शुल्क]])=0,"",SUM(Table1[[#This Row],[छात्र निधि]:[टी.सी.शुल्क]]))</f>
        <v/>
      </c>
      <c r="T1492" s="33"/>
      <c r="U1492" s="33"/>
      <c r="V1492" s="22"/>
    </row>
    <row r="1493" spans="2:22" ht="15">
      <c r="B1493" s="25" t="str">
        <f>IF(C1493="","",ROWS($A$4:A1493))</f>
        <v/>
      </c>
      <c r="C1493" s="25" t="str">
        <f>IF('Student Record'!A1491="","",'Student Record'!A1491)</f>
        <v/>
      </c>
      <c r="D1493" s="25" t="str">
        <f>IF('Student Record'!B1491="","",'Student Record'!B1491)</f>
        <v/>
      </c>
      <c r="E1493" s="25" t="str">
        <f>IF('Student Record'!C1491="","",'Student Record'!C1491)</f>
        <v/>
      </c>
      <c r="F1493" s="26" t="str">
        <f>IF('Student Record'!E1491="","",'Student Record'!E1491)</f>
        <v/>
      </c>
      <c r="G1493" s="26" t="str">
        <f>IF('Student Record'!G1491="","",'Student Record'!G1491)</f>
        <v/>
      </c>
      <c r="H1493" s="25" t="str">
        <f>IF('Student Record'!I1491="","",'Student Record'!I1491)</f>
        <v/>
      </c>
      <c r="I1493" s="27" t="str">
        <f>IF('Student Record'!J1491="","",'Student Record'!J1491)</f>
        <v/>
      </c>
      <c r="J1493" s="25" t="str">
        <f>IF('Student Record'!O1491="","",'Student Record'!O1491)</f>
        <v/>
      </c>
      <c r="K14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3" s="25" t="str">
        <f>IF(Table1[[#This Row],[नाम विद्यार्थी]]="","",IF(AND(Table1[[#This Row],[कक्षा]]&gt;8,Table1[[#This Row],[कक्षा]]&lt;11),50,""))</f>
        <v/>
      </c>
      <c r="M1493" s="28" t="str">
        <f>IF(Table1[[#This Row],[नाम विद्यार्थी]]="","",IF(AND(Table1[[#This Row],[कक्षा]]&gt;=11,'School Fees'!$L$3="Yes"),100,""))</f>
        <v/>
      </c>
      <c r="N14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3" s="25" t="str">
        <f>IF(Table1[[#This Row],[नाम विद्यार्थी]]="","",IF(Table1[[#This Row],[कक्षा]]&gt;8,5,""))</f>
        <v/>
      </c>
      <c r="P14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3" s="21"/>
      <c r="R1493" s="21"/>
      <c r="S1493" s="28" t="str">
        <f>IF(SUM(Table1[[#This Row],[छात्र निधि]:[टी.सी.शुल्क]])=0,"",SUM(Table1[[#This Row],[छात्र निधि]:[टी.सी.शुल्क]]))</f>
        <v/>
      </c>
      <c r="T1493" s="33"/>
      <c r="U1493" s="33"/>
      <c r="V1493" s="22"/>
    </row>
    <row r="1494" spans="2:22" ht="15">
      <c r="B1494" s="25" t="str">
        <f>IF(C1494="","",ROWS($A$4:A1494))</f>
        <v/>
      </c>
      <c r="C1494" s="25" t="str">
        <f>IF('Student Record'!A1492="","",'Student Record'!A1492)</f>
        <v/>
      </c>
      <c r="D1494" s="25" t="str">
        <f>IF('Student Record'!B1492="","",'Student Record'!B1492)</f>
        <v/>
      </c>
      <c r="E1494" s="25" t="str">
        <f>IF('Student Record'!C1492="","",'Student Record'!C1492)</f>
        <v/>
      </c>
      <c r="F1494" s="26" t="str">
        <f>IF('Student Record'!E1492="","",'Student Record'!E1492)</f>
        <v/>
      </c>
      <c r="G1494" s="26" t="str">
        <f>IF('Student Record'!G1492="","",'Student Record'!G1492)</f>
        <v/>
      </c>
      <c r="H1494" s="25" t="str">
        <f>IF('Student Record'!I1492="","",'Student Record'!I1492)</f>
        <v/>
      </c>
      <c r="I1494" s="27" t="str">
        <f>IF('Student Record'!J1492="","",'Student Record'!J1492)</f>
        <v/>
      </c>
      <c r="J1494" s="25" t="str">
        <f>IF('Student Record'!O1492="","",'Student Record'!O1492)</f>
        <v/>
      </c>
      <c r="K14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4" s="25" t="str">
        <f>IF(Table1[[#This Row],[नाम विद्यार्थी]]="","",IF(AND(Table1[[#This Row],[कक्षा]]&gt;8,Table1[[#This Row],[कक्षा]]&lt;11),50,""))</f>
        <v/>
      </c>
      <c r="M1494" s="28" t="str">
        <f>IF(Table1[[#This Row],[नाम विद्यार्थी]]="","",IF(AND(Table1[[#This Row],[कक्षा]]&gt;=11,'School Fees'!$L$3="Yes"),100,""))</f>
        <v/>
      </c>
      <c r="N14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4" s="25" t="str">
        <f>IF(Table1[[#This Row],[नाम विद्यार्थी]]="","",IF(Table1[[#This Row],[कक्षा]]&gt;8,5,""))</f>
        <v/>
      </c>
      <c r="P14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4" s="21"/>
      <c r="R1494" s="21"/>
      <c r="S1494" s="28" t="str">
        <f>IF(SUM(Table1[[#This Row],[छात्र निधि]:[टी.सी.शुल्क]])=0,"",SUM(Table1[[#This Row],[छात्र निधि]:[टी.सी.शुल्क]]))</f>
        <v/>
      </c>
      <c r="T1494" s="33"/>
      <c r="U1494" s="33"/>
      <c r="V1494" s="22"/>
    </row>
    <row r="1495" spans="2:22" ht="15">
      <c r="B1495" s="25" t="str">
        <f>IF(C1495="","",ROWS($A$4:A1495))</f>
        <v/>
      </c>
      <c r="C1495" s="25" t="str">
        <f>IF('Student Record'!A1493="","",'Student Record'!A1493)</f>
        <v/>
      </c>
      <c r="D1495" s="25" t="str">
        <f>IF('Student Record'!B1493="","",'Student Record'!B1493)</f>
        <v/>
      </c>
      <c r="E1495" s="25" t="str">
        <f>IF('Student Record'!C1493="","",'Student Record'!C1493)</f>
        <v/>
      </c>
      <c r="F1495" s="26" t="str">
        <f>IF('Student Record'!E1493="","",'Student Record'!E1493)</f>
        <v/>
      </c>
      <c r="G1495" s="26" t="str">
        <f>IF('Student Record'!G1493="","",'Student Record'!G1493)</f>
        <v/>
      </c>
      <c r="H1495" s="25" t="str">
        <f>IF('Student Record'!I1493="","",'Student Record'!I1493)</f>
        <v/>
      </c>
      <c r="I1495" s="27" t="str">
        <f>IF('Student Record'!J1493="","",'Student Record'!J1493)</f>
        <v/>
      </c>
      <c r="J1495" s="25" t="str">
        <f>IF('Student Record'!O1493="","",'Student Record'!O1493)</f>
        <v/>
      </c>
      <c r="K14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5" s="25" t="str">
        <f>IF(Table1[[#This Row],[नाम विद्यार्थी]]="","",IF(AND(Table1[[#This Row],[कक्षा]]&gt;8,Table1[[#This Row],[कक्षा]]&lt;11),50,""))</f>
        <v/>
      </c>
      <c r="M1495" s="28" t="str">
        <f>IF(Table1[[#This Row],[नाम विद्यार्थी]]="","",IF(AND(Table1[[#This Row],[कक्षा]]&gt;=11,'School Fees'!$L$3="Yes"),100,""))</f>
        <v/>
      </c>
      <c r="N14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5" s="25" t="str">
        <f>IF(Table1[[#This Row],[नाम विद्यार्थी]]="","",IF(Table1[[#This Row],[कक्षा]]&gt;8,5,""))</f>
        <v/>
      </c>
      <c r="P14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5" s="21"/>
      <c r="R1495" s="21"/>
      <c r="S1495" s="28" t="str">
        <f>IF(SUM(Table1[[#This Row],[छात्र निधि]:[टी.सी.शुल्क]])=0,"",SUM(Table1[[#This Row],[छात्र निधि]:[टी.सी.शुल्क]]))</f>
        <v/>
      </c>
      <c r="T1495" s="33"/>
      <c r="U1495" s="33"/>
      <c r="V1495" s="22"/>
    </row>
    <row r="1496" spans="2:22" ht="15">
      <c r="B1496" s="25" t="str">
        <f>IF(C1496="","",ROWS($A$4:A1496))</f>
        <v/>
      </c>
      <c r="C1496" s="25" t="str">
        <f>IF('Student Record'!A1494="","",'Student Record'!A1494)</f>
        <v/>
      </c>
      <c r="D1496" s="25" t="str">
        <f>IF('Student Record'!B1494="","",'Student Record'!B1494)</f>
        <v/>
      </c>
      <c r="E1496" s="25" t="str">
        <f>IF('Student Record'!C1494="","",'Student Record'!C1494)</f>
        <v/>
      </c>
      <c r="F1496" s="26" t="str">
        <f>IF('Student Record'!E1494="","",'Student Record'!E1494)</f>
        <v/>
      </c>
      <c r="G1496" s="26" t="str">
        <f>IF('Student Record'!G1494="","",'Student Record'!G1494)</f>
        <v/>
      </c>
      <c r="H1496" s="25" t="str">
        <f>IF('Student Record'!I1494="","",'Student Record'!I1494)</f>
        <v/>
      </c>
      <c r="I1496" s="27" t="str">
        <f>IF('Student Record'!J1494="","",'Student Record'!J1494)</f>
        <v/>
      </c>
      <c r="J1496" s="25" t="str">
        <f>IF('Student Record'!O1494="","",'Student Record'!O1494)</f>
        <v/>
      </c>
      <c r="K14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6" s="25" t="str">
        <f>IF(Table1[[#This Row],[नाम विद्यार्थी]]="","",IF(AND(Table1[[#This Row],[कक्षा]]&gt;8,Table1[[#This Row],[कक्षा]]&lt;11),50,""))</f>
        <v/>
      </c>
      <c r="M1496" s="28" t="str">
        <f>IF(Table1[[#This Row],[नाम विद्यार्थी]]="","",IF(AND(Table1[[#This Row],[कक्षा]]&gt;=11,'School Fees'!$L$3="Yes"),100,""))</f>
        <v/>
      </c>
      <c r="N14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6" s="25" t="str">
        <f>IF(Table1[[#This Row],[नाम विद्यार्थी]]="","",IF(Table1[[#This Row],[कक्षा]]&gt;8,5,""))</f>
        <v/>
      </c>
      <c r="P14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6" s="21"/>
      <c r="R1496" s="21"/>
      <c r="S1496" s="28" t="str">
        <f>IF(SUM(Table1[[#This Row],[छात्र निधि]:[टी.सी.शुल्क]])=0,"",SUM(Table1[[#This Row],[छात्र निधि]:[टी.सी.शुल्क]]))</f>
        <v/>
      </c>
      <c r="T1496" s="33"/>
      <c r="U1496" s="33"/>
      <c r="V1496" s="22"/>
    </row>
    <row r="1497" spans="2:22" ht="15">
      <c r="B1497" s="25" t="str">
        <f>IF(C1497="","",ROWS($A$4:A1497))</f>
        <v/>
      </c>
      <c r="C1497" s="25" t="str">
        <f>IF('Student Record'!A1495="","",'Student Record'!A1495)</f>
        <v/>
      </c>
      <c r="D1497" s="25" t="str">
        <f>IF('Student Record'!B1495="","",'Student Record'!B1495)</f>
        <v/>
      </c>
      <c r="E1497" s="25" t="str">
        <f>IF('Student Record'!C1495="","",'Student Record'!C1495)</f>
        <v/>
      </c>
      <c r="F1497" s="26" t="str">
        <f>IF('Student Record'!E1495="","",'Student Record'!E1495)</f>
        <v/>
      </c>
      <c r="G1497" s="26" t="str">
        <f>IF('Student Record'!G1495="","",'Student Record'!G1495)</f>
        <v/>
      </c>
      <c r="H1497" s="25" t="str">
        <f>IF('Student Record'!I1495="","",'Student Record'!I1495)</f>
        <v/>
      </c>
      <c r="I1497" s="27" t="str">
        <f>IF('Student Record'!J1495="","",'Student Record'!J1495)</f>
        <v/>
      </c>
      <c r="J1497" s="25" t="str">
        <f>IF('Student Record'!O1495="","",'Student Record'!O1495)</f>
        <v/>
      </c>
      <c r="K14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7" s="25" t="str">
        <f>IF(Table1[[#This Row],[नाम विद्यार्थी]]="","",IF(AND(Table1[[#This Row],[कक्षा]]&gt;8,Table1[[#This Row],[कक्षा]]&lt;11),50,""))</f>
        <v/>
      </c>
      <c r="M1497" s="28" t="str">
        <f>IF(Table1[[#This Row],[नाम विद्यार्थी]]="","",IF(AND(Table1[[#This Row],[कक्षा]]&gt;=11,'School Fees'!$L$3="Yes"),100,""))</f>
        <v/>
      </c>
      <c r="N14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7" s="25" t="str">
        <f>IF(Table1[[#This Row],[नाम विद्यार्थी]]="","",IF(Table1[[#This Row],[कक्षा]]&gt;8,5,""))</f>
        <v/>
      </c>
      <c r="P14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7" s="21"/>
      <c r="R1497" s="21"/>
      <c r="S1497" s="28" t="str">
        <f>IF(SUM(Table1[[#This Row],[छात्र निधि]:[टी.सी.शुल्क]])=0,"",SUM(Table1[[#This Row],[छात्र निधि]:[टी.सी.शुल्क]]))</f>
        <v/>
      </c>
      <c r="T1497" s="33"/>
      <c r="U1497" s="33"/>
      <c r="V1497" s="22"/>
    </row>
    <row r="1498" spans="2:22" ht="15">
      <c r="B1498" s="25" t="str">
        <f>IF(C1498="","",ROWS($A$4:A1498))</f>
        <v/>
      </c>
      <c r="C1498" s="25" t="str">
        <f>IF('Student Record'!A1496="","",'Student Record'!A1496)</f>
        <v/>
      </c>
      <c r="D1498" s="25" t="str">
        <f>IF('Student Record'!B1496="","",'Student Record'!B1496)</f>
        <v/>
      </c>
      <c r="E1498" s="25" t="str">
        <f>IF('Student Record'!C1496="","",'Student Record'!C1496)</f>
        <v/>
      </c>
      <c r="F1498" s="26" t="str">
        <f>IF('Student Record'!E1496="","",'Student Record'!E1496)</f>
        <v/>
      </c>
      <c r="G1498" s="26" t="str">
        <f>IF('Student Record'!G1496="","",'Student Record'!G1496)</f>
        <v/>
      </c>
      <c r="H1498" s="25" t="str">
        <f>IF('Student Record'!I1496="","",'Student Record'!I1496)</f>
        <v/>
      </c>
      <c r="I1498" s="27" t="str">
        <f>IF('Student Record'!J1496="","",'Student Record'!J1496)</f>
        <v/>
      </c>
      <c r="J1498" s="25" t="str">
        <f>IF('Student Record'!O1496="","",'Student Record'!O1496)</f>
        <v/>
      </c>
      <c r="K14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8" s="25" t="str">
        <f>IF(Table1[[#This Row],[नाम विद्यार्थी]]="","",IF(AND(Table1[[#This Row],[कक्षा]]&gt;8,Table1[[#This Row],[कक्षा]]&lt;11),50,""))</f>
        <v/>
      </c>
      <c r="M1498" s="28" t="str">
        <f>IF(Table1[[#This Row],[नाम विद्यार्थी]]="","",IF(AND(Table1[[#This Row],[कक्षा]]&gt;=11,'School Fees'!$L$3="Yes"),100,""))</f>
        <v/>
      </c>
      <c r="N14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8" s="25" t="str">
        <f>IF(Table1[[#This Row],[नाम विद्यार्थी]]="","",IF(Table1[[#This Row],[कक्षा]]&gt;8,5,""))</f>
        <v/>
      </c>
      <c r="P14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8" s="21"/>
      <c r="R1498" s="21"/>
      <c r="S1498" s="28" t="str">
        <f>IF(SUM(Table1[[#This Row],[छात्र निधि]:[टी.सी.शुल्क]])=0,"",SUM(Table1[[#This Row],[छात्र निधि]:[टी.सी.शुल्क]]))</f>
        <v/>
      </c>
      <c r="T1498" s="33"/>
      <c r="U1498" s="33"/>
      <c r="V1498" s="22"/>
    </row>
    <row r="1499" spans="2:22" ht="15">
      <c r="B1499" s="25" t="str">
        <f>IF(C1499="","",ROWS($A$4:A1499))</f>
        <v/>
      </c>
      <c r="C1499" s="25" t="str">
        <f>IF('Student Record'!A1497="","",'Student Record'!A1497)</f>
        <v/>
      </c>
      <c r="D1499" s="25" t="str">
        <f>IF('Student Record'!B1497="","",'Student Record'!B1497)</f>
        <v/>
      </c>
      <c r="E1499" s="25" t="str">
        <f>IF('Student Record'!C1497="","",'Student Record'!C1497)</f>
        <v/>
      </c>
      <c r="F1499" s="26" t="str">
        <f>IF('Student Record'!E1497="","",'Student Record'!E1497)</f>
        <v/>
      </c>
      <c r="G1499" s="26" t="str">
        <f>IF('Student Record'!G1497="","",'Student Record'!G1497)</f>
        <v/>
      </c>
      <c r="H1499" s="25" t="str">
        <f>IF('Student Record'!I1497="","",'Student Record'!I1497)</f>
        <v/>
      </c>
      <c r="I1499" s="27" t="str">
        <f>IF('Student Record'!J1497="","",'Student Record'!J1497)</f>
        <v/>
      </c>
      <c r="J1499" s="25" t="str">
        <f>IF('Student Record'!O1497="","",'Student Record'!O1497)</f>
        <v/>
      </c>
      <c r="K14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499" s="25" t="str">
        <f>IF(Table1[[#This Row],[नाम विद्यार्थी]]="","",IF(AND(Table1[[#This Row],[कक्षा]]&gt;8,Table1[[#This Row],[कक्षा]]&lt;11),50,""))</f>
        <v/>
      </c>
      <c r="M1499" s="28" t="str">
        <f>IF(Table1[[#This Row],[नाम विद्यार्थी]]="","",IF(AND(Table1[[#This Row],[कक्षा]]&gt;=11,'School Fees'!$L$3="Yes"),100,""))</f>
        <v/>
      </c>
      <c r="N14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499" s="25" t="str">
        <f>IF(Table1[[#This Row],[नाम विद्यार्थी]]="","",IF(Table1[[#This Row],[कक्षा]]&gt;8,5,""))</f>
        <v/>
      </c>
      <c r="P14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499" s="21"/>
      <c r="R1499" s="21"/>
      <c r="S1499" s="28" t="str">
        <f>IF(SUM(Table1[[#This Row],[छात्र निधि]:[टी.सी.शुल्क]])=0,"",SUM(Table1[[#This Row],[छात्र निधि]:[टी.सी.शुल्क]]))</f>
        <v/>
      </c>
      <c r="T1499" s="33"/>
      <c r="U1499" s="33"/>
      <c r="V1499" s="22"/>
    </row>
    <row r="1500" spans="2:22" ht="15">
      <c r="B1500" s="25" t="str">
        <f>IF(C1500="","",ROWS($A$4:A1500))</f>
        <v/>
      </c>
      <c r="C1500" s="25" t="str">
        <f>IF('Student Record'!A1498="","",'Student Record'!A1498)</f>
        <v/>
      </c>
      <c r="D1500" s="25" t="str">
        <f>IF('Student Record'!B1498="","",'Student Record'!B1498)</f>
        <v/>
      </c>
      <c r="E1500" s="25" t="str">
        <f>IF('Student Record'!C1498="","",'Student Record'!C1498)</f>
        <v/>
      </c>
      <c r="F1500" s="26" t="str">
        <f>IF('Student Record'!E1498="","",'Student Record'!E1498)</f>
        <v/>
      </c>
      <c r="G1500" s="26" t="str">
        <f>IF('Student Record'!G1498="","",'Student Record'!G1498)</f>
        <v/>
      </c>
      <c r="H1500" s="25" t="str">
        <f>IF('Student Record'!I1498="","",'Student Record'!I1498)</f>
        <v/>
      </c>
      <c r="I1500" s="27" t="str">
        <f>IF('Student Record'!J1498="","",'Student Record'!J1498)</f>
        <v/>
      </c>
      <c r="J1500" s="25" t="str">
        <f>IF('Student Record'!O1498="","",'Student Record'!O1498)</f>
        <v/>
      </c>
      <c r="K15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0" s="25" t="str">
        <f>IF(Table1[[#This Row],[नाम विद्यार्थी]]="","",IF(AND(Table1[[#This Row],[कक्षा]]&gt;8,Table1[[#This Row],[कक्षा]]&lt;11),50,""))</f>
        <v/>
      </c>
      <c r="M1500" s="28" t="str">
        <f>IF(Table1[[#This Row],[नाम विद्यार्थी]]="","",IF(AND(Table1[[#This Row],[कक्षा]]&gt;=11,'School Fees'!$L$3="Yes"),100,""))</f>
        <v/>
      </c>
      <c r="N15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0" s="25" t="str">
        <f>IF(Table1[[#This Row],[नाम विद्यार्थी]]="","",IF(Table1[[#This Row],[कक्षा]]&gt;8,5,""))</f>
        <v/>
      </c>
      <c r="P15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0" s="21"/>
      <c r="R1500" s="21"/>
      <c r="S1500" s="28" t="str">
        <f>IF(SUM(Table1[[#This Row],[छात्र निधि]:[टी.सी.शुल्क]])=0,"",SUM(Table1[[#This Row],[छात्र निधि]:[टी.सी.शुल्क]]))</f>
        <v/>
      </c>
      <c r="T1500" s="33"/>
      <c r="U1500" s="33"/>
      <c r="V1500" s="22"/>
    </row>
    <row r="1501" spans="2:22" ht="15">
      <c r="B1501" s="25" t="str">
        <f>IF(C1501="","",ROWS($A$4:A1501))</f>
        <v/>
      </c>
      <c r="C1501" s="25" t="str">
        <f>IF('Student Record'!A1499="","",'Student Record'!A1499)</f>
        <v/>
      </c>
      <c r="D1501" s="25" t="str">
        <f>IF('Student Record'!B1499="","",'Student Record'!B1499)</f>
        <v/>
      </c>
      <c r="E1501" s="25" t="str">
        <f>IF('Student Record'!C1499="","",'Student Record'!C1499)</f>
        <v/>
      </c>
      <c r="F1501" s="26" t="str">
        <f>IF('Student Record'!E1499="","",'Student Record'!E1499)</f>
        <v/>
      </c>
      <c r="G1501" s="26" t="str">
        <f>IF('Student Record'!G1499="","",'Student Record'!G1499)</f>
        <v/>
      </c>
      <c r="H1501" s="25" t="str">
        <f>IF('Student Record'!I1499="","",'Student Record'!I1499)</f>
        <v/>
      </c>
      <c r="I1501" s="27" t="str">
        <f>IF('Student Record'!J1499="","",'Student Record'!J1499)</f>
        <v/>
      </c>
      <c r="J1501" s="25" t="str">
        <f>IF('Student Record'!O1499="","",'Student Record'!O1499)</f>
        <v/>
      </c>
      <c r="K15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1" s="25" t="str">
        <f>IF(Table1[[#This Row],[नाम विद्यार्थी]]="","",IF(AND(Table1[[#This Row],[कक्षा]]&gt;8,Table1[[#This Row],[कक्षा]]&lt;11),50,""))</f>
        <v/>
      </c>
      <c r="M1501" s="28" t="str">
        <f>IF(Table1[[#This Row],[नाम विद्यार्थी]]="","",IF(AND(Table1[[#This Row],[कक्षा]]&gt;=11,'School Fees'!$L$3="Yes"),100,""))</f>
        <v/>
      </c>
      <c r="N15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1" s="25" t="str">
        <f>IF(Table1[[#This Row],[नाम विद्यार्थी]]="","",IF(Table1[[#This Row],[कक्षा]]&gt;8,5,""))</f>
        <v/>
      </c>
      <c r="P15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1" s="21"/>
      <c r="R1501" s="21"/>
      <c r="S1501" s="28" t="str">
        <f>IF(SUM(Table1[[#This Row],[छात्र निधि]:[टी.सी.शुल्क]])=0,"",SUM(Table1[[#This Row],[छात्र निधि]:[टी.सी.शुल्क]]))</f>
        <v/>
      </c>
      <c r="T1501" s="33"/>
      <c r="U1501" s="33"/>
      <c r="V1501" s="22"/>
    </row>
    <row r="1502" spans="2:22" ht="15">
      <c r="B1502" s="25" t="str">
        <f>IF(C1502="","",ROWS($A$4:A1502))</f>
        <v/>
      </c>
      <c r="C1502" s="25" t="str">
        <f>IF('Student Record'!A1500="","",'Student Record'!A1500)</f>
        <v/>
      </c>
      <c r="D1502" s="25" t="str">
        <f>IF('Student Record'!B1500="","",'Student Record'!B1500)</f>
        <v/>
      </c>
      <c r="E1502" s="25" t="str">
        <f>IF('Student Record'!C1500="","",'Student Record'!C1500)</f>
        <v/>
      </c>
      <c r="F1502" s="26" t="str">
        <f>IF('Student Record'!E1500="","",'Student Record'!E1500)</f>
        <v/>
      </c>
      <c r="G1502" s="26" t="str">
        <f>IF('Student Record'!G1500="","",'Student Record'!G1500)</f>
        <v/>
      </c>
      <c r="H1502" s="25" t="str">
        <f>IF('Student Record'!I1500="","",'Student Record'!I1500)</f>
        <v/>
      </c>
      <c r="I1502" s="27" t="str">
        <f>IF('Student Record'!J1500="","",'Student Record'!J1500)</f>
        <v/>
      </c>
      <c r="J1502" s="25" t="str">
        <f>IF('Student Record'!O1500="","",'Student Record'!O1500)</f>
        <v/>
      </c>
      <c r="K15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2" s="25" t="str">
        <f>IF(Table1[[#This Row],[नाम विद्यार्थी]]="","",IF(AND(Table1[[#This Row],[कक्षा]]&gt;8,Table1[[#This Row],[कक्षा]]&lt;11),50,""))</f>
        <v/>
      </c>
      <c r="M1502" s="28" t="str">
        <f>IF(Table1[[#This Row],[नाम विद्यार्थी]]="","",IF(AND(Table1[[#This Row],[कक्षा]]&gt;=11,'School Fees'!$L$3="Yes"),100,""))</f>
        <v/>
      </c>
      <c r="N15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2" s="25" t="str">
        <f>IF(Table1[[#This Row],[नाम विद्यार्थी]]="","",IF(Table1[[#This Row],[कक्षा]]&gt;8,5,""))</f>
        <v/>
      </c>
      <c r="P15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2" s="21"/>
      <c r="R1502" s="21"/>
      <c r="S1502" s="28" t="str">
        <f>IF(SUM(Table1[[#This Row],[छात्र निधि]:[टी.सी.शुल्क]])=0,"",SUM(Table1[[#This Row],[छात्र निधि]:[टी.सी.शुल्क]]))</f>
        <v/>
      </c>
      <c r="T1502" s="33"/>
      <c r="U1502" s="33"/>
      <c r="V1502" s="22"/>
    </row>
    <row r="1503" spans="2:22" ht="15">
      <c r="B1503" s="25" t="str">
        <f>IF(C1503="","",ROWS($A$4:A1503))</f>
        <v/>
      </c>
      <c r="C1503" s="25" t="str">
        <f>IF('Student Record'!A1501="","",'Student Record'!A1501)</f>
        <v/>
      </c>
      <c r="D1503" s="25" t="str">
        <f>IF('Student Record'!B1501="","",'Student Record'!B1501)</f>
        <v/>
      </c>
      <c r="E1503" s="25" t="str">
        <f>IF('Student Record'!C1501="","",'Student Record'!C1501)</f>
        <v/>
      </c>
      <c r="F1503" s="26" t="str">
        <f>IF('Student Record'!E1501="","",'Student Record'!E1501)</f>
        <v/>
      </c>
      <c r="G1503" s="26" t="str">
        <f>IF('Student Record'!G1501="","",'Student Record'!G1501)</f>
        <v/>
      </c>
      <c r="H1503" s="25" t="str">
        <f>IF('Student Record'!I1501="","",'Student Record'!I1501)</f>
        <v/>
      </c>
      <c r="I1503" s="27" t="str">
        <f>IF('Student Record'!J1501="","",'Student Record'!J1501)</f>
        <v/>
      </c>
      <c r="J1503" s="25" t="str">
        <f>IF('Student Record'!O1501="","",'Student Record'!O1501)</f>
        <v/>
      </c>
      <c r="K15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3" s="25" t="str">
        <f>IF(Table1[[#This Row],[नाम विद्यार्थी]]="","",IF(AND(Table1[[#This Row],[कक्षा]]&gt;8,Table1[[#This Row],[कक्षा]]&lt;11),50,""))</f>
        <v/>
      </c>
      <c r="M1503" s="28" t="str">
        <f>IF(Table1[[#This Row],[नाम विद्यार्थी]]="","",IF(AND(Table1[[#This Row],[कक्षा]]&gt;=11,'School Fees'!$L$3="Yes"),100,""))</f>
        <v/>
      </c>
      <c r="N15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3" s="25" t="str">
        <f>IF(Table1[[#This Row],[नाम विद्यार्थी]]="","",IF(Table1[[#This Row],[कक्षा]]&gt;8,5,""))</f>
        <v/>
      </c>
      <c r="P15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3" s="21"/>
      <c r="R1503" s="21"/>
      <c r="S1503" s="28" t="str">
        <f>IF(SUM(Table1[[#This Row],[छात्र निधि]:[टी.सी.शुल्क]])=0,"",SUM(Table1[[#This Row],[छात्र निधि]:[टी.सी.शुल्क]]))</f>
        <v/>
      </c>
      <c r="T1503" s="33"/>
      <c r="U1503" s="33"/>
      <c r="V1503" s="22"/>
    </row>
    <row r="1504" spans="2:22" ht="15">
      <c r="B1504" s="25" t="str">
        <f>IF(C1504="","",ROWS($A$4:A1504))</f>
        <v/>
      </c>
      <c r="C1504" s="25" t="str">
        <f>IF('Student Record'!A1502="","",'Student Record'!A1502)</f>
        <v/>
      </c>
      <c r="D1504" s="25" t="str">
        <f>IF('Student Record'!B1502="","",'Student Record'!B1502)</f>
        <v/>
      </c>
      <c r="E1504" s="25" t="str">
        <f>IF('Student Record'!C1502="","",'Student Record'!C1502)</f>
        <v/>
      </c>
      <c r="F1504" s="26" t="str">
        <f>IF('Student Record'!E1502="","",'Student Record'!E1502)</f>
        <v/>
      </c>
      <c r="G1504" s="26" t="str">
        <f>IF('Student Record'!G1502="","",'Student Record'!G1502)</f>
        <v/>
      </c>
      <c r="H1504" s="25" t="str">
        <f>IF('Student Record'!I1502="","",'Student Record'!I1502)</f>
        <v/>
      </c>
      <c r="I1504" s="27" t="str">
        <f>IF('Student Record'!J1502="","",'Student Record'!J1502)</f>
        <v/>
      </c>
      <c r="J1504" s="25" t="str">
        <f>IF('Student Record'!O1502="","",'Student Record'!O1502)</f>
        <v/>
      </c>
      <c r="K15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4" s="25" t="str">
        <f>IF(Table1[[#This Row],[नाम विद्यार्थी]]="","",IF(AND(Table1[[#This Row],[कक्षा]]&gt;8,Table1[[#This Row],[कक्षा]]&lt;11),50,""))</f>
        <v/>
      </c>
      <c r="M1504" s="28" t="str">
        <f>IF(Table1[[#This Row],[नाम विद्यार्थी]]="","",IF(AND(Table1[[#This Row],[कक्षा]]&gt;=11,'School Fees'!$L$3="Yes"),100,""))</f>
        <v/>
      </c>
      <c r="N15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4" s="25" t="str">
        <f>IF(Table1[[#This Row],[नाम विद्यार्थी]]="","",IF(Table1[[#This Row],[कक्षा]]&gt;8,5,""))</f>
        <v/>
      </c>
      <c r="P15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4" s="21"/>
      <c r="R1504" s="21"/>
      <c r="S1504" s="28" t="str">
        <f>IF(SUM(Table1[[#This Row],[छात्र निधि]:[टी.सी.शुल्क]])=0,"",SUM(Table1[[#This Row],[छात्र निधि]:[टी.सी.शुल्क]]))</f>
        <v/>
      </c>
      <c r="T1504" s="33"/>
      <c r="U1504" s="33"/>
      <c r="V1504" s="22"/>
    </row>
    <row r="1505" spans="2:22" ht="15">
      <c r="B1505" s="25" t="str">
        <f>IF(C1505="","",ROWS($A$4:A1505))</f>
        <v/>
      </c>
      <c r="C1505" s="25" t="str">
        <f>IF('Student Record'!A1503="","",'Student Record'!A1503)</f>
        <v/>
      </c>
      <c r="D1505" s="25" t="str">
        <f>IF('Student Record'!B1503="","",'Student Record'!B1503)</f>
        <v/>
      </c>
      <c r="E1505" s="25" t="str">
        <f>IF('Student Record'!C1503="","",'Student Record'!C1503)</f>
        <v/>
      </c>
      <c r="F1505" s="26" t="str">
        <f>IF('Student Record'!E1503="","",'Student Record'!E1503)</f>
        <v/>
      </c>
      <c r="G1505" s="26" t="str">
        <f>IF('Student Record'!G1503="","",'Student Record'!G1503)</f>
        <v/>
      </c>
      <c r="H1505" s="25" t="str">
        <f>IF('Student Record'!I1503="","",'Student Record'!I1503)</f>
        <v/>
      </c>
      <c r="I1505" s="27" t="str">
        <f>IF('Student Record'!J1503="","",'Student Record'!J1503)</f>
        <v/>
      </c>
      <c r="J1505" s="25" t="str">
        <f>IF('Student Record'!O1503="","",'Student Record'!O1503)</f>
        <v/>
      </c>
      <c r="K15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5" s="25" t="str">
        <f>IF(Table1[[#This Row],[नाम विद्यार्थी]]="","",IF(AND(Table1[[#This Row],[कक्षा]]&gt;8,Table1[[#This Row],[कक्षा]]&lt;11),50,""))</f>
        <v/>
      </c>
      <c r="M1505" s="28" t="str">
        <f>IF(Table1[[#This Row],[नाम विद्यार्थी]]="","",IF(AND(Table1[[#This Row],[कक्षा]]&gt;=11,'School Fees'!$L$3="Yes"),100,""))</f>
        <v/>
      </c>
      <c r="N15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5" s="25" t="str">
        <f>IF(Table1[[#This Row],[नाम विद्यार्थी]]="","",IF(Table1[[#This Row],[कक्षा]]&gt;8,5,""))</f>
        <v/>
      </c>
      <c r="P15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5" s="21"/>
      <c r="R1505" s="21"/>
      <c r="S1505" s="28" t="str">
        <f>IF(SUM(Table1[[#This Row],[छात्र निधि]:[टी.सी.शुल्क]])=0,"",SUM(Table1[[#This Row],[छात्र निधि]:[टी.सी.शुल्क]]))</f>
        <v/>
      </c>
      <c r="T1505" s="33"/>
      <c r="U1505" s="33"/>
      <c r="V1505" s="22"/>
    </row>
    <row r="1506" spans="2:22" ht="15">
      <c r="B1506" s="25" t="str">
        <f>IF(C1506="","",ROWS($A$4:A1506))</f>
        <v/>
      </c>
      <c r="C1506" s="25" t="str">
        <f>IF('Student Record'!A1504="","",'Student Record'!A1504)</f>
        <v/>
      </c>
      <c r="D1506" s="25" t="str">
        <f>IF('Student Record'!B1504="","",'Student Record'!B1504)</f>
        <v/>
      </c>
      <c r="E1506" s="25" t="str">
        <f>IF('Student Record'!C1504="","",'Student Record'!C1504)</f>
        <v/>
      </c>
      <c r="F1506" s="26" t="str">
        <f>IF('Student Record'!E1504="","",'Student Record'!E1504)</f>
        <v/>
      </c>
      <c r="G1506" s="26" t="str">
        <f>IF('Student Record'!G1504="","",'Student Record'!G1504)</f>
        <v/>
      </c>
      <c r="H1506" s="25" t="str">
        <f>IF('Student Record'!I1504="","",'Student Record'!I1504)</f>
        <v/>
      </c>
      <c r="I1506" s="27" t="str">
        <f>IF('Student Record'!J1504="","",'Student Record'!J1504)</f>
        <v/>
      </c>
      <c r="J1506" s="25" t="str">
        <f>IF('Student Record'!O1504="","",'Student Record'!O1504)</f>
        <v/>
      </c>
      <c r="K15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6" s="25" t="str">
        <f>IF(Table1[[#This Row],[नाम विद्यार्थी]]="","",IF(AND(Table1[[#This Row],[कक्षा]]&gt;8,Table1[[#This Row],[कक्षा]]&lt;11),50,""))</f>
        <v/>
      </c>
      <c r="M1506" s="28" t="str">
        <f>IF(Table1[[#This Row],[नाम विद्यार्थी]]="","",IF(AND(Table1[[#This Row],[कक्षा]]&gt;=11,'School Fees'!$L$3="Yes"),100,""))</f>
        <v/>
      </c>
      <c r="N15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6" s="25" t="str">
        <f>IF(Table1[[#This Row],[नाम विद्यार्थी]]="","",IF(Table1[[#This Row],[कक्षा]]&gt;8,5,""))</f>
        <v/>
      </c>
      <c r="P15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6" s="21"/>
      <c r="R1506" s="21"/>
      <c r="S1506" s="28" t="str">
        <f>IF(SUM(Table1[[#This Row],[छात्र निधि]:[टी.सी.शुल्क]])=0,"",SUM(Table1[[#This Row],[छात्र निधि]:[टी.सी.शुल्क]]))</f>
        <v/>
      </c>
      <c r="T1506" s="33"/>
      <c r="U1506" s="33"/>
      <c r="V1506" s="22"/>
    </row>
    <row r="1507" spans="2:22" ht="15">
      <c r="B1507" s="25" t="str">
        <f>IF(C1507="","",ROWS($A$4:A1507))</f>
        <v/>
      </c>
      <c r="C1507" s="25" t="str">
        <f>IF('Student Record'!A1505="","",'Student Record'!A1505)</f>
        <v/>
      </c>
      <c r="D1507" s="25" t="str">
        <f>IF('Student Record'!B1505="","",'Student Record'!B1505)</f>
        <v/>
      </c>
      <c r="E1507" s="25" t="str">
        <f>IF('Student Record'!C1505="","",'Student Record'!C1505)</f>
        <v/>
      </c>
      <c r="F1507" s="26" t="str">
        <f>IF('Student Record'!E1505="","",'Student Record'!E1505)</f>
        <v/>
      </c>
      <c r="G1507" s="26" t="str">
        <f>IF('Student Record'!G1505="","",'Student Record'!G1505)</f>
        <v/>
      </c>
      <c r="H1507" s="25" t="str">
        <f>IF('Student Record'!I1505="","",'Student Record'!I1505)</f>
        <v/>
      </c>
      <c r="I1507" s="27" t="str">
        <f>IF('Student Record'!J1505="","",'Student Record'!J1505)</f>
        <v/>
      </c>
      <c r="J1507" s="25" t="str">
        <f>IF('Student Record'!O1505="","",'Student Record'!O1505)</f>
        <v/>
      </c>
      <c r="K15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7" s="25" t="str">
        <f>IF(Table1[[#This Row],[नाम विद्यार्थी]]="","",IF(AND(Table1[[#This Row],[कक्षा]]&gt;8,Table1[[#This Row],[कक्षा]]&lt;11),50,""))</f>
        <v/>
      </c>
      <c r="M1507" s="28" t="str">
        <f>IF(Table1[[#This Row],[नाम विद्यार्थी]]="","",IF(AND(Table1[[#This Row],[कक्षा]]&gt;=11,'School Fees'!$L$3="Yes"),100,""))</f>
        <v/>
      </c>
      <c r="N15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7" s="25" t="str">
        <f>IF(Table1[[#This Row],[नाम विद्यार्थी]]="","",IF(Table1[[#This Row],[कक्षा]]&gt;8,5,""))</f>
        <v/>
      </c>
      <c r="P15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7" s="21"/>
      <c r="R1507" s="21"/>
      <c r="S1507" s="28" t="str">
        <f>IF(SUM(Table1[[#This Row],[छात्र निधि]:[टी.सी.शुल्क]])=0,"",SUM(Table1[[#This Row],[छात्र निधि]:[टी.सी.शुल्क]]))</f>
        <v/>
      </c>
      <c r="T1507" s="33"/>
      <c r="U1507" s="33"/>
      <c r="V1507" s="22"/>
    </row>
    <row r="1508" spans="2:22" ht="15">
      <c r="B1508" s="25" t="str">
        <f>IF(C1508="","",ROWS($A$4:A1508))</f>
        <v/>
      </c>
      <c r="C1508" s="25" t="str">
        <f>IF('Student Record'!A1506="","",'Student Record'!A1506)</f>
        <v/>
      </c>
      <c r="D1508" s="25" t="str">
        <f>IF('Student Record'!B1506="","",'Student Record'!B1506)</f>
        <v/>
      </c>
      <c r="E1508" s="25" t="str">
        <f>IF('Student Record'!C1506="","",'Student Record'!C1506)</f>
        <v/>
      </c>
      <c r="F1508" s="26" t="str">
        <f>IF('Student Record'!E1506="","",'Student Record'!E1506)</f>
        <v/>
      </c>
      <c r="G1508" s="26" t="str">
        <f>IF('Student Record'!G1506="","",'Student Record'!G1506)</f>
        <v/>
      </c>
      <c r="H1508" s="25" t="str">
        <f>IF('Student Record'!I1506="","",'Student Record'!I1506)</f>
        <v/>
      </c>
      <c r="I1508" s="27" t="str">
        <f>IF('Student Record'!J1506="","",'Student Record'!J1506)</f>
        <v/>
      </c>
      <c r="J1508" s="25" t="str">
        <f>IF('Student Record'!O1506="","",'Student Record'!O1506)</f>
        <v/>
      </c>
      <c r="K15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8" s="25" t="str">
        <f>IF(Table1[[#This Row],[नाम विद्यार्थी]]="","",IF(AND(Table1[[#This Row],[कक्षा]]&gt;8,Table1[[#This Row],[कक्षा]]&lt;11),50,""))</f>
        <v/>
      </c>
      <c r="M1508" s="28" t="str">
        <f>IF(Table1[[#This Row],[नाम विद्यार्थी]]="","",IF(AND(Table1[[#This Row],[कक्षा]]&gt;=11,'School Fees'!$L$3="Yes"),100,""))</f>
        <v/>
      </c>
      <c r="N15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8" s="25" t="str">
        <f>IF(Table1[[#This Row],[नाम विद्यार्थी]]="","",IF(Table1[[#This Row],[कक्षा]]&gt;8,5,""))</f>
        <v/>
      </c>
      <c r="P15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8" s="21"/>
      <c r="R1508" s="21"/>
      <c r="S1508" s="28" t="str">
        <f>IF(SUM(Table1[[#This Row],[छात्र निधि]:[टी.सी.शुल्क]])=0,"",SUM(Table1[[#This Row],[छात्र निधि]:[टी.सी.शुल्क]]))</f>
        <v/>
      </c>
      <c r="T1508" s="33"/>
      <c r="U1508" s="33"/>
      <c r="V1508" s="22"/>
    </row>
    <row r="1509" spans="2:22" ht="15">
      <c r="B1509" s="25" t="str">
        <f>IF(C1509="","",ROWS($A$4:A1509))</f>
        <v/>
      </c>
      <c r="C1509" s="25" t="str">
        <f>IF('Student Record'!A1507="","",'Student Record'!A1507)</f>
        <v/>
      </c>
      <c r="D1509" s="25" t="str">
        <f>IF('Student Record'!B1507="","",'Student Record'!B1507)</f>
        <v/>
      </c>
      <c r="E1509" s="25" t="str">
        <f>IF('Student Record'!C1507="","",'Student Record'!C1507)</f>
        <v/>
      </c>
      <c r="F1509" s="26" t="str">
        <f>IF('Student Record'!E1507="","",'Student Record'!E1507)</f>
        <v/>
      </c>
      <c r="G1509" s="26" t="str">
        <f>IF('Student Record'!G1507="","",'Student Record'!G1507)</f>
        <v/>
      </c>
      <c r="H1509" s="25" t="str">
        <f>IF('Student Record'!I1507="","",'Student Record'!I1507)</f>
        <v/>
      </c>
      <c r="I1509" s="27" t="str">
        <f>IF('Student Record'!J1507="","",'Student Record'!J1507)</f>
        <v/>
      </c>
      <c r="J1509" s="25" t="str">
        <f>IF('Student Record'!O1507="","",'Student Record'!O1507)</f>
        <v/>
      </c>
      <c r="K15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09" s="25" t="str">
        <f>IF(Table1[[#This Row],[नाम विद्यार्थी]]="","",IF(AND(Table1[[#This Row],[कक्षा]]&gt;8,Table1[[#This Row],[कक्षा]]&lt;11),50,""))</f>
        <v/>
      </c>
      <c r="M1509" s="28" t="str">
        <f>IF(Table1[[#This Row],[नाम विद्यार्थी]]="","",IF(AND(Table1[[#This Row],[कक्षा]]&gt;=11,'School Fees'!$L$3="Yes"),100,""))</f>
        <v/>
      </c>
      <c r="N15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09" s="25" t="str">
        <f>IF(Table1[[#This Row],[नाम विद्यार्थी]]="","",IF(Table1[[#This Row],[कक्षा]]&gt;8,5,""))</f>
        <v/>
      </c>
      <c r="P15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09" s="21"/>
      <c r="R1509" s="21"/>
      <c r="S1509" s="28" t="str">
        <f>IF(SUM(Table1[[#This Row],[छात्र निधि]:[टी.सी.शुल्क]])=0,"",SUM(Table1[[#This Row],[छात्र निधि]:[टी.सी.शुल्क]]))</f>
        <v/>
      </c>
      <c r="T1509" s="33"/>
      <c r="U1509" s="33"/>
      <c r="V1509" s="22"/>
    </row>
    <row r="1510" spans="2:22" ht="15">
      <c r="B1510" s="25" t="str">
        <f>IF(C1510="","",ROWS($A$4:A1510))</f>
        <v/>
      </c>
      <c r="C1510" s="25" t="str">
        <f>IF('Student Record'!A1508="","",'Student Record'!A1508)</f>
        <v/>
      </c>
      <c r="D1510" s="25" t="str">
        <f>IF('Student Record'!B1508="","",'Student Record'!B1508)</f>
        <v/>
      </c>
      <c r="E1510" s="25" t="str">
        <f>IF('Student Record'!C1508="","",'Student Record'!C1508)</f>
        <v/>
      </c>
      <c r="F1510" s="26" t="str">
        <f>IF('Student Record'!E1508="","",'Student Record'!E1508)</f>
        <v/>
      </c>
      <c r="G1510" s="26" t="str">
        <f>IF('Student Record'!G1508="","",'Student Record'!G1508)</f>
        <v/>
      </c>
      <c r="H1510" s="25" t="str">
        <f>IF('Student Record'!I1508="","",'Student Record'!I1508)</f>
        <v/>
      </c>
      <c r="I1510" s="27" t="str">
        <f>IF('Student Record'!J1508="","",'Student Record'!J1508)</f>
        <v/>
      </c>
      <c r="J1510" s="25" t="str">
        <f>IF('Student Record'!O1508="","",'Student Record'!O1508)</f>
        <v/>
      </c>
      <c r="K15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0" s="25" t="str">
        <f>IF(Table1[[#This Row],[नाम विद्यार्थी]]="","",IF(AND(Table1[[#This Row],[कक्षा]]&gt;8,Table1[[#This Row],[कक्षा]]&lt;11),50,""))</f>
        <v/>
      </c>
      <c r="M1510" s="28" t="str">
        <f>IF(Table1[[#This Row],[नाम विद्यार्थी]]="","",IF(AND(Table1[[#This Row],[कक्षा]]&gt;=11,'School Fees'!$L$3="Yes"),100,""))</f>
        <v/>
      </c>
      <c r="N15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0" s="25" t="str">
        <f>IF(Table1[[#This Row],[नाम विद्यार्थी]]="","",IF(Table1[[#This Row],[कक्षा]]&gt;8,5,""))</f>
        <v/>
      </c>
      <c r="P15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0" s="21"/>
      <c r="R1510" s="21"/>
      <c r="S1510" s="28" t="str">
        <f>IF(SUM(Table1[[#This Row],[छात्र निधि]:[टी.सी.शुल्क]])=0,"",SUM(Table1[[#This Row],[छात्र निधि]:[टी.सी.शुल्क]]))</f>
        <v/>
      </c>
      <c r="T1510" s="33"/>
      <c r="U1510" s="33"/>
      <c r="V1510" s="22"/>
    </row>
    <row r="1511" spans="2:22" ht="15">
      <c r="B1511" s="25" t="str">
        <f>IF(C1511="","",ROWS($A$4:A1511))</f>
        <v/>
      </c>
      <c r="C1511" s="25" t="str">
        <f>IF('Student Record'!A1509="","",'Student Record'!A1509)</f>
        <v/>
      </c>
      <c r="D1511" s="25" t="str">
        <f>IF('Student Record'!B1509="","",'Student Record'!B1509)</f>
        <v/>
      </c>
      <c r="E1511" s="25" t="str">
        <f>IF('Student Record'!C1509="","",'Student Record'!C1509)</f>
        <v/>
      </c>
      <c r="F1511" s="26" t="str">
        <f>IF('Student Record'!E1509="","",'Student Record'!E1509)</f>
        <v/>
      </c>
      <c r="G1511" s="26" t="str">
        <f>IF('Student Record'!G1509="","",'Student Record'!G1509)</f>
        <v/>
      </c>
      <c r="H1511" s="25" t="str">
        <f>IF('Student Record'!I1509="","",'Student Record'!I1509)</f>
        <v/>
      </c>
      <c r="I1511" s="27" t="str">
        <f>IF('Student Record'!J1509="","",'Student Record'!J1509)</f>
        <v/>
      </c>
      <c r="J1511" s="25" t="str">
        <f>IF('Student Record'!O1509="","",'Student Record'!O1509)</f>
        <v/>
      </c>
      <c r="K15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1" s="25" t="str">
        <f>IF(Table1[[#This Row],[नाम विद्यार्थी]]="","",IF(AND(Table1[[#This Row],[कक्षा]]&gt;8,Table1[[#This Row],[कक्षा]]&lt;11),50,""))</f>
        <v/>
      </c>
      <c r="M1511" s="28" t="str">
        <f>IF(Table1[[#This Row],[नाम विद्यार्थी]]="","",IF(AND(Table1[[#This Row],[कक्षा]]&gt;=11,'School Fees'!$L$3="Yes"),100,""))</f>
        <v/>
      </c>
      <c r="N15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1" s="25" t="str">
        <f>IF(Table1[[#This Row],[नाम विद्यार्थी]]="","",IF(Table1[[#This Row],[कक्षा]]&gt;8,5,""))</f>
        <v/>
      </c>
      <c r="P15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1" s="21"/>
      <c r="R1511" s="21"/>
      <c r="S1511" s="28" t="str">
        <f>IF(SUM(Table1[[#This Row],[छात्र निधि]:[टी.सी.शुल्क]])=0,"",SUM(Table1[[#This Row],[छात्र निधि]:[टी.सी.शुल्क]]))</f>
        <v/>
      </c>
      <c r="T1511" s="33"/>
      <c r="U1511" s="33"/>
      <c r="V1511" s="22"/>
    </row>
    <row r="1512" spans="2:22" ht="15">
      <c r="B1512" s="25" t="str">
        <f>IF(C1512="","",ROWS($A$4:A1512))</f>
        <v/>
      </c>
      <c r="C1512" s="25" t="str">
        <f>IF('Student Record'!A1510="","",'Student Record'!A1510)</f>
        <v/>
      </c>
      <c r="D1512" s="25" t="str">
        <f>IF('Student Record'!B1510="","",'Student Record'!B1510)</f>
        <v/>
      </c>
      <c r="E1512" s="25" t="str">
        <f>IF('Student Record'!C1510="","",'Student Record'!C1510)</f>
        <v/>
      </c>
      <c r="F1512" s="26" t="str">
        <f>IF('Student Record'!E1510="","",'Student Record'!E1510)</f>
        <v/>
      </c>
      <c r="G1512" s="26" t="str">
        <f>IF('Student Record'!G1510="","",'Student Record'!G1510)</f>
        <v/>
      </c>
      <c r="H1512" s="25" t="str">
        <f>IF('Student Record'!I1510="","",'Student Record'!I1510)</f>
        <v/>
      </c>
      <c r="I1512" s="27" t="str">
        <f>IF('Student Record'!J1510="","",'Student Record'!J1510)</f>
        <v/>
      </c>
      <c r="J1512" s="25" t="str">
        <f>IF('Student Record'!O1510="","",'Student Record'!O1510)</f>
        <v/>
      </c>
      <c r="K15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2" s="25" t="str">
        <f>IF(Table1[[#This Row],[नाम विद्यार्थी]]="","",IF(AND(Table1[[#This Row],[कक्षा]]&gt;8,Table1[[#This Row],[कक्षा]]&lt;11),50,""))</f>
        <v/>
      </c>
      <c r="M1512" s="28" t="str">
        <f>IF(Table1[[#This Row],[नाम विद्यार्थी]]="","",IF(AND(Table1[[#This Row],[कक्षा]]&gt;=11,'School Fees'!$L$3="Yes"),100,""))</f>
        <v/>
      </c>
      <c r="N15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2" s="25" t="str">
        <f>IF(Table1[[#This Row],[नाम विद्यार्थी]]="","",IF(Table1[[#This Row],[कक्षा]]&gt;8,5,""))</f>
        <v/>
      </c>
      <c r="P15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2" s="21"/>
      <c r="R1512" s="21"/>
      <c r="S1512" s="28" t="str">
        <f>IF(SUM(Table1[[#This Row],[छात्र निधि]:[टी.सी.शुल्क]])=0,"",SUM(Table1[[#This Row],[छात्र निधि]:[टी.सी.शुल्क]]))</f>
        <v/>
      </c>
      <c r="T1512" s="33"/>
      <c r="U1512" s="33"/>
      <c r="V1512" s="22"/>
    </row>
    <row r="1513" spans="2:22" ht="15">
      <c r="B1513" s="25" t="str">
        <f>IF(C1513="","",ROWS($A$4:A1513))</f>
        <v/>
      </c>
      <c r="C1513" s="25" t="str">
        <f>IF('Student Record'!A1511="","",'Student Record'!A1511)</f>
        <v/>
      </c>
      <c r="D1513" s="25" t="str">
        <f>IF('Student Record'!B1511="","",'Student Record'!B1511)</f>
        <v/>
      </c>
      <c r="E1513" s="25" t="str">
        <f>IF('Student Record'!C1511="","",'Student Record'!C1511)</f>
        <v/>
      </c>
      <c r="F1513" s="26" t="str">
        <f>IF('Student Record'!E1511="","",'Student Record'!E1511)</f>
        <v/>
      </c>
      <c r="G1513" s="26" t="str">
        <f>IF('Student Record'!G1511="","",'Student Record'!G1511)</f>
        <v/>
      </c>
      <c r="H1513" s="25" t="str">
        <f>IF('Student Record'!I1511="","",'Student Record'!I1511)</f>
        <v/>
      </c>
      <c r="I1513" s="27" t="str">
        <f>IF('Student Record'!J1511="","",'Student Record'!J1511)</f>
        <v/>
      </c>
      <c r="J1513" s="25" t="str">
        <f>IF('Student Record'!O1511="","",'Student Record'!O1511)</f>
        <v/>
      </c>
      <c r="K15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3" s="25" t="str">
        <f>IF(Table1[[#This Row],[नाम विद्यार्थी]]="","",IF(AND(Table1[[#This Row],[कक्षा]]&gt;8,Table1[[#This Row],[कक्षा]]&lt;11),50,""))</f>
        <v/>
      </c>
      <c r="M1513" s="28" t="str">
        <f>IF(Table1[[#This Row],[नाम विद्यार्थी]]="","",IF(AND(Table1[[#This Row],[कक्षा]]&gt;=11,'School Fees'!$L$3="Yes"),100,""))</f>
        <v/>
      </c>
      <c r="N15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3" s="25" t="str">
        <f>IF(Table1[[#This Row],[नाम विद्यार्थी]]="","",IF(Table1[[#This Row],[कक्षा]]&gt;8,5,""))</f>
        <v/>
      </c>
      <c r="P15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3" s="21"/>
      <c r="R1513" s="21"/>
      <c r="S1513" s="28" t="str">
        <f>IF(SUM(Table1[[#This Row],[छात्र निधि]:[टी.सी.शुल्क]])=0,"",SUM(Table1[[#This Row],[छात्र निधि]:[टी.सी.शुल्क]]))</f>
        <v/>
      </c>
      <c r="T1513" s="33"/>
      <c r="U1513" s="33"/>
      <c r="V1513" s="22"/>
    </row>
    <row r="1514" spans="2:22" ht="15">
      <c r="B1514" s="25" t="str">
        <f>IF(C1514="","",ROWS($A$4:A1514))</f>
        <v/>
      </c>
      <c r="C1514" s="25" t="str">
        <f>IF('Student Record'!A1512="","",'Student Record'!A1512)</f>
        <v/>
      </c>
      <c r="D1514" s="25" t="str">
        <f>IF('Student Record'!B1512="","",'Student Record'!B1512)</f>
        <v/>
      </c>
      <c r="E1514" s="25" t="str">
        <f>IF('Student Record'!C1512="","",'Student Record'!C1512)</f>
        <v/>
      </c>
      <c r="F1514" s="26" t="str">
        <f>IF('Student Record'!E1512="","",'Student Record'!E1512)</f>
        <v/>
      </c>
      <c r="G1514" s="26" t="str">
        <f>IF('Student Record'!G1512="","",'Student Record'!G1512)</f>
        <v/>
      </c>
      <c r="H1514" s="25" t="str">
        <f>IF('Student Record'!I1512="","",'Student Record'!I1512)</f>
        <v/>
      </c>
      <c r="I1514" s="27" t="str">
        <f>IF('Student Record'!J1512="","",'Student Record'!J1512)</f>
        <v/>
      </c>
      <c r="J1514" s="25" t="str">
        <f>IF('Student Record'!O1512="","",'Student Record'!O1512)</f>
        <v/>
      </c>
      <c r="K15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4" s="25" t="str">
        <f>IF(Table1[[#This Row],[नाम विद्यार्थी]]="","",IF(AND(Table1[[#This Row],[कक्षा]]&gt;8,Table1[[#This Row],[कक्षा]]&lt;11),50,""))</f>
        <v/>
      </c>
      <c r="M1514" s="28" t="str">
        <f>IF(Table1[[#This Row],[नाम विद्यार्थी]]="","",IF(AND(Table1[[#This Row],[कक्षा]]&gt;=11,'School Fees'!$L$3="Yes"),100,""))</f>
        <v/>
      </c>
      <c r="N15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4" s="25" t="str">
        <f>IF(Table1[[#This Row],[नाम विद्यार्थी]]="","",IF(Table1[[#This Row],[कक्षा]]&gt;8,5,""))</f>
        <v/>
      </c>
      <c r="P15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4" s="21"/>
      <c r="R1514" s="21"/>
      <c r="S1514" s="28" t="str">
        <f>IF(SUM(Table1[[#This Row],[छात्र निधि]:[टी.सी.शुल्क]])=0,"",SUM(Table1[[#This Row],[छात्र निधि]:[टी.सी.शुल्क]]))</f>
        <v/>
      </c>
      <c r="T1514" s="33"/>
      <c r="U1514" s="33"/>
      <c r="V1514" s="22"/>
    </row>
    <row r="1515" spans="2:22" ht="15">
      <c r="B1515" s="25" t="str">
        <f>IF(C1515="","",ROWS($A$4:A1515))</f>
        <v/>
      </c>
      <c r="C1515" s="25" t="str">
        <f>IF('Student Record'!A1513="","",'Student Record'!A1513)</f>
        <v/>
      </c>
      <c r="D1515" s="25" t="str">
        <f>IF('Student Record'!B1513="","",'Student Record'!B1513)</f>
        <v/>
      </c>
      <c r="E1515" s="25" t="str">
        <f>IF('Student Record'!C1513="","",'Student Record'!C1513)</f>
        <v/>
      </c>
      <c r="F1515" s="26" t="str">
        <f>IF('Student Record'!E1513="","",'Student Record'!E1513)</f>
        <v/>
      </c>
      <c r="G1515" s="26" t="str">
        <f>IF('Student Record'!G1513="","",'Student Record'!G1513)</f>
        <v/>
      </c>
      <c r="H1515" s="25" t="str">
        <f>IF('Student Record'!I1513="","",'Student Record'!I1513)</f>
        <v/>
      </c>
      <c r="I1515" s="27" t="str">
        <f>IF('Student Record'!J1513="","",'Student Record'!J1513)</f>
        <v/>
      </c>
      <c r="J1515" s="25" t="str">
        <f>IF('Student Record'!O1513="","",'Student Record'!O1513)</f>
        <v/>
      </c>
      <c r="K15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5" s="25" t="str">
        <f>IF(Table1[[#This Row],[नाम विद्यार्थी]]="","",IF(AND(Table1[[#This Row],[कक्षा]]&gt;8,Table1[[#This Row],[कक्षा]]&lt;11),50,""))</f>
        <v/>
      </c>
      <c r="M1515" s="28" t="str">
        <f>IF(Table1[[#This Row],[नाम विद्यार्थी]]="","",IF(AND(Table1[[#This Row],[कक्षा]]&gt;=11,'School Fees'!$L$3="Yes"),100,""))</f>
        <v/>
      </c>
      <c r="N15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5" s="25" t="str">
        <f>IF(Table1[[#This Row],[नाम विद्यार्थी]]="","",IF(Table1[[#This Row],[कक्षा]]&gt;8,5,""))</f>
        <v/>
      </c>
      <c r="P15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5" s="21"/>
      <c r="R1515" s="21"/>
      <c r="S1515" s="28" t="str">
        <f>IF(SUM(Table1[[#This Row],[छात्र निधि]:[टी.सी.शुल्क]])=0,"",SUM(Table1[[#This Row],[छात्र निधि]:[टी.सी.शुल्क]]))</f>
        <v/>
      </c>
      <c r="T1515" s="33"/>
      <c r="U1515" s="33"/>
      <c r="V1515" s="22"/>
    </row>
    <row r="1516" spans="2:22" ht="15">
      <c r="B1516" s="25" t="str">
        <f>IF(C1516="","",ROWS($A$4:A1516))</f>
        <v/>
      </c>
      <c r="C1516" s="25" t="str">
        <f>IF('Student Record'!A1514="","",'Student Record'!A1514)</f>
        <v/>
      </c>
      <c r="D1516" s="25" t="str">
        <f>IF('Student Record'!B1514="","",'Student Record'!B1514)</f>
        <v/>
      </c>
      <c r="E1516" s="25" t="str">
        <f>IF('Student Record'!C1514="","",'Student Record'!C1514)</f>
        <v/>
      </c>
      <c r="F1516" s="26" t="str">
        <f>IF('Student Record'!E1514="","",'Student Record'!E1514)</f>
        <v/>
      </c>
      <c r="G1516" s="26" t="str">
        <f>IF('Student Record'!G1514="","",'Student Record'!G1514)</f>
        <v/>
      </c>
      <c r="H1516" s="25" t="str">
        <f>IF('Student Record'!I1514="","",'Student Record'!I1514)</f>
        <v/>
      </c>
      <c r="I1516" s="27" t="str">
        <f>IF('Student Record'!J1514="","",'Student Record'!J1514)</f>
        <v/>
      </c>
      <c r="J1516" s="25" t="str">
        <f>IF('Student Record'!O1514="","",'Student Record'!O1514)</f>
        <v/>
      </c>
      <c r="K15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6" s="25" t="str">
        <f>IF(Table1[[#This Row],[नाम विद्यार्थी]]="","",IF(AND(Table1[[#This Row],[कक्षा]]&gt;8,Table1[[#This Row],[कक्षा]]&lt;11),50,""))</f>
        <v/>
      </c>
      <c r="M1516" s="28" t="str">
        <f>IF(Table1[[#This Row],[नाम विद्यार्थी]]="","",IF(AND(Table1[[#This Row],[कक्षा]]&gt;=11,'School Fees'!$L$3="Yes"),100,""))</f>
        <v/>
      </c>
      <c r="N15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6" s="25" t="str">
        <f>IF(Table1[[#This Row],[नाम विद्यार्थी]]="","",IF(Table1[[#This Row],[कक्षा]]&gt;8,5,""))</f>
        <v/>
      </c>
      <c r="P15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6" s="21"/>
      <c r="R1516" s="21"/>
      <c r="S1516" s="28" t="str">
        <f>IF(SUM(Table1[[#This Row],[छात्र निधि]:[टी.सी.शुल्क]])=0,"",SUM(Table1[[#This Row],[छात्र निधि]:[टी.सी.शुल्क]]))</f>
        <v/>
      </c>
      <c r="T1516" s="33"/>
      <c r="U1516" s="33"/>
      <c r="V1516" s="22"/>
    </row>
    <row r="1517" spans="2:22" ht="15">
      <c r="B1517" s="25" t="str">
        <f>IF(C1517="","",ROWS($A$4:A1517))</f>
        <v/>
      </c>
      <c r="C1517" s="25" t="str">
        <f>IF('Student Record'!A1515="","",'Student Record'!A1515)</f>
        <v/>
      </c>
      <c r="D1517" s="25" t="str">
        <f>IF('Student Record'!B1515="","",'Student Record'!B1515)</f>
        <v/>
      </c>
      <c r="E1517" s="25" t="str">
        <f>IF('Student Record'!C1515="","",'Student Record'!C1515)</f>
        <v/>
      </c>
      <c r="F1517" s="26" t="str">
        <f>IF('Student Record'!E1515="","",'Student Record'!E1515)</f>
        <v/>
      </c>
      <c r="G1517" s="26" t="str">
        <f>IF('Student Record'!G1515="","",'Student Record'!G1515)</f>
        <v/>
      </c>
      <c r="H1517" s="25" t="str">
        <f>IF('Student Record'!I1515="","",'Student Record'!I1515)</f>
        <v/>
      </c>
      <c r="I1517" s="27" t="str">
        <f>IF('Student Record'!J1515="","",'Student Record'!J1515)</f>
        <v/>
      </c>
      <c r="J1517" s="25" t="str">
        <f>IF('Student Record'!O1515="","",'Student Record'!O1515)</f>
        <v/>
      </c>
      <c r="K15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7" s="25" t="str">
        <f>IF(Table1[[#This Row],[नाम विद्यार्थी]]="","",IF(AND(Table1[[#This Row],[कक्षा]]&gt;8,Table1[[#This Row],[कक्षा]]&lt;11),50,""))</f>
        <v/>
      </c>
      <c r="M1517" s="28" t="str">
        <f>IF(Table1[[#This Row],[नाम विद्यार्थी]]="","",IF(AND(Table1[[#This Row],[कक्षा]]&gt;=11,'School Fees'!$L$3="Yes"),100,""))</f>
        <v/>
      </c>
      <c r="N15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7" s="25" t="str">
        <f>IF(Table1[[#This Row],[नाम विद्यार्थी]]="","",IF(Table1[[#This Row],[कक्षा]]&gt;8,5,""))</f>
        <v/>
      </c>
      <c r="P15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7" s="21"/>
      <c r="R1517" s="21"/>
      <c r="S1517" s="28" t="str">
        <f>IF(SUM(Table1[[#This Row],[छात्र निधि]:[टी.सी.शुल्क]])=0,"",SUM(Table1[[#This Row],[छात्र निधि]:[टी.सी.शुल्क]]))</f>
        <v/>
      </c>
      <c r="T1517" s="33"/>
      <c r="U1517" s="33"/>
      <c r="V1517" s="22"/>
    </row>
    <row r="1518" spans="2:22" ht="15">
      <c r="B1518" s="25" t="str">
        <f>IF(C1518="","",ROWS($A$4:A1518))</f>
        <v/>
      </c>
      <c r="C1518" s="25" t="str">
        <f>IF('Student Record'!A1516="","",'Student Record'!A1516)</f>
        <v/>
      </c>
      <c r="D1518" s="25" t="str">
        <f>IF('Student Record'!B1516="","",'Student Record'!B1516)</f>
        <v/>
      </c>
      <c r="E1518" s="25" t="str">
        <f>IF('Student Record'!C1516="","",'Student Record'!C1516)</f>
        <v/>
      </c>
      <c r="F1518" s="26" t="str">
        <f>IF('Student Record'!E1516="","",'Student Record'!E1516)</f>
        <v/>
      </c>
      <c r="G1518" s="26" t="str">
        <f>IF('Student Record'!G1516="","",'Student Record'!G1516)</f>
        <v/>
      </c>
      <c r="H1518" s="25" t="str">
        <f>IF('Student Record'!I1516="","",'Student Record'!I1516)</f>
        <v/>
      </c>
      <c r="I1518" s="27" t="str">
        <f>IF('Student Record'!J1516="","",'Student Record'!J1516)</f>
        <v/>
      </c>
      <c r="J1518" s="25" t="str">
        <f>IF('Student Record'!O1516="","",'Student Record'!O1516)</f>
        <v/>
      </c>
      <c r="K15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8" s="25" t="str">
        <f>IF(Table1[[#This Row],[नाम विद्यार्थी]]="","",IF(AND(Table1[[#This Row],[कक्षा]]&gt;8,Table1[[#This Row],[कक्षा]]&lt;11),50,""))</f>
        <v/>
      </c>
      <c r="M1518" s="28" t="str">
        <f>IF(Table1[[#This Row],[नाम विद्यार्थी]]="","",IF(AND(Table1[[#This Row],[कक्षा]]&gt;=11,'School Fees'!$L$3="Yes"),100,""))</f>
        <v/>
      </c>
      <c r="N15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8" s="25" t="str">
        <f>IF(Table1[[#This Row],[नाम विद्यार्थी]]="","",IF(Table1[[#This Row],[कक्षा]]&gt;8,5,""))</f>
        <v/>
      </c>
      <c r="P15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8" s="21"/>
      <c r="R1518" s="21"/>
      <c r="S1518" s="28" t="str">
        <f>IF(SUM(Table1[[#This Row],[छात्र निधि]:[टी.सी.शुल्क]])=0,"",SUM(Table1[[#This Row],[छात्र निधि]:[टी.सी.शुल्क]]))</f>
        <v/>
      </c>
      <c r="T1518" s="33"/>
      <c r="U1518" s="33"/>
      <c r="V1518" s="22"/>
    </row>
    <row r="1519" spans="2:22" ht="15">
      <c r="B1519" s="25" t="str">
        <f>IF(C1519="","",ROWS($A$4:A1519))</f>
        <v/>
      </c>
      <c r="C1519" s="25" t="str">
        <f>IF('Student Record'!A1517="","",'Student Record'!A1517)</f>
        <v/>
      </c>
      <c r="D1519" s="25" t="str">
        <f>IF('Student Record'!B1517="","",'Student Record'!B1517)</f>
        <v/>
      </c>
      <c r="E1519" s="25" t="str">
        <f>IF('Student Record'!C1517="","",'Student Record'!C1517)</f>
        <v/>
      </c>
      <c r="F1519" s="26" t="str">
        <f>IF('Student Record'!E1517="","",'Student Record'!E1517)</f>
        <v/>
      </c>
      <c r="G1519" s="26" t="str">
        <f>IF('Student Record'!G1517="","",'Student Record'!G1517)</f>
        <v/>
      </c>
      <c r="H1519" s="25" t="str">
        <f>IF('Student Record'!I1517="","",'Student Record'!I1517)</f>
        <v/>
      </c>
      <c r="I1519" s="27" t="str">
        <f>IF('Student Record'!J1517="","",'Student Record'!J1517)</f>
        <v/>
      </c>
      <c r="J1519" s="25" t="str">
        <f>IF('Student Record'!O1517="","",'Student Record'!O1517)</f>
        <v/>
      </c>
      <c r="K15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19" s="25" t="str">
        <f>IF(Table1[[#This Row],[नाम विद्यार्थी]]="","",IF(AND(Table1[[#This Row],[कक्षा]]&gt;8,Table1[[#This Row],[कक्षा]]&lt;11),50,""))</f>
        <v/>
      </c>
      <c r="M1519" s="28" t="str">
        <f>IF(Table1[[#This Row],[नाम विद्यार्थी]]="","",IF(AND(Table1[[#This Row],[कक्षा]]&gt;=11,'School Fees'!$L$3="Yes"),100,""))</f>
        <v/>
      </c>
      <c r="N15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19" s="25" t="str">
        <f>IF(Table1[[#This Row],[नाम विद्यार्थी]]="","",IF(Table1[[#This Row],[कक्षा]]&gt;8,5,""))</f>
        <v/>
      </c>
      <c r="P15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19" s="21"/>
      <c r="R1519" s="21"/>
      <c r="S1519" s="28" t="str">
        <f>IF(SUM(Table1[[#This Row],[छात्र निधि]:[टी.सी.शुल्क]])=0,"",SUM(Table1[[#This Row],[छात्र निधि]:[टी.सी.शुल्क]]))</f>
        <v/>
      </c>
      <c r="T1519" s="33"/>
      <c r="U1519" s="33"/>
      <c r="V1519" s="22"/>
    </row>
    <row r="1520" spans="2:22" ht="15">
      <c r="B1520" s="25" t="str">
        <f>IF(C1520="","",ROWS($A$4:A1520))</f>
        <v/>
      </c>
      <c r="C1520" s="25" t="str">
        <f>IF('Student Record'!A1518="","",'Student Record'!A1518)</f>
        <v/>
      </c>
      <c r="D1520" s="25" t="str">
        <f>IF('Student Record'!B1518="","",'Student Record'!B1518)</f>
        <v/>
      </c>
      <c r="E1520" s="25" t="str">
        <f>IF('Student Record'!C1518="","",'Student Record'!C1518)</f>
        <v/>
      </c>
      <c r="F1520" s="26" t="str">
        <f>IF('Student Record'!E1518="","",'Student Record'!E1518)</f>
        <v/>
      </c>
      <c r="G1520" s="26" t="str">
        <f>IF('Student Record'!G1518="","",'Student Record'!G1518)</f>
        <v/>
      </c>
      <c r="H1520" s="25" t="str">
        <f>IF('Student Record'!I1518="","",'Student Record'!I1518)</f>
        <v/>
      </c>
      <c r="I1520" s="27" t="str">
        <f>IF('Student Record'!J1518="","",'Student Record'!J1518)</f>
        <v/>
      </c>
      <c r="J1520" s="25" t="str">
        <f>IF('Student Record'!O1518="","",'Student Record'!O1518)</f>
        <v/>
      </c>
      <c r="K15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0" s="25" t="str">
        <f>IF(Table1[[#This Row],[नाम विद्यार्थी]]="","",IF(AND(Table1[[#This Row],[कक्षा]]&gt;8,Table1[[#This Row],[कक्षा]]&lt;11),50,""))</f>
        <v/>
      </c>
      <c r="M1520" s="28" t="str">
        <f>IF(Table1[[#This Row],[नाम विद्यार्थी]]="","",IF(AND(Table1[[#This Row],[कक्षा]]&gt;=11,'School Fees'!$L$3="Yes"),100,""))</f>
        <v/>
      </c>
      <c r="N15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0" s="25" t="str">
        <f>IF(Table1[[#This Row],[नाम विद्यार्थी]]="","",IF(Table1[[#This Row],[कक्षा]]&gt;8,5,""))</f>
        <v/>
      </c>
      <c r="P15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0" s="21"/>
      <c r="R1520" s="21"/>
      <c r="S1520" s="28" t="str">
        <f>IF(SUM(Table1[[#This Row],[छात्र निधि]:[टी.सी.शुल्क]])=0,"",SUM(Table1[[#This Row],[छात्र निधि]:[टी.सी.शुल्क]]))</f>
        <v/>
      </c>
      <c r="T1520" s="33"/>
      <c r="U1520" s="33"/>
      <c r="V1520" s="22"/>
    </row>
    <row r="1521" spans="2:22" ht="15">
      <c r="B1521" s="25" t="str">
        <f>IF(C1521="","",ROWS($A$4:A1521))</f>
        <v/>
      </c>
      <c r="C1521" s="25" t="str">
        <f>IF('Student Record'!A1519="","",'Student Record'!A1519)</f>
        <v/>
      </c>
      <c r="D1521" s="25" t="str">
        <f>IF('Student Record'!B1519="","",'Student Record'!B1519)</f>
        <v/>
      </c>
      <c r="E1521" s="25" t="str">
        <f>IF('Student Record'!C1519="","",'Student Record'!C1519)</f>
        <v/>
      </c>
      <c r="F1521" s="26" t="str">
        <f>IF('Student Record'!E1519="","",'Student Record'!E1519)</f>
        <v/>
      </c>
      <c r="G1521" s="26" t="str">
        <f>IF('Student Record'!G1519="","",'Student Record'!G1519)</f>
        <v/>
      </c>
      <c r="H1521" s="25" t="str">
        <f>IF('Student Record'!I1519="","",'Student Record'!I1519)</f>
        <v/>
      </c>
      <c r="I1521" s="27" t="str">
        <f>IF('Student Record'!J1519="","",'Student Record'!J1519)</f>
        <v/>
      </c>
      <c r="J1521" s="25" t="str">
        <f>IF('Student Record'!O1519="","",'Student Record'!O1519)</f>
        <v/>
      </c>
      <c r="K15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1" s="25" t="str">
        <f>IF(Table1[[#This Row],[नाम विद्यार्थी]]="","",IF(AND(Table1[[#This Row],[कक्षा]]&gt;8,Table1[[#This Row],[कक्षा]]&lt;11),50,""))</f>
        <v/>
      </c>
      <c r="M1521" s="28" t="str">
        <f>IF(Table1[[#This Row],[नाम विद्यार्थी]]="","",IF(AND(Table1[[#This Row],[कक्षा]]&gt;=11,'School Fees'!$L$3="Yes"),100,""))</f>
        <v/>
      </c>
      <c r="N15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1" s="25" t="str">
        <f>IF(Table1[[#This Row],[नाम विद्यार्थी]]="","",IF(Table1[[#This Row],[कक्षा]]&gt;8,5,""))</f>
        <v/>
      </c>
      <c r="P15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1" s="21"/>
      <c r="R1521" s="21"/>
      <c r="S1521" s="28" t="str">
        <f>IF(SUM(Table1[[#This Row],[छात्र निधि]:[टी.सी.शुल्क]])=0,"",SUM(Table1[[#This Row],[छात्र निधि]:[टी.सी.शुल्क]]))</f>
        <v/>
      </c>
      <c r="T1521" s="33"/>
      <c r="U1521" s="33"/>
      <c r="V1521" s="22"/>
    </row>
    <row r="1522" spans="2:22" ht="15">
      <c r="B1522" s="25" t="str">
        <f>IF(C1522="","",ROWS($A$4:A1522))</f>
        <v/>
      </c>
      <c r="C1522" s="25" t="str">
        <f>IF('Student Record'!A1520="","",'Student Record'!A1520)</f>
        <v/>
      </c>
      <c r="D1522" s="25" t="str">
        <f>IF('Student Record'!B1520="","",'Student Record'!B1520)</f>
        <v/>
      </c>
      <c r="E1522" s="25" t="str">
        <f>IF('Student Record'!C1520="","",'Student Record'!C1520)</f>
        <v/>
      </c>
      <c r="F1522" s="26" t="str">
        <f>IF('Student Record'!E1520="","",'Student Record'!E1520)</f>
        <v/>
      </c>
      <c r="G1522" s="26" t="str">
        <f>IF('Student Record'!G1520="","",'Student Record'!G1520)</f>
        <v/>
      </c>
      <c r="H1522" s="25" t="str">
        <f>IF('Student Record'!I1520="","",'Student Record'!I1520)</f>
        <v/>
      </c>
      <c r="I1522" s="27" t="str">
        <f>IF('Student Record'!J1520="","",'Student Record'!J1520)</f>
        <v/>
      </c>
      <c r="J1522" s="25" t="str">
        <f>IF('Student Record'!O1520="","",'Student Record'!O1520)</f>
        <v/>
      </c>
      <c r="K15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2" s="25" t="str">
        <f>IF(Table1[[#This Row],[नाम विद्यार्थी]]="","",IF(AND(Table1[[#This Row],[कक्षा]]&gt;8,Table1[[#This Row],[कक्षा]]&lt;11),50,""))</f>
        <v/>
      </c>
      <c r="M1522" s="28" t="str">
        <f>IF(Table1[[#This Row],[नाम विद्यार्थी]]="","",IF(AND(Table1[[#This Row],[कक्षा]]&gt;=11,'School Fees'!$L$3="Yes"),100,""))</f>
        <v/>
      </c>
      <c r="N15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2" s="25" t="str">
        <f>IF(Table1[[#This Row],[नाम विद्यार्थी]]="","",IF(Table1[[#This Row],[कक्षा]]&gt;8,5,""))</f>
        <v/>
      </c>
      <c r="P15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2" s="21"/>
      <c r="R1522" s="21"/>
      <c r="S1522" s="28" t="str">
        <f>IF(SUM(Table1[[#This Row],[छात्र निधि]:[टी.सी.शुल्क]])=0,"",SUM(Table1[[#This Row],[छात्र निधि]:[टी.सी.शुल्क]]))</f>
        <v/>
      </c>
      <c r="T1522" s="33"/>
      <c r="U1522" s="33"/>
      <c r="V1522" s="22"/>
    </row>
    <row r="1523" spans="2:22" ht="15">
      <c r="B1523" s="25" t="str">
        <f>IF(C1523="","",ROWS($A$4:A1523))</f>
        <v/>
      </c>
      <c r="C1523" s="25" t="str">
        <f>IF('Student Record'!A1521="","",'Student Record'!A1521)</f>
        <v/>
      </c>
      <c r="D1523" s="25" t="str">
        <f>IF('Student Record'!B1521="","",'Student Record'!B1521)</f>
        <v/>
      </c>
      <c r="E1523" s="25" t="str">
        <f>IF('Student Record'!C1521="","",'Student Record'!C1521)</f>
        <v/>
      </c>
      <c r="F1523" s="26" t="str">
        <f>IF('Student Record'!E1521="","",'Student Record'!E1521)</f>
        <v/>
      </c>
      <c r="G1523" s="26" t="str">
        <f>IF('Student Record'!G1521="","",'Student Record'!G1521)</f>
        <v/>
      </c>
      <c r="H1523" s="25" t="str">
        <f>IF('Student Record'!I1521="","",'Student Record'!I1521)</f>
        <v/>
      </c>
      <c r="I1523" s="27" t="str">
        <f>IF('Student Record'!J1521="","",'Student Record'!J1521)</f>
        <v/>
      </c>
      <c r="J1523" s="25" t="str">
        <f>IF('Student Record'!O1521="","",'Student Record'!O1521)</f>
        <v/>
      </c>
      <c r="K15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3" s="25" t="str">
        <f>IF(Table1[[#This Row],[नाम विद्यार्थी]]="","",IF(AND(Table1[[#This Row],[कक्षा]]&gt;8,Table1[[#This Row],[कक्षा]]&lt;11),50,""))</f>
        <v/>
      </c>
      <c r="M1523" s="28" t="str">
        <f>IF(Table1[[#This Row],[नाम विद्यार्थी]]="","",IF(AND(Table1[[#This Row],[कक्षा]]&gt;=11,'School Fees'!$L$3="Yes"),100,""))</f>
        <v/>
      </c>
      <c r="N15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3" s="25" t="str">
        <f>IF(Table1[[#This Row],[नाम विद्यार्थी]]="","",IF(Table1[[#This Row],[कक्षा]]&gt;8,5,""))</f>
        <v/>
      </c>
      <c r="P15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3" s="21"/>
      <c r="R1523" s="21"/>
      <c r="S1523" s="28" t="str">
        <f>IF(SUM(Table1[[#This Row],[छात्र निधि]:[टी.सी.शुल्क]])=0,"",SUM(Table1[[#This Row],[छात्र निधि]:[टी.सी.शुल्क]]))</f>
        <v/>
      </c>
      <c r="T1523" s="33"/>
      <c r="U1523" s="33"/>
      <c r="V1523" s="22"/>
    </row>
    <row r="1524" spans="2:22" ht="15">
      <c r="B1524" s="25" t="str">
        <f>IF(C1524="","",ROWS($A$4:A1524))</f>
        <v/>
      </c>
      <c r="C1524" s="25" t="str">
        <f>IF('Student Record'!A1522="","",'Student Record'!A1522)</f>
        <v/>
      </c>
      <c r="D1524" s="25" t="str">
        <f>IF('Student Record'!B1522="","",'Student Record'!B1522)</f>
        <v/>
      </c>
      <c r="E1524" s="25" t="str">
        <f>IF('Student Record'!C1522="","",'Student Record'!C1522)</f>
        <v/>
      </c>
      <c r="F1524" s="26" t="str">
        <f>IF('Student Record'!E1522="","",'Student Record'!E1522)</f>
        <v/>
      </c>
      <c r="G1524" s="26" t="str">
        <f>IF('Student Record'!G1522="","",'Student Record'!G1522)</f>
        <v/>
      </c>
      <c r="H1524" s="25" t="str">
        <f>IF('Student Record'!I1522="","",'Student Record'!I1522)</f>
        <v/>
      </c>
      <c r="I1524" s="27" t="str">
        <f>IF('Student Record'!J1522="","",'Student Record'!J1522)</f>
        <v/>
      </c>
      <c r="J1524" s="25" t="str">
        <f>IF('Student Record'!O1522="","",'Student Record'!O1522)</f>
        <v/>
      </c>
      <c r="K15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4" s="25" t="str">
        <f>IF(Table1[[#This Row],[नाम विद्यार्थी]]="","",IF(AND(Table1[[#This Row],[कक्षा]]&gt;8,Table1[[#This Row],[कक्षा]]&lt;11),50,""))</f>
        <v/>
      </c>
      <c r="M1524" s="28" t="str">
        <f>IF(Table1[[#This Row],[नाम विद्यार्थी]]="","",IF(AND(Table1[[#This Row],[कक्षा]]&gt;=11,'School Fees'!$L$3="Yes"),100,""))</f>
        <v/>
      </c>
      <c r="N15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4" s="25" t="str">
        <f>IF(Table1[[#This Row],[नाम विद्यार्थी]]="","",IF(Table1[[#This Row],[कक्षा]]&gt;8,5,""))</f>
        <v/>
      </c>
      <c r="P15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4" s="21"/>
      <c r="R1524" s="21"/>
      <c r="S1524" s="28" t="str">
        <f>IF(SUM(Table1[[#This Row],[छात्र निधि]:[टी.सी.शुल्क]])=0,"",SUM(Table1[[#This Row],[छात्र निधि]:[टी.सी.शुल्क]]))</f>
        <v/>
      </c>
      <c r="T1524" s="33"/>
      <c r="U1524" s="33"/>
      <c r="V1524" s="22"/>
    </row>
    <row r="1525" spans="2:22" ht="15">
      <c r="B1525" s="25" t="str">
        <f>IF(C1525="","",ROWS($A$4:A1525))</f>
        <v/>
      </c>
      <c r="C1525" s="25" t="str">
        <f>IF('Student Record'!A1523="","",'Student Record'!A1523)</f>
        <v/>
      </c>
      <c r="D1525" s="25" t="str">
        <f>IF('Student Record'!B1523="","",'Student Record'!B1523)</f>
        <v/>
      </c>
      <c r="E1525" s="25" t="str">
        <f>IF('Student Record'!C1523="","",'Student Record'!C1523)</f>
        <v/>
      </c>
      <c r="F1525" s="26" t="str">
        <f>IF('Student Record'!E1523="","",'Student Record'!E1523)</f>
        <v/>
      </c>
      <c r="G1525" s="26" t="str">
        <f>IF('Student Record'!G1523="","",'Student Record'!G1523)</f>
        <v/>
      </c>
      <c r="H1525" s="25" t="str">
        <f>IF('Student Record'!I1523="","",'Student Record'!I1523)</f>
        <v/>
      </c>
      <c r="I1525" s="27" t="str">
        <f>IF('Student Record'!J1523="","",'Student Record'!J1523)</f>
        <v/>
      </c>
      <c r="J1525" s="25" t="str">
        <f>IF('Student Record'!O1523="","",'Student Record'!O1523)</f>
        <v/>
      </c>
      <c r="K15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5" s="25" t="str">
        <f>IF(Table1[[#This Row],[नाम विद्यार्थी]]="","",IF(AND(Table1[[#This Row],[कक्षा]]&gt;8,Table1[[#This Row],[कक्षा]]&lt;11),50,""))</f>
        <v/>
      </c>
      <c r="M1525" s="28" t="str">
        <f>IF(Table1[[#This Row],[नाम विद्यार्थी]]="","",IF(AND(Table1[[#This Row],[कक्षा]]&gt;=11,'School Fees'!$L$3="Yes"),100,""))</f>
        <v/>
      </c>
      <c r="N15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5" s="25" t="str">
        <f>IF(Table1[[#This Row],[नाम विद्यार्थी]]="","",IF(Table1[[#This Row],[कक्षा]]&gt;8,5,""))</f>
        <v/>
      </c>
      <c r="P15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5" s="21"/>
      <c r="R1525" s="21"/>
      <c r="S1525" s="28" t="str">
        <f>IF(SUM(Table1[[#This Row],[छात्र निधि]:[टी.सी.शुल्क]])=0,"",SUM(Table1[[#This Row],[छात्र निधि]:[टी.सी.शुल्क]]))</f>
        <v/>
      </c>
      <c r="T1525" s="33"/>
      <c r="U1525" s="33"/>
      <c r="V1525" s="22"/>
    </row>
    <row r="1526" spans="2:22" ht="15">
      <c r="B1526" s="25" t="str">
        <f>IF(C1526="","",ROWS($A$4:A1526))</f>
        <v/>
      </c>
      <c r="C1526" s="25" t="str">
        <f>IF('Student Record'!A1524="","",'Student Record'!A1524)</f>
        <v/>
      </c>
      <c r="D1526" s="25" t="str">
        <f>IF('Student Record'!B1524="","",'Student Record'!B1524)</f>
        <v/>
      </c>
      <c r="E1526" s="25" t="str">
        <f>IF('Student Record'!C1524="","",'Student Record'!C1524)</f>
        <v/>
      </c>
      <c r="F1526" s="26" t="str">
        <f>IF('Student Record'!E1524="","",'Student Record'!E1524)</f>
        <v/>
      </c>
      <c r="G1526" s="26" t="str">
        <f>IF('Student Record'!G1524="","",'Student Record'!G1524)</f>
        <v/>
      </c>
      <c r="H1526" s="25" t="str">
        <f>IF('Student Record'!I1524="","",'Student Record'!I1524)</f>
        <v/>
      </c>
      <c r="I1526" s="27" t="str">
        <f>IF('Student Record'!J1524="","",'Student Record'!J1524)</f>
        <v/>
      </c>
      <c r="J1526" s="25" t="str">
        <f>IF('Student Record'!O1524="","",'Student Record'!O1524)</f>
        <v/>
      </c>
      <c r="K15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6" s="25" t="str">
        <f>IF(Table1[[#This Row],[नाम विद्यार्थी]]="","",IF(AND(Table1[[#This Row],[कक्षा]]&gt;8,Table1[[#This Row],[कक्षा]]&lt;11),50,""))</f>
        <v/>
      </c>
      <c r="M1526" s="28" t="str">
        <f>IF(Table1[[#This Row],[नाम विद्यार्थी]]="","",IF(AND(Table1[[#This Row],[कक्षा]]&gt;=11,'School Fees'!$L$3="Yes"),100,""))</f>
        <v/>
      </c>
      <c r="N15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6" s="25" t="str">
        <f>IF(Table1[[#This Row],[नाम विद्यार्थी]]="","",IF(Table1[[#This Row],[कक्षा]]&gt;8,5,""))</f>
        <v/>
      </c>
      <c r="P15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6" s="21"/>
      <c r="R1526" s="21"/>
      <c r="S1526" s="28" t="str">
        <f>IF(SUM(Table1[[#This Row],[छात्र निधि]:[टी.सी.शुल्क]])=0,"",SUM(Table1[[#This Row],[छात्र निधि]:[टी.सी.शुल्क]]))</f>
        <v/>
      </c>
      <c r="T1526" s="33"/>
      <c r="U1526" s="33"/>
      <c r="V1526" s="22"/>
    </row>
    <row r="1527" spans="2:22" ht="15">
      <c r="B1527" s="25" t="str">
        <f>IF(C1527="","",ROWS($A$4:A1527))</f>
        <v/>
      </c>
      <c r="C1527" s="25" t="str">
        <f>IF('Student Record'!A1525="","",'Student Record'!A1525)</f>
        <v/>
      </c>
      <c r="D1527" s="25" t="str">
        <f>IF('Student Record'!B1525="","",'Student Record'!B1525)</f>
        <v/>
      </c>
      <c r="E1527" s="25" t="str">
        <f>IF('Student Record'!C1525="","",'Student Record'!C1525)</f>
        <v/>
      </c>
      <c r="F1527" s="26" t="str">
        <f>IF('Student Record'!E1525="","",'Student Record'!E1525)</f>
        <v/>
      </c>
      <c r="G1527" s="26" t="str">
        <f>IF('Student Record'!G1525="","",'Student Record'!G1525)</f>
        <v/>
      </c>
      <c r="H1527" s="25" t="str">
        <f>IF('Student Record'!I1525="","",'Student Record'!I1525)</f>
        <v/>
      </c>
      <c r="I1527" s="27" t="str">
        <f>IF('Student Record'!J1525="","",'Student Record'!J1525)</f>
        <v/>
      </c>
      <c r="J1527" s="25" t="str">
        <f>IF('Student Record'!O1525="","",'Student Record'!O1525)</f>
        <v/>
      </c>
      <c r="K15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7" s="25" t="str">
        <f>IF(Table1[[#This Row],[नाम विद्यार्थी]]="","",IF(AND(Table1[[#This Row],[कक्षा]]&gt;8,Table1[[#This Row],[कक्षा]]&lt;11),50,""))</f>
        <v/>
      </c>
      <c r="M1527" s="28" t="str">
        <f>IF(Table1[[#This Row],[नाम विद्यार्थी]]="","",IF(AND(Table1[[#This Row],[कक्षा]]&gt;=11,'School Fees'!$L$3="Yes"),100,""))</f>
        <v/>
      </c>
      <c r="N15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7" s="25" t="str">
        <f>IF(Table1[[#This Row],[नाम विद्यार्थी]]="","",IF(Table1[[#This Row],[कक्षा]]&gt;8,5,""))</f>
        <v/>
      </c>
      <c r="P15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7" s="21"/>
      <c r="R1527" s="21"/>
      <c r="S1527" s="28" t="str">
        <f>IF(SUM(Table1[[#This Row],[छात्र निधि]:[टी.सी.शुल्क]])=0,"",SUM(Table1[[#This Row],[छात्र निधि]:[टी.सी.शुल्क]]))</f>
        <v/>
      </c>
      <c r="T1527" s="33"/>
      <c r="U1527" s="33"/>
      <c r="V1527" s="22"/>
    </row>
    <row r="1528" spans="2:22" ht="15">
      <c r="B1528" s="25" t="str">
        <f>IF(C1528="","",ROWS($A$4:A1528))</f>
        <v/>
      </c>
      <c r="C1528" s="25" t="str">
        <f>IF('Student Record'!A1526="","",'Student Record'!A1526)</f>
        <v/>
      </c>
      <c r="D1528" s="25" t="str">
        <f>IF('Student Record'!B1526="","",'Student Record'!B1526)</f>
        <v/>
      </c>
      <c r="E1528" s="25" t="str">
        <f>IF('Student Record'!C1526="","",'Student Record'!C1526)</f>
        <v/>
      </c>
      <c r="F1528" s="26" t="str">
        <f>IF('Student Record'!E1526="","",'Student Record'!E1526)</f>
        <v/>
      </c>
      <c r="G1528" s="26" t="str">
        <f>IF('Student Record'!G1526="","",'Student Record'!G1526)</f>
        <v/>
      </c>
      <c r="H1528" s="25" t="str">
        <f>IF('Student Record'!I1526="","",'Student Record'!I1526)</f>
        <v/>
      </c>
      <c r="I1528" s="27" t="str">
        <f>IF('Student Record'!J1526="","",'Student Record'!J1526)</f>
        <v/>
      </c>
      <c r="J1528" s="25" t="str">
        <f>IF('Student Record'!O1526="","",'Student Record'!O1526)</f>
        <v/>
      </c>
      <c r="K15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8" s="25" t="str">
        <f>IF(Table1[[#This Row],[नाम विद्यार्थी]]="","",IF(AND(Table1[[#This Row],[कक्षा]]&gt;8,Table1[[#This Row],[कक्षा]]&lt;11),50,""))</f>
        <v/>
      </c>
      <c r="M1528" s="28" t="str">
        <f>IF(Table1[[#This Row],[नाम विद्यार्थी]]="","",IF(AND(Table1[[#This Row],[कक्षा]]&gt;=11,'School Fees'!$L$3="Yes"),100,""))</f>
        <v/>
      </c>
      <c r="N15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8" s="25" t="str">
        <f>IF(Table1[[#This Row],[नाम विद्यार्थी]]="","",IF(Table1[[#This Row],[कक्षा]]&gt;8,5,""))</f>
        <v/>
      </c>
      <c r="P15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8" s="21"/>
      <c r="R1528" s="21"/>
      <c r="S1528" s="28" t="str">
        <f>IF(SUM(Table1[[#This Row],[छात्र निधि]:[टी.सी.शुल्क]])=0,"",SUM(Table1[[#This Row],[छात्र निधि]:[टी.सी.शुल्क]]))</f>
        <v/>
      </c>
      <c r="T1528" s="33"/>
      <c r="U1528" s="33"/>
      <c r="V1528" s="22"/>
    </row>
    <row r="1529" spans="2:22" ht="15">
      <c r="B1529" s="25" t="str">
        <f>IF(C1529="","",ROWS($A$4:A1529))</f>
        <v/>
      </c>
      <c r="C1529" s="25" t="str">
        <f>IF('Student Record'!A1527="","",'Student Record'!A1527)</f>
        <v/>
      </c>
      <c r="D1529" s="25" t="str">
        <f>IF('Student Record'!B1527="","",'Student Record'!B1527)</f>
        <v/>
      </c>
      <c r="E1529" s="25" t="str">
        <f>IF('Student Record'!C1527="","",'Student Record'!C1527)</f>
        <v/>
      </c>
      <c r="F1529" s="26" t="str">
        <f>IF('Student Record'!E1527="","",'Student Record'!E1527)</f>
        <v/>
      </c>
      <c r="G1529" s="26" t="str">
        <f>IF('Student Record'!G1527="","",'Student Record'!G1527)</f>
        <v/>
      </c>
      <c r="H1529" s="25" t="str">
        <f>IF('Student Record'!I1527="","",'Student Record'!I1527)</f>
        <v/>
      </c>
      <c r="I1529" s="27" t="str">
        <f>IF('Student Record'!J1527="","",'Student Record'!J1527)</f>
        <v/>
      </c>
      <c r="J1529" s="25" t="str">
        <f>IF('Student Record'!O1527="","",'Student Record'!O1527)</f>
        <v/>
      </c>
      <c r="K15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29" s="25" t="str">
        <f>IF(Table1[[#This Row],[नाम विद्यार्थी]]="","",IF(AND(Table1[[#This Row],[कक्षा]]&gt;8,Table1[[#This Row],[कक्षा]]&lt;11),50,""))</f>
        <v/>
      </c>
      <c r="M1529" s="28" t="str">
        <f>IF(Table1[[#This Row],[नाम विद्यार्थी]]="","",IF(AND(Table1[[#This Row],[कक्षा]]&gt;=11,'School Fees'!$L$3="Yes"),100,""))</f>
        <v/>
      </c>
      <c r="N15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29" s="25" t="str">
        <f>IF(Table1[[#This Row],[नाम विद्यार्थी]]="","",IF(Table1[[#This Row],[कक्षा]]&gt;8,5,""))</f>
        <v/>
      </c>
      <c r="P15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29" s="21"/>
      <c r="R1529" s="21"/>
      <c r="S1529" s="28" t="str">
        <f>IF(SUM(Table1[[#This Row],[छात्र निधि]:[टी.सी.शुल्क]])=0,"",SUM(Table1[[#This Row],[छात्र निधि]:[टी.सी.शुल्क]]))</f>
        <v/>
      </c>
      <c r="T1529" s="33"/>
      <c r="U1529" s="33"/>
      <c r="V1529" s="22"/>
    </row>
    <row r="1530" spans="2:22" ht="15">
      <c r="B1530" s="25" t="str">
        <f>IF(C1530="","",ROWS($A$4:A1530))</f>
        <v/>
      </c>
      <c r="C1530" s="25" t="str">
        <f>IF('Student Record'!A1528="","",'Student Record'!A1528)</f>
        <v/>
      </c>
      <c r="D1530" s="25" t="str">
        <f>IF('Student Record'!B1528="","",'Student Record'!B1528)</f>
        <v/>
      </c>
      <c r="E1530" s="25" t="str">
        <f>IF('Student Record'!C1528="","",'Student Record'!C1528)</f>
        <v/>
      </c>
      <c r="F1530" s="26" t="str">
        <f>IF('Student Record'!E1528="","",'Student Record'!E1528)</f>
        <v/>
      </c>
      <c r="G1530" s="26" t="str">
        <f>IF('Student Record'!G1528="","",'Student Record'!G1528)</f>
        <v/>
      </c>
      <c r="H1530" s="25" t="str">
        <f>IF('Student Record'!I1528="","",'Student Record'!I1528)</f>
        <v/>
      </c>
      <c r="I1530" s="27" t="str">
        <f>IF('Student Record'!J1528="","",'Student Record'!J1528)</f>
        <v/>
      </c>
      <c r="J1530" s="25" t="str">
        <f>IF('Student Record'!O1528="","",'Student Record'!O1528)</f>
        <v/>
      </c>
      <c r="K15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0" s="25" t="str">
        <f>IF(Table1[[#This Row],[नाम विद्यार्थी]]="","",IF(AND(Table1[[#This Row],[कक्षा]]&gt;8,Table1[[#This Row],[कक्षा]]&lt;11),50,""))</f>
        <v/>
      </c>
      <c r="M1530" s="28" t="str">
        <f>IF(Table1[[#This Row],[नाम विद्यार्थी]]="","",IF(AND(Table1[[#This Row],[कक्षा]]&gt;=11,'School Fees'!$L$3="Yes"),100,""))</f>
        <v/>
      </c>
      <c r="N15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0" s="25" t="str">
        <f>IF(Table1[[#This Row],[नाम विद्यार्थी]]="","",IF(Table1[[#This Row],[कक्षा]]&gt;8,5,""))</f>
        <v/>
      </c>
      <c r="P15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0" s="21"/>
      <c r="R1530" s="21"/>
      <c r="S1530" s="28" t="str">
        <f>IF(SUM(Table1[[#This Row],[छात्र निधि]:[टी.सी.शुल्क]])=0,"",SUM(Table1[[#This Row],[छात्र निधि]:[टी.सी.शुल्क]]))</f>
        <v/>
      </c>
      <c r="T1530" s="33"/>
      <c r="U1530" s="33"/>
      <c r="V1530" s="22"/>
    </row>
    <row r="1531" spans="2:22" ht="15">
      <c r="B1531" s="25" t="str">
        <f>IF(C1531="","",ROWS($A$4:A1531))</f>
        <v/>
      </c>
      <c r="C1531" s="25" t="str">
        <f>IF('Student Record'!A1529="","",'Student Record'!A1529)</f>
        <v/>
      </c>
      <c r="D1531" s="25" t="str">
        <f>IF('Student Record'!B1529="","",'Student Record'!B1529)</f>
        <v/>
      </c>
      <c r="E1531" s="25" t="str">
        <f>IF('Student Record'!C1529="","",'Student Record'!C1529)</f>
        <v/>
      </c>
      <c r="F1531" s="26" t="str">
        <f>IF('Student Record'!E1529="","",'Student Record'!E1529)</f>
        <v/>
      </c>
      <c r="G1531" s="26" t="str">
        <f>IF('Student Record'!G1529="","",'Student Record'!G1529)</f>
        <v/>
      </c>
      <c r="H1531" s="25" t="str">
        <f>IF('Student Record'!I1529="","",'Student Record'!I1529)</f>
        <v/>
      </c>
      <c r="I1531" s="27" t="str">
        <f>IF('Student Record'!J1529="","",'Student Record'!J1529)</f>
        <v/>
      </c>
      <c r="J1531" s="25" t="str">
        <f>IF('Student Record'!O1529="","",'Student Record'!O1529)</f>
        <v/>
      </c>
      <c r="K15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1" s="25" t="str">
        <f>IF(Table1[[#This Row],[नाम विद्यार्थी]]="","",IF(AND(Table1[[#This Row],[कक्षा]]&gt;8,Table1[[#This Row],[कक्षा]]&lt;11),50,""))</f>
        <v/>
      </c>
      <c r="M1531" s="28" t="str">
        <f>IF(Table1[[#This Row],[नाम विद्यार्थी]]="","",IF(AND(Table1[[#This Row],[कक्षा]]&gt;=11,'School Fees'!$L$3="Yes"),100,""))</f>
        <v/>
      </c>
      <c r="N15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1" s="25" t="str">
        <f>IF(Table1[[#This Row],[नाम विद्यार्थी]]="","",IF(Table1[[#This Row],[कक्षा]]&gt;8,5,""))</f>
        <v/>
      </c>
      <c r="P15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1" s="21"/>
      <c r="R1531" s="21"/>
      <c r="S1531" s="28" t="str">
        <f>IF(SUM(Table1[[#This Row],[छात्र निधि]:[टी.सी.शुल्क]])=0,"",SUM(Table1[[#This Row],[छात्र निधि]:[टी.सी.शुल्क]]))</f>
        <v/>
      </c>
      <c r="T1531" s="33"/>
      <c r="U1531" s="33"/>
      <c r="V1531" s="22"/>
    </row>
    <row r="1532" spans="2:22" ht="15">
      <c r="B1532" s="25" t="str">
        <f>IF(C1532="","",ROWS($A$4:A1532))</f>
        <v/>
      </c>
      <c r="C1532" s="25" t="str">
        <f>IF('Student Record'!A1530="","",'Student Record'!A1530)</f>
        <v/>
      </c>
      <c r="D1532" s="25" t="str">
        <f>IF('Student Record'!B1530="","",'Student Record'!B1530)</f>
        <v/>
      </c>
      <c r="E1532" s="25" t="str">
        <f>IF('Student Record'!C1530="","",'Student Record'!C1530)</f>
        <v/>
      </c>
      <c r="F1532" s="26" t="str">
        <f>IF('Student Record'!E1530="","",'Student Record'!E1530)</f>
        <v/>
      </c>
      <c r="G1532" s="26" t="str">
        <f>IF('Student Record'!G1530="","",'Student Record'!G1530)</f>
        <v/>
      </c>
      <c r="H1532" s="25" t="str">
        <f>IF('Student Record'!I1530="","",'Student Record'!I1530)</f>
        <v/>
      </c>
      <c r="I1532" s="27" t="str">
        <f>IF('Student Record'!J1530="","",'Student Record'!J1530)</f>
        <v/>
      </c>
      <c r="J1532" s="25" t="str">
        <f>IF('Student Record'!O1530="","",'Student Record'!O1530)</f>
        <v/>
      </c>
      <c r="K15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2" s="25" t="str">
        <f>IF(Table1[[#This Row],[नाम विद्यार्थी]]="","",IF(AND(Table1[[#This Row],[कक्षा]]&gt;8,Table1[[#This Row],[कक्षा]]&lt;11),50,""))</f>
        <v/>
      </c>
      <c r="M1532" s="28" t="str">
        <f>IF(Table1[[#This Row],[नाम विद्यार्थी]]="","",IF(AND(Table1[[#This Row],[कक्षा]]&gt;=11,'School Fees'!$L$3="Yes"),100,""))</f>
        <v/>
      </c>
      <c r="N15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2" s="25" t="str">
        <f>IF(Table1[[#This Row],[नाम विद्यार्थी]]="","",IF(Table1[[#This Row],[कक्षा]]&gt;8,5,""))</f>
        <v/>
      </c>
      <c r="P15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2" s="21"/>
      <c r="R1532" s="21"/>
      <c r="S1532" s="28" t="str">
        <f>IF(SUM(Table1[[#This Row],[छात्र निधि]:[टी.सी.शुल्क]])=0,"",SUM(Table1[[#This Row],[छात्र निधि]:[टी.सी.शुल्क]]))</f>
        <v/>
      </c>
      <c r="T1532" s="33"/>
      <c r="U1532" s="33"/>
      <c r="V1532" s="22"/>
    </row>
    <row r="1533" spans="2:22" ht="15">
      <c r="B1533" s="25" t="str">
        <f>IF(C1533="","",ROWS($A$4:A1533))</f>
        <v/>
      </c>
      <c r="C1533" s="25" t="str">
        <f>IF('Student Record'!A1531="","",'Student Record'!A1531)</f>
        <v/>
      </c>
      <c r="D1533" s="25" t="str">
        <f>IF('Student Record'!B1531="","",'Student Record'!B1531)</f>
        <v/>
      </c>
      <c r="E1533" s="25" t="str">
        <f>IF('Student Record'!C1531="","",'Student Record'!C1531)</f>
        <v/>
      </c>
      <c r="F1533" s="26" t="str">
        <f>IF('Student Record'!E1531="","",'Student Record'!E1531)</f>
        <v/>
      </c>
      <c r="G1533" s="26" t="str">
        <f>IF('Student Record'!G1531="","",'Student Record'!G1531)</f>
        <v/>
      </c>
      <c r="H1533" s="25" t="str">
        <f>IF('Student Record'!I1531="","",'Student Record'!I1531)</f>
        <v/>
      </c>
      <c r="I1533" s="27" t="str">
        <f>IF('Student Record'!J1531="","",'Student Record'!J1531)</f>
        <v/>
      </c>
      <c r="J1533" s="25" t="str">
        <f>IF('Student Record'!O1531="","",'Student Record'!O1531)</f>
        <v/>
      </c>
      <c r="K15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3" s="25" t="str">
        <f>IF(Table1[[#This Row],[नाम विद्यार्थी]]="","",IF(AND(Table1[[#This Row],[कक्षा]]&gt;8,Table1[[#This Row],[कक्षा]]&lt;11),50,""))</f>
        <v/>
      </c>
      <c r="M1533" s="28" t="str">
        <f>IF(Table1[[#This Row],[नाम विद्यार्थी]]="","",IF(AND(Table1[[#This Row],[कक्षा]]&gt;=11,'School Fees'!$L$3="Yes"),100,""))</f>
        <v/>
      </c>
      <c r="N15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3" s="25" t="str">
        <f>IF(Table1[[#This Row],[नाम विद्यार्थी]]="","",IF(Table1[[#This Row],[कक्षा]]&gt;8,5,""))</f>
        <v/>
      </c>
      <c r="P15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3" s="21"/>
      <c r="R1533" s="21"/>
      <c r="S1533" s="28" t="str">
        <f>IF(SUM(Table1[[#This Row],[छात्र निधि]:[टी.सी.शुल्क]])=0,"",SUM(Table1[[#This Row],[छात्र निधि]:[टी.सी.शुल्क]]))</f>
        <v/>
      </c>
      <c r="T1533" s="33"/>
      <c r="U1533" s="33"/>
      <c r="V1533" s="22"/>
    </row>
    <row r="1534" spans="2:22" ht="15">
      <c r="B1534" s="25" t="str">
        <f>IF(C1534="","",ROWS($A$4:A1534))</f>
        <v/>
      </c>
      <c r="C1534" s="25" t="str">
        <f>IF('Student Record'!A1532="","",'Student Record'!A1532)</f>
        <v/>
      </c>
      <c r="D1534" s="25" t="str">
        <f>IF('Student Record'!B1532="","",'Student Record'!B1532)</f>
        <v/>
      </c>
      <c r="E1534" s="25" t="str">
        <f>IF('Student Record'!C1532="","",'Student Record'!C1532)</f>
        <v/>
      </c>
      <c r="F1534" s="26" t="str">
        <f>IF('Student Record'!E1532="","",'Student Record'!E1532)</f>
        <v/>
      </c>
      <c r="G1534" s="26" t="str">
        <f>IF('Student Record'!G1532="","",'Student Record'!G1532)</f>
        <v/>
      </c>
      <c r="H1534" s="25" t="str">
        <f>IF('Student Record'!I1532="","",'Student Record'!I1532)</f>
        <v/>
      </c>
      <c r="I1534" s="27" t="str">
        <f>IF('Student Record'!J1532="","",'Student Record'!J1532)</f>
        <v/>
      </c>
      <c r="J1534" s="25" t="str">
        <f>IF('Student Record'!O1532="","",'Student Record'!O1532)</f>
        <v/>
      </c>
      <c r="K15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4" s="25" t="str">
        <f>IF(Table1[[#This Row],[नाम विद्यार्थी]]="","",IF(AND(Table1[[#This Row],[कक्षा]]&gt;8,Table1[[#This Row],[कक्षा]]&lt;11),50,""))</f>
        <v/>
      </c>
      <c r="M1534" s="28" t="str">
        <f>IF(Table1[[#This Row],[नाम विद्यार्थी]]="","",IF(AND(Table1[[#This Row],[कक्षा]]&gt;=11,'School Fees'!$L$3="Yes"),100,""))</f>
        <v/>
      </c>
      <c r="N15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4" s="25" t="str">
        <f>IF(Table1[[#This Row],[नाम विद्यार्थी]]="","",IF(Table1[[#This Row],[कक्षा]]&gt;8,5,""))</f>
        <v/>
      </c>
      <c r="P15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4" s="21"/>
      <c r="R1534" s="21"/>
      <c r="S1534" s="28" t="str">
        <f>IF(SUM(Table1[[#This Row],[छात्र निधि]:[टी.सी.शुल्क]])=0,"",SUM(Table1[[#This Row],[छात्र निधि]:[टी.सी.शुल्क]]))</f>
        <v/>
      </c>
      <c r="T1534" s="33"/>
      <c r="U1534" s="33"/>
      <c r="V1534" s="22"/>
    </row>
    <row r="1535" spans="2:22" ht="15">
      <c r="B1535" s="25" t="str">
        <f>IF(C1535="","",ROWS($A$4:A1535))</f>
        <v/>
      </c>
      <c r="C1535" s="25" t="str">
        <f>IF('Student Record'!A1533="","",'Student Record'!A1533)</f>
        <v/>
      </c>
      <c r="D1535" s="25" t="str">
        <f>IF('Student Record'!B1533="","",'Student Record'!B1533)</f>
        <v/>
      </c>
      <c r="E1535" s="25" t="str">
        <f>IF('Student Record'!C1533="","",'Student Record'!C1533)</f>
        <v/>
      </c>
      <c r="F1535" s="26" t="str">
        <f>IF('Student Record'!E1533="","",'Student Record'!E1533)</f>
        <v/>
      </c>
      <c r="G1535" s="26" t="str">
        <f>IF('Student Record'!G1533="","",'Student Record'!G1533)</f>
        <v/>
      </c>
      <c r="H1535" s="25" t="str">
        <f>IF('Student Record'!I1533="","",'Student Record'!I1533)</f>
        <v/>
      </c>
      <c r="I1535" s="27" t="str">
        <f>IF('Student Record'!J1533="","",'Student Record'!J1533)</f>
        <v/>
      </c>
      <c r="J1535" s="25" t="str">
        <f>IF('Student Record'!O1533="","",'Student Record'!O1533)</f>
        <v/>
      </c>
      <c r="K15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5" s="25" t="str">
        <f>IF(Table1[[#This Row],[नाम विद्यार्थी]]="","",IF(AND(Table1[[#This Row],[कक्षा]]&gt;8,Table1[[#This Row],[कक्षा]]&lt;11),50,""))</f>
        <v/>
      </c>
      <c r="M1535" s="28" t="str">
        <f>IF(Table1[[#This Row],[नाम विद्यार्थी]]="","",IF(AND(Table1[[#This Row],[कक्षा]]&gt;=11,'School Fees'!$L$3="Yes"),100,""))</f>
        <v/>
      </c>
      <c r="N15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5" s="25" t="str">
        <f>IF(Table1[[#This Row],[नाम विद्यार्थी]]="","",IF(Table1[[#This Row],[कक्षा]]&gt;8,5,""))</f>
        <v/>
      </c>
      <c r="P15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5" s="21"/>
      <c r="R1535" s="21"/>
      <c r="S1535" s="28" t="str">
        <f>IF(SUM(Table1[[#This Row],[छात्र निधि]:[टी.सी.शुल्क]])=0,"",SUM(Table1[[#This Row],[छात्र निधि]:[टी.सी.शुल्क]]))</f>
        <v/>
      </c>
      <c r="T1535" s="33"/>
      <c r="U1535" s="33"/>
      <c r="V1535" s="22"/>
    </row>
    <row r="1536" spans="2:22" ht="15">
      <c r="B1536" s="25" t="str">
        <f>IF(C1536="","",ROWS($A$4:A1536))</f>
        <v/>
      </c>
      <c r="C1536" s="25" t="str">
        <f>IF('Student Record'!A1534="","",'Student Record'!A1534)</f>
        <v/>
      </c>
      <c r="D1536" s="25" t="str">
        <f>IF('Student Record'!B1534="","",'Student Record'!B1534)</f>
        <v/>
      </c>
      <c r="E1536" s="25" t="str">
        <f>IF('Student Record'!C1534="","",'Student Record'!C1534)</f>
        <v/>
      </c>
      <c r="F1536" s="26" t="str">
        <f>IF('Student Record'!E1534="","",'Student Record'!E1534)</f>
        <v/>
      </c>
      <c r="G1536" s="26" t="str">
        <f>IF('Student Record'!G1534="","",'Student Record'!G1534)</f>
        <v/>
      </c>
      <c r="H1536" s="25" t="str">
        <f>IF('Student Record'!I1534="","",'Student Record'!I1534)</f>
        <v/>
      </c>
      <c r="I1536" s="27" t="str">
        <f>IF('Student Record'!J1534="","",'Student Record'!J1534)</f>
        <v/>
      </c>
      <c r="J1536" s="25" t="str">
        <f>IF('Student Record'!O1534="","",'Student Record'!O1534)</f>
        <v/>
      </c>
      <c r="K15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6" s="25" t="str">
        <f>IF(Table1[[#This Row],[नाम विद्यार्थी]]="","",IF(AND(Table1[[#This Row],[कक्षा]]&gt;8,Table1[[#This Row],[कक्षा]]&lt;11),50,""))</f>
        <v/>
      </c>
      <c r="M1536" s="28" t="str">
        <f>IF(Table1[[#This Row],[नाम विद्यार्थी]]="","",IF(AND(Table1[[#This Row],[कक्षा]]&gt;=11,'School Fees'!$L$3="Yes"),100,""))</f>
        <v/>
      </c>
      <c r="N15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6" s="25" t="str">
        <f>IF(Table1[[#This Row],[नाम विद्यार्थी]]="","",IF(Table1[[#This Row],[कक्षा]]&gt;8,5,""))</f>
        <v/>
      </c>
      <c r="P15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6" s="21"/>
      <c r="R1536" s="21"/>
      <c r="S1536" s="28" t="str">
        <f>IF(SUM(Table1[[#This Row],[छात्र निधि]:[टी.सी.शुल्क]])=0,"",SUM(Table1[[#This Row],[छात्र निधि]:[टी.सी.शुल्क]]))</f>
        <v/>
      </c>
      <c r="T1536" s="33"/>
      <c r="U1536" s="33"/>
      <c r="V1536" s="22"/>
    </row>
    <row r="1537" spans="2:22" ht="15">
      <c r="B1537" s="25" t="str">
        <f>IF(C1537="","",ROWS($A$4:A1537))</f>
        <v/>
      </c>
      <c r="C1537" s="25" t="str">
        <f>IF('Student Record'!A1535="","",'Student Record'!A1535)</f>
        <v/>
      </c>
      <c r="D1537" s="25" t="str">
        <f>IF('Student Record'!B1535="","",'Student Record'!B1535)</f>
        <v/>
      </c>
      <c r="E1537" s="25" t="str">
        <f>IF('Student Record'!C1535="","",'Student Record'!C1535)</f>
        <v/>
      </c>
      <c r="F1537" s="26" t="str">
        <f>IF('Student Record'!E1535="","",'Student Record'!E1535)</f>
        <v/>
      </c>
      <c r="G1537" s="26" t="str">
        <f>IF('Student Record'!G1535="","",'Student Record'!G1535)</f>
        <v/>
      </c>
      <c r="H1537" s="25" t="str">
        <f>IF('Student Record'!I1535="","",'Student Record'!I1535)</f>
        <v/>
      </c>
      <c r="I1537" s="27" t="str">
        <f>IF('Student Record'!J1535="","",'Student Record'!J1535)</f>
        <v/>
      </c>
      <c r="J1537" s="25" t="str">
        <f>IF('Student Record'!O1535="","",'Student Record'!O1535)</f>
        <v/>
      </c>
      <c r="K15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7" s="25" t="str">
        <f>IF(Table1[[#This Row],[नाम विद्यार्थी]]="","",IF(AND(Table1[[#This Row],[कक्षा]]&gt;8,Table1[[#This Row],[कक्षा]]&lt;11),50,""))</f>
        <v/>
      </c>
      <c r="M1537" s="28" t="str">
        <f>IF(Table1[[#This Row],[नाम विद्यार्थी]]="","",IF(AND(Table1[[#This Row],[कक्षा]]&gt;=11,'School Fees'!$L$3="Yes"),100,""))</f>
        <v/>
      </c>
      <c r="N15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7" s="25" t="str">
        <f>IF(Table1[[#This Row],[नाम विद्यार्थी]]="","",IF(Table1[[#This Row],[कक्षा]]&gt;8,5,""))</f>
        <v/>
      </c>
      <c r="P15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7" s="21"/>
      <c r="R1537" s="21"/>
      <c r="S1537" s="28" t="str">
        <f>IF(SUM(Table1[[#This Row],[छात्र निधि]:[टी.सी.शुल्क]])=0,"",SUM(Table1[[#This Row],[छात्र निधि]:[टी.सी.शुल्क]]))</f>
        <v/>
      </c>
      <c r="T1537" s="33"/>
      <c r="U1537" s="33"/>
      <c r="V1537" s="22"/>
    </row>
    <row r="1538" spans="2:22" ht="15">
      <c r="B1538" s="25" t="str">
        <f>IF(C1538="","",ROWS($A$4:A1538))</f>
        <v/>
      </c>
      <c r="C1538" s="25" t="str">
        <f>IF('Student Record'!A1536="","",'Student Record'!A1536)</f>
        <v/>
      </c>
      <c r="D1538" s="25" t="str">
        <f>IF('Student Record'!B1536="","",'Student Record'!B1536)</f>
        <v/>
      </c>
      <c r="E1538" s="25" t="str">
        <f>IF('Student Record'!C1536="","",'Student Record'!C1536)</f>
        <v/>
      </c>
      <c r="F1538" s="26" t="str">
        <f>IF('Student Record'!E1536="","",'Student Record'!E1536)</f>
        <v/>
      </c>
      <c r="G1538" s="26" t="str">
        <f>IF('Student Record'!G1536="","",'Student Record'!G1536)</f>
        <v/>
      </c>
      <c r="H1538" s="25" t="str">
        <f>IF('Student Record'!I1536="","",'Student Record'!I1536)</f>
        <v/>
      </c>
      <c r="I1538" s="27" t="str">
        <f>IF('Student Record'!J1536="","",'Student Record'!J1536)</f>
        <v/>
      </c>
      <c r="J1538" s="25" t="str">
        <f>IF('Student Record'!O1536="","",'Student Record'!O1536)</f>
        <v/>
      </c>
      <c r="K15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8" s="25" t="str">
        <f>IF(Table1[[#This Row],[नाम विद्यार्थी]]="","",IF(AND(Table1[[#This Row],[कक्षा]]&gt;8,Table1[[#This Row],[कक्षा]]&lt;11),50,""))</f>
        <v/>
      </c>
      <c r="M1538" s="28" t="str">
        <f>IF(Table1[[#This Row],[नाम विद्यार्थी]]="","",IF(AND(Table1[[#This Row],[कक्षा]]&gt;=11,'School Fees'!$L$3="Yes"),100,""))</f>
        <v/>
      </c>
      <c r="N15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8" s="25" t="str">
        <f>IF(Table1[[#This Row],[नाम विद्यार्थी]]="","",IF(Table1[[#This Row],[कक्षा]]&gt;8,5,""))</f>
        <v/>
      </c>
      <c r="P15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8" s="21"/>
      <c r="R1538" s="21"/>
      <c r="S1538" s="28" t="str">
        <f>IF(SUM(Table1[[#This Row],[छात्र निधि]:[टी.सी.शुल्क]])=0,"",SUM(Table1[[#This Row],[छात्र निधि]:[टी.सी.शुल्क]]))</f>
        <v/>
      </c>
      <c r="T1538" s="33"/>
      <c r="U1538" s="33"/>
      <c r="V1538" s="22"/>
    </row>
    <row r="1539" spans="2:22" ht="15">
      <c r="B1539" s="25" t="str">
        <f>IF(C1539="","",ROWS($A$4:A1539))</f>
        <v/>
      </c>
      <c r="C1539" s="25" t="str">
        <f>IF('Student Record'!A1537="","",'Student Record'!A1537)</f>
        <v/>
      </c>
      <c r="D1539" s="25" t="str">
        <f>IF('Student Record'!B1537="","",'Student Record'!B1537)</f>
        <v/>
      </c>
      <c r="E1539" s="25" t="str">
        <f>IF('Student Record'!C1537="","",'Student Record'!C1537)</f>
        <v/>
      </c>
      <c r="F1539" s="26" t="str">
        <f>IF('Student Record'!E1537="","",'Student Record'!E1537)</f>
        <v/>
      </c>
      <c r="G1539" s="26" t="str">
        <f>IF('Student Record'!G1537="","",'Student Record'!G1537)</f>
        <v/>
      </c>
      <c r="H1539" s="25" t="str">
        <f>IF('Student Record'!I1537="","",'Student Record'!I1537)</f>
        <v/>
      </c>
      <c r="I1539" s="27" t="str">
        <f>IF('Student Record'!J1537="","",'Student Record'!J1537)</f>
        <v/>
      </c>
      <c r="J1539" s="25" t="str">
        <f>IF('Student Record'!O1537="","",'Student Record'!O1537)</f>
        <v/>
      </c>
      <c r="K15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39" s="25" t="str">
        <f>IF(Table1[[#This Row],[नाम विद्यार्थी]]="","",IF(AND(Table1[[#This Row],[कक्षा]]&gt;8,Table1[[#This Row],[कक्षा]]&lt;11),50,""))</f>
        <v/>
      </c>
      <c r="M1539" s="28" t="str">
        <f>IF(Table1[[#This Row],[नाम विद्यार्थी]]="","",IF(AND(Table1[[#This Row],[कक्षा]]&gt;=11,'School Fees'!$L$3="Yes"),100,""))</f>
        <v/>
      </c>
      <c r="N15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39" s="25" t="str">
        <f>IF(Table1[[#This Row],[नाम विद्यार्थी]]="","",IF(Table1[[#This Row],[कक्षा]]&gt;8,5,""))</f>
        <v/>
      </c>
      <c r="P15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39" s="21"/>
      <c r="R1539" s="21"/>
      <c r="S1539" s="28" t="str">
        <f>IF(SUM(Table1[[#This Row],[छात्र निधि]:[टी.सी.शुल्क]])=0,"",SUM(Table1[[#This Row],[छात्र निधि]:[टी.सी.शुल्क]]))</f>
        <v/>
      </c>
      <c r="T1539" s="33"/>
      <c r="U1539" s="33"/>
      <c r="V1539" s="22"/>
    </row>
    <row r="1540" spans="2:22" ht="15">
      <c r="B1540" s="25" t="str">
        <f>IF(C1540="","",ROWS($A$4:A1540))</f>
        <v/>
      </c>
      <c r="C1540" s="25" t="str">
        <f>IF('Student Record'!A1538="","",'Student Record'!A1538)</f>
        <v/>
      </c>
      <c r="D1540" s="25" t="str">
        <f>IF('Student Record'!B1538="","",'Student Record'!B1538)</f>
        <v/>
      </c>
      <c r="E1540" s="25" t="str">
        <f>IF('Student Record'!C1538="","",'Student Record'!C1538)</f>
        <v/>
      </c>
      <c r="F1540" s="26" t="str">
        <f>IF('Student Record'!E1538="","",'Student Record'!E1538)</f>
        <v/>
      </c>
      <c r="G1540" s="26" t="str">
        <f>IF('Student Record'!G1538="","",'Student Record'!G1538)</f>
        <v/>
      </c>
      <c r="H1540" s="25" t="str">
        <f>IF('Student Record'!I1538="","",'Student Record'!I1538)</f>
        <v/>
      </c>
      <c r="I1540" s="27" t="str">
        <f>IF('Student Record'!J1538="","",'Student Record'!J1538)</f>
        <v/>
      </c>
      <c r="J1540" s="25" t="str">
        <f>IF('Student Record'!O1538="","",'Student Record'!O1538)</f>
        <v/>
      </c>
      <c r="K15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0" s="25" t="str">
        <f>IF(Table1[[#This Row],[नाम विद्यार्थी]]="","",IF(AND(Table1[[#This Row],[कक्षा]]&gt;8,Table1[[#This Row],[कक्षा]]&lt;11),50,""))</f>
        <v/>
      </c>
      <c r="M1540" s="28" t="str">
        <f>IF(Table1[[#This Row],[नाम विद्यार्थी]]="","",IF(AND(Table1[[#This Row],[कक्षा]]&gt;=11,'School Fees'!$L$3="Yes"),100,""))</f>
        <v/>
      </c>
      <c r="N15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0" s="25" t="str">
        <f>IF(Table1[[#This Row],[नाम विद्यार्थी]]="","",IF(Table1[[#This Row],[कक्षा]]&gt;8,5,""))</f>
        <v/>
      </c>
      <c r="P15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0" s="21"/>
      <c r="R1540" s="21"/>
      <c r="S1540" s="28" t="str">
        <f>IF(SUM(Table1[[#This Row],[छात्र निधि]:[टी.सी.शुल्क]])=0,"",SUM(Table1[[#This Row],[छात्र निधि]:[टी.सी.शुल्क]]))</f>
        <v/>
      </c>
      <c r="T1540" s="33"/>
      <c r="U1540" s="33"/>
      <c r="V1540" s="22"/>
    </row>
    <row r="1541" spans="2:22" ht="15">
      <c r="B1541" s="25" t="str">
        <f>IF(C1541="","",ROWS($A$4:A1541))</f>
        <v/>
      </c>
      <c r="C1541" s="25" t="str">
        <f>IF('Student Record'!A1539="","",'Student Record'!A1539)</f>
        <v/>
      </c>
      <c r="D1541" s="25" t="str">
        <f>IF('Student Record'!B1539="","",'Student Record'!B1539)</f>
        <v/>
      </c>
      <c r="E1541" s="25" t="str">
        <f>IF('Student Record'!C1539="","",'Student Record'!C1539)</f>
        <v/>
      </c>
      <c r="F1541" s="26" t="str">
        <f>IF('Student Record'!E1539="","",'Student Record'!E1539)</f>
        <v/>
      </c>
      <c r="G1541" s="26" t="str">
        <f>IF('Student Record'!G1539="","",'Student Record'!G1539)</f>
        <v/>
      </c>
      <c r="H1541" s="25" t="str">
        <f>IF('Student Record'!I1539="","",'Student Record'!I1539)</f>
        <v/>
      </c>
      <c r="I1541" s="27" t="str">
        <f>IF('Student Record'!J1539="","",'Student Record'!J1539)</f>
        <v/>
      </c>
      <c r="J1541" s="25" t="str">
        <f>IF('Student Record'!O1539="","",'Student Record'!O1539)</f>
        <v/>
      </c>
      <c r="K15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1" s="25" t="str">
        <f>IF(Table1[[#This Row],[नाम विद्यार्थी]]="","",IF(AND(Table1[[#This Row],[कक्षा]]&gt;8,Table1[[#This Row],[कक्षा]]&lt;11),50,""))</f>
        <v/>
      </c>
      <c r="M1541" s="28" t="str">
        <f>IF(Table1[[#This Row],[नाम विद्यार्थी]]="","",IF(AND(Table1[[#This Row],[कक्षा]]&gt;=11,'School Fees'!$L$3="Yes"),100,""))</f>
        <v/>
      </c>
      <c r="N15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1" s="25" t="str">
        <f>IF(Table1[[#This Row],[नाम विद्यार्थी]]="","",IF(Table1[[#This Row],[कक्षा]]&gt;8,5,""))</f>
        <v/>
      </c>
      <c r="P15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1" s="21"/>
      <c r="R1541" s="21"/>
      <c r="S1541" s="28" t="str">
        <f>IF(SUM(Table1[[#This Row],[छात्र निधि]:[टी.सी.शुल्क]])=0,"",SUM(Table1[[#This Row],[छात्र निधि]:[टी.सी.शुल्क]]))</f>
        <v/>
      </c>
      <c r="T1541" s="33"/>
      <c r="U1541" s="33"/>
      <c r="V1541" s="22"/>
    </row>
    <row r="1542" spans="2:22" ht="15">
      <c r="B1542" s="25" t="str">
        <f>IF(C1542="","",ROWS($A$4:A1542))</f>
        <v/>
      </c>
      <c r="C1542" s="25" t="str">
        <f>IF('Student Record'!A1540="","",'Student Record'!A1540)</f>
        <v/>
      </c>
      <c r="D1542" s="25" t="str">
        <f>IF('Student Record'!B1540="","",'Student Record'!B1540)</f>
        <v/>
      </c>
      <c r="E1542" s="25" t="str">
        <f>IF('Student Record'!C1540="","",'Student Record'!C1540)</f>
        <v/>
      </c>
      <c r="F1542" s="26" t="str">
        <f>IF('Student Record'!E1540="","",'Student Record'!E1540)</f>
        <v/>
      </c>
      <c r="G1542" s="26" t="str">
        <f>IF('Student Record'!G1540="","",'Student Record'!G1540)</f>
        <v/>
      </c>
      <c r="H1542" s="25" t="str">
        <f>IF('Student Record'!I1540="","",'Student Record'!I1540)</f>
        <v/>
      </c>
      <c r="I1542" s="27" t="str">
        <f>IF('Student Record'!J1540="","",'Student Record'!J1540)</f>
        <v/>
      </c>
      <c r="J1542" s="25" t="str">
        <f>IF('Student Record'!O1540="","",'Student Record'!O1540)</f>
        <v/>
      </c>
      <c r="K15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2" s="25" t="str">
        <f>IF(Table1[[#This Row],[नाम विद्यार्थी]]="","",IF(AND(Table1[[#This Row],[कक्षा]]&gt;8,Table1[[#This Row],[कक्षा]]&lt;11),50,""))</f>
        <v/>
      </c>
      <c r="M1542" s="28" t="str">
        <f>IF(Table1[[#This Row],[नाम विद्यार्थी]]="","",IF(AND(Table1[[#This Row],[कक्षा]]&gt;=11,'School Fees'!$L$3="Yes"),100,""))</f>
        <v/>
      </c>
      <c r="N15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2" s="25" t="str">
        <f>IF(Table1[[#This Row],[नाम विद्यार्थी]]="","",IF(Table1[[#This Row],[कक्षा]]&gt;8,5,""))</f>
        <v/>
      </c>
      <c r="P15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2" s="21"/>
      <c r="R1542" s="21"/>
      <c r="S1542" s="28" t="str">
        <f>IF(SUM(Table1[[#This Row],[छात्र निधि]:[टी.सी.शुल्क]])=0,"",SUM(Table1[[#This Row],[छात्र निधि]:[टी.सी.शुल्क]]))</f>
        <v/>
      </c>
      <c r="T1542" s="33"/>
      <c r="U1542" s="33"/>
      <c r="V1542" s="22"/>
    </row>
    <row r="1543" spans="2:22" ht="15">
      <c r="B1543" s="25" t="str">
        <f>IF(C1543="","",ROWS($A$4:A1543))</f>
        <v/>
      </c>
      <c r="C1543" s="25" t="str">
        <f>IF('Student Record'!A1541="","",'Student Record'!A1541)</f>
        <v/>
      </c>
      <c r="D1543" s="25" t="str">
        <f>IF('Student Record'!B1541="","",'Student Record'!B1541)</f>
        <v/>
      </c>
      <c r="E1543" s="25" t="str">
        <f>IF('Student Record'!C1541="","",'Student Record'!C1541)</f>
        <v/>
      </c>
      <c r="F1543" s="26" t="str">
        <f>IF('Student Record'!E1541="","",'Student Record'!E1541)</f>
        <v/>
      </c>
      <c r="G1543" s="26" t="str">
        <f>IF('Student Record'!G1541="","",'Student Record'!G1541)</f>
        <v/>
      </c>
      <c r="H1543" s="25" t="str">
        <f>IF('Student Record'!I1541="","",'Student Record'!I1541)</f>
        <v/>
      </c>
      <c r="I1543" s="27" t="str">
        <f>IF('Student Record'!J1541="","",'Student Record'!J1541)</f>
        <v/>
      </c>
      <c r="J1543" s="25" t="str">
        <f>IF('Student Record'!O1541="","",'Student Record'!O1541)</f>
        <v/>
      </c>
      <c r="K15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3" s="25" t="str">
        <f>IF(Table1[[#This Row],[नाम विद्यार्थी]]="","",IF(AND(Table1[[#This Row],[कक्षा]]&gt;8,Table1[[#This Row],[कक्षा]]&lt;11),50,""))</f>
        <v/>
      </c>
      <c r="M1543" s="28" t="str">
        <f>IF(Table1[[#This Row],[नाम विद्यार्थी]]="","",IF(AND(Table1[[#This Row],[कक्षा]]&gt;=11,'School Fees'!$L$3="Yes"),100,""))</f>
        <v/>
      </c>
      <c r="N15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3" s="25" t="str">
        <f>IF(Table1[[#This Row],[नाम विद्यार्थी]]="","",IF(Table1[[#This Row],[कक्षा]]&gt;8,5,""))</f>
        <v/>
      </c>
      <c r="P15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3" s="21"/>
      <c r="R1543" s="21"/>
      <c r="S1543" s="28" t="str">
        <f>IF(SUM(Table1[[#This Row],[छात्र निधि]:[टी.सी.शुल्क]])=0,"",SUM(Table1[[#This Row],[छात्र निधि]:[टी.सी.शुल्क]]))</f>
        <v/>
      </c>
      <c r="T1543" s="33"/>
      <c r="U1543" s="33"/>
      <c r="V1543" s="22"/>
    </row>
    <row r="1544" spans="2:22" ht="15">
      <c r="B1544" s="25" t="str">
        <f>IF(C1544="","",ROWS($A$4:A1544))</f>
        <v/>
      </c>
      <c r="C1544" s="25" t="str">
        <f>IF('Student Record'!A1542="","",'Student Record'!A1542)</f>
        <v/>
      </c>
      <c r="D1544" s="25" t="str">
        <f>IF('Student Record'!B1542="","",'Student Record'!B1542)</f>
        <v/>
      </c>
      <c r="E1544" s="25" t="str">
        <f>IF('Student Record'!C1542="","",'Student Record'!C1542)</f>
        <v/>
      </c>
      <c r="F1544" s="26" t="str">
        <f>IF('Student Record'!E1542="","",'Student Record'!E1542)</f>
        <v/>
      </c>
      <c r="G1544" s="26" t="str">
        <f>IF('Student Record'!G1542="","",'Student Record'!G1542)</f>
        <v/>
      </c>
      <c r="H1544" s="25" t="str">
        <f>IF('Student Record'!I1542="","",'Student Record'!I1542)</f>
        <v/>
      </c>
      <c r="I1544" s="27" t="str">
        <f>IF('Student Record'!J1542="","",'Student Record'!J1542)</f>
        <v/>
      </c>
      <c r="J1544" s="25" t="str">
        <f>IF('Student Record'!O1542="","",'Student Record'!O1542)</f>
        <v/>
      </c>
      <c r="K15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4" s="25" t="str">
        <f>IF(Table1[[#This Row],[नाम विद्यार्थी]]="","",IF(AND(Table1[[#This Row],[कक्षा]]&gt;8,Table1[[#This Row],[कक्षा]]&lt;11),50,""))</f>
        <v/>
      </c>
      <c r="M1544" s="28" t="str">
        <f>IF(Table1[[#This Row],[नाम विद्यार्थी]]="","",IF(AND(Table1[[#This Row],[कक्षा]]&gt;=11,'School Fees'!$L$3="Yes"),100,""))</f>
        <v/>
      </c>
      <c r="N15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4" s="25" t="str">
        <f>IF(Table1[[#This Row],[नाम विद्यार्थी]]="","",IF(Table1[[#This Row],[कक्षा]]&gt;8,5,""))</f>
        <v/>
      </c>
      <c r="P15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4" s="21"/>
      <c r="R1544" s="21"/>
      <c r="S1544" s="28" t="str">
        <f>IF(SUM(Table1[[#This Row],[छात्र निधि]:[टी.सी.शुल्क]])=0,"",SUM(Table1[[#This Row],[छात्र निधि]:[टी.सी.शुल्क]]))</f>
        <v/>
      </c>
      <c r="T1544" s="33"/>
      <c r="U1544" s="33"/>
      <c r="V1544" s="22"/>
    </row>
    <row r="1545" spans="2:22" ht="15">
      <c r="B1545" s="25" t="str">
        <f>IF(C1545="","",ROWS($A$4:A1545))</f>
        <v/>
      </c>
      <c r="C1545" s="25" t="str">
        <f>IF('Student Record'!A1543="","",'Student Record'!A1543)</f>
        <v/>
      </c>
      <c r="D1545" s="25" t="str">
        <f>IF('Student Record'!B1543="","",'Student Record'!B1543)</f>
        <v/>
      </c>
      <c r="E1545" s="25" t="str">
        <f>IF('Student Record'!C1543="","",'Student Record'!C1543)</f>
        <v/>
      </c>
      <c r="F1545" s="26" t="str">
        <f>IF('Student Record'!E1543="","",'Student Record'!E1543)</f>
        <v/>
      </c>
      <c r="G1545" s="26" t="str">
        <f>IF('Student Record'!G1543="","",'Student Record'!G1543)</f>
        <v/>
      </c>
      <c r="H1545" s="25" t="str">
        <f>IF('Student Record'!I1543="","",'Student Record'!I1543)</f>
        <v/>
      </c>
      <c r="I1545" s="27" t="str">
        <f>IF('Student Record'!J1543="","",'Student Record'!J1543)</f>
        <v/>
      </c>
      <c r="J1545" s="25" t="str">
        <f>IF('Student Record'!O1543="","",'Student Record'!O1543)</f>
        <v/>
      </c>
      <c r="K15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5" s="25" t="str">
        <f>IF(Table1[[#This Row],[नाम विद्यार्थी]]="","",IF(AND(Table1[[#This Row],[कक्षा]]&gt;8,Table1[[#This Row],[कक्षा]]&lt;11),50,""))</f>
        <v/>
      </c>
      <c r="M1545" s="28" t="str">
        <f>IF(Table1[[#This Row],[नाम विद्यार्थी]]="","",IF(AND(Table1[[#This Row],[कक्षा]]&gt;=11,'School Fees'!$L$3="Yes"),100,""))</f>
        <v/>
      </c>
      <c r="N15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5" s="25" t="str">
        <f>IF(Table1[[#This Row],[नाम विद्यार्थी]]="","",IF(Table1[[#This Row],[कक्षा]]&gt;8,5,""))</f>
        <v/>
      </c>
      <c r="P15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5" s="21"/>
      <c r="R1545" s="21"/>
      <c r="S1545" s="28" t="str">
        <f>IF(SUM(Table1[[#This Row],[छात्र निधि]:[टी.सी.शुल्क]])=0,"",SUM(Table1[[#This Row],[छात्र निधि]:[टी.सी.शुल्क]]))</f>
        <v/>
      </c>
      <c r="T1545" s="33"/>
      <c r="U1545" s="33"/>
      <c r="V1545" s="22"/>
    </row>
    <row r="1546" spans="2:22" ht="15">
      <c r="B1546" s="25" t="str">
        <f>IF(C1546="","",ROWS($A$4:A1546))</f>
        <v/>
      </c>
      <c r="C1546" s="25" t="str">
        <f>IF('Student Record'!A1544="","",'Student Record'!A1544)</f>
        <v/>
      </c>
      <c r="D1546" s="25" t="str">
        <f>IF('Student Record'!B1544="","",'Student Record'!B1544)</f>
        <v/>
      </c>
      <c r="E1546" s="25" t="str">
        <f>IF('Student Record'!C1544="","",'Student Record'!C1544)</f>
        <v/>
      </c>
      <c r="F1546" s="26" t="str">
        <f>IF('Student Record'!E1544="","",'Student Record'!E1544)</f>
        <v/>
      </c>
      <c r="G1546" s="26" t="str">
        <f>IF('Student Record'!G1544="","",'Student Record'!G1544)</f>
        <v/>
      </c>
      <c r="H1546" s="25" t="str">
        <f>IF('Student Record'!I1544="","",'Student Record'!I1544)</f>
        <v/>
      </c>
      <c r="I1546" s="27" t="str">
        <f>IF('Student Record'!J1544="","",'Student Record'!J1544)</f>
        <v/>
      </c>
      <c r="J1546" s="25" t="str">
        <f>IF('Student Record'!O1544="","",'Student Record'!O1544)</f>
        <v/>
      </c>
      <c r="K15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6" s="25" t="str">
        <f>IF(Table1[[#This Row],[नाम विद्यार्थी]]="","",IF(AND(Table1[[#This Row],[कक्षा]]&gt;8,Table1[[#This Row],[कक्षा]]&lt;11),50,""))</f>
        <v/>
      </c>
      <c r="M1546" s="28" t="str">
        <f>IF(Table1[[#This Row],[नाम विद्यार्थी]]="","",IF(AND(Table1[[#This Row],[कक्षा]]&gt;=11,'School Fees'!$L$3="Yes"),100,""))</f>
        <v/>
      </c>
      <c r="N15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6" s="25" t="str">
        <f>IF(Table1[[#This Row],[नाम विद्यार्थी]]="","",IF(Table1[[#This Row],[कक्षा]]&gt;8,5,""))</f>
        <v/>
      </c>
      <c r="P15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6" s="21"/>
      <c r="R1546" s="21"/>
      <c r="S1546" s="28" t="str">
        <f>IF(SUM(Table1[[#This Row],[छात्र निधि]:[टी.सी.शुल्क]])=0,"",SUM(Table1[[#This Row],[छात्र निधि]:[टी.सी.शुल्क]]))</f>
        <v/>
      </c>
      <c r="T1546" s="33"/>
      <c r="U1546" s="33"/>
      <c r="V1546" s="22"/>
    </row>
    <row r="1547" spans="2:22" ht="15">
      <c r="B1547" s="25" t="str">
        <f>IF(C1547="","",ROWS($A$4:A1547))</f>
        <v/>
      </c>
      <c r="C1547" s="25" t="str">
        <f>IF('Student Record'!A1545="","",'Student Record'!A1545)</f>
        <v/>
      </c>
      <c r="D1547" s="25" t="str">
        <f>IF('Student Record'!B1545="","",'Student Record'!B1545)</f>
        <v/>
      </c>
      <c r="E1547" s="25" t="str">
        <f>IF('Student Record'!C1545="","",'Student Record'!C1545)</f>
        <v/>
      </c>
      <c r="F1547" s="26" t="str">
        <f>IF('Student Record'!E1545="","",'Student Record'!E1545)</f>
        <v/>
      </c>
      <c r="G1547" s="26" t="str">
        <f>IF('Student Record'!G1545="","",'Student Record'!G1545)</f>
        <v/>
      </c>
      <c r="H1547" s="25" t="str">
        <f>IF('Student Record'!I1545="","",'Student Record'!I1545)</f>
        <v/>
      </c>
      <c r="I1547" s="27" t="str">
        <f>IF('Student Record'!J1545="","",'Student Record'!J1545)</f>
        <v/>
      </c>
      <c r="J1547" s="25" t="str">
        <f>IF('Student Record'!O1545="","",'Student Record'!O1545)</f>
        <v/>
      </c>
      <c r="K15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7" s="25" t="str">
        <f>IF(Table1[[#This Row],[नाम विद्यार्थी]]="","",IF(AND(Table1[[#This Row],[कक्षा]]&gt;8,Table1[[#This Row],[कक्षा]]&lt;11),50,""))</f>
        <v/>
      </c>
      <c r="M1547" s="28" t="str">
        <f>IF(Table1[[#This Row],[नाम विद्यार्थी]]="","",IF(AND(Table1[[#This Row],[कक्षा]]&gt;=11,'School Fees'!$L$3="Yes"),100,""))</f>
        <v/>
      </c>
      <c r="N15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7" s="25" t="str">
        <f>IF(Table1[[#This Row],[नाम विद्यार्थी]]="","",IF(Table1[[#This Row],[कक्षा]]&gt;8,5,""))</f>
        <v/>
      </c>
      <c r="P15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7" s="21"/>
      <c r="R1547" s="21"/>
      <c r="S1547" s="28" t="str">
        <f>IF(SUM(Table1[[#This Row],[छात्र निधि]:[टी.सी.शुल्क]])=0,"",SUM(Table1[[#This Row],[छात्र निधि]:[टी.सी.शुल्क]]))</f>
        <v/>
      </c>
      <c r="T1547" s="33"/>
      <c r="U1547" s="33"/>
      <c r="V1547" s="22"/>
    </row>
    <row r="1548" spans="2:22" ht="15">
      <c r="B1548" s="25" t="str">
        <f>IF(C1548="","",ROWS($A$4:A1548))</f>
        <v/>
      </c>
      <c r="C1548" s="25" t="str">
        <f>IF('Student Record'!A1546="","",'Student Record'!A1546)</f>
        <v/>
      </c>
      <c r="D1548" s="25" t="str">
        <f>IF('Student Record'!B1546="","",'Student Record'!B1546)</f>
        <v/>
      </c>
      <c r="E1548" s="25" t="str">
        <f>IF('Student Record'!C1546="","",'Student Record'!C1546)</f>
        <v/>
      </c>
      <c r="F1548" s="26" t="str">
        <f>IF('Student Record'!E1546="","",'Student Record'!E1546)</f>
        <v/>
      </c>
      <c r="G1548" s="26" t="str">
        <f>IF('Student Record'!G1546="","",'Student Record'!G1546)</f>
        <v/>
      </c>
      <c r="H1548" s="25" t="str">
        <f>IF('Student Record'!I1546="","",'Student Record'!I1546)</f>
        <v/>
      </c>
      <c r="I1548" s="27" t="str">
        <f>IF('Student Record'!J1546="","",'Student Record'!J1546)</f>
        <v/>
      </c>
      <c r="J1548" s="25" t="str">
        <f>IF('Student Record'!O1546="","",'Student Record'!O1546)</f>
        <v/>
      </c>
      <c r="K15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8" s="25" t="str">
        <f>IF(Table1[[#This Row],[नाम विद्यार्थी]]="","",IF(AND(Table1[[#This Row],[कक्षा]]&gt;8,Table1[[#This Row],[कक्षा]]&lt;11),50,""))</f>
        <v/>
      </c>
      <c r="M1548" s="28" t="str">
        <f>IF(Table1[[#This Row],[नाम विद्यार्थी]]="","",IF(AND(Table1[[#This Row],[कक्षा]]&gt;=11,'School Fees'!$L$3="Yes"),100,""))</f>
        <v/>
      </c>
      <c r="N15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8" s="25" t="str">
        <f>IF(Table1[[#This Row],[नाम विद्यार्थी]]="","",IF(Table1[[#This Row],[कक्षा]]&gt;8,5,""))</f>
        <v/>
      </c>
      <c r="P15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8" s="21"/>
      <c r="R1548" s="21"/>
      <c r="S1548" s="28" t="str">
        <f>IF(SUM(Table1[[#This Row],[छात्र निधि]:[टी.सी.शुल्क]])=0,"",SUM(Table1[[#This Row],[छात्र निधि]:[टी.सी.शुल्क]]))</f>
        <v/>
      </c>
      <c r="T1548" s="33"/>
      <c r="U1548" s="33"/>
      <c r="V1548" s="22"/>
    </row>
    <row r="1549" spans="2:22" ht="15">
      <c r="B1549" s="25" t="str">
        <f>IF(C1549="","",ROWS($A$4:A1549))</f>
        <v/>
      </c>
      <c r="C1549" s="25" t="str">
        <f>IF('Student Record'!A1547="","",'Student Record'!A1547)</f>
        <v/>
      </c>
      <c r="D1549" s="25" t="str">
        <f>IF('Student Record'!B1547="","",'Student Record'!B1547)</f>
        <v/>
      </c>
      <c r="E1549" s="25" t="str">
        <f>IF('Student Record'!C1547="","",'Student Record'!C1547)</f>
        <v/>
      </c>
      <c r="F1549" s="26" t="str">
        <f>IF('Student Record'!E1547="","",'Student Record'!E1547)</f>
        <v/>
      </c>
      <c r="G1549" s="26" t="str">
        <f>IF('Student Record'!G1547="","",'Student Record'!G1547)</f>
        <v/>
      </c>
      <c r="H1549" s="25" t="str">
        <f>IF('Student Record'!I1547="","",'Student Record'!I1547)</f>
        <v/>
      </c>
      <c r="I1549" s="27" t="str">
        <f>IF('Student Record'!J1547="","",'Student Record'!J1547)</f>
        <v/>
      </c>
      <c r="J1549" s="25" t="str">
        <f>IF('Student Record'!O1547="","",'Student Record'!O1547)</f>
        <v/>
      </c>
      <c r="K15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49" s="25" t="str">
        <f>IF(Table1[[#This Row],[नाम विद्यार्थी]]="","",IF(AND(Table1[[#This Row],[कक्षा]]&gt;8,Table1[[#This Row],[कक्षा]]&lt;11),50,""))</f>
        <v/>
      </c>
      <c r="M1549" s="28" t="str">
        <f>IF(Table1[[#This Row],[नाम विद्यार्थी]]="","",IF(AND(Table1[[#This Row],[कक्षा]]&gt;=11,'School Fees'!$L$3="Yes"),100,""))</f>
        <v/>
      </c>
      <c r="N15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49" s="25" t="str">
        <f>IF(Table1[[#This Row],[नाम विद्यार्थी]]="","",IF(Table1[[#This Row],[कक्षा]]&gt;8,5,""))</f>
        <v/>
      </c>
      <c r="P15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49" s="21"/>
      <c r="R1549" s="21"/>
      <c r="S1549" s="28" t="str">
        <f>IF(SUM(Table1[[#This Row],[छात्र निधि]:[टी.सी.शुल्क]])=0,"",SUM(Table1[[#This Row],[छात्र निधि]:[टी.सी.शुल्क]]))</f>
        <v/>
      </c>
      <c r="T1549" s="33"/>
      <c r="U1549" s="33"/>
      <c r="V1549" s="22"/>
    </row>
    <row r="1550" spans="2:22" ht="15">
      <c r="B1550" s="25" t="str">
        <f>IF(C1550="","",ROWS($A$4:A1550))</f>
        <v/>
      </c>
      <c r="C1550" s="25" t="str">
        <f>IF('Student Record'!A1548="","",'Student Record'!A1548)</f>
        <v/>
      </c>
      <c r="D1550" s="25" t="str">
        <f>IF('Student Record'!B1548="","",'Student Record'!B1548)</f>
        <v/>
      </c>
      <c r="E1550" s="25" t="str">
        <f>IF('Student Record'!C1548="","",'Student Record'!C1548)</f>
        <v/>
      </c>
      <c r="F1550" s="26" t="str">
        <f>IF('Student Record'!E1548="","",'Student Record'!E1548)</f>
        <v/>
      </c>
      <c r="G1550" s="26" t="str">
        <f>IF('Student Record'!G1548="","",'Student Record'!G1548)</f>
        <v/>
      </c>
      <c r="H1550" s="25" t="str">
        <f>IF('Student Record'!I1548="","",'Student Record'!I1548)</f>
        <v/>
      </c>
      <c r="I1550" s="27" t="str">
        <f>IF('Student Record'!J1548="","",'Student Record'!J1548)</f>
        <v/>
      </c>
      <c r="J1550" s="25" t="str">
        <f>IF('Student Record'!O1548="","",'Student Record'!O1548)</f>
        <v/>
      </c>
      <c r="K15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0" s="25" t="str">
        <f>IF(Table1[[#This Row],[नाम विद्यार्थी]]="","",IF(AND(Table1[[#This Row],[कक्षा]]&gt;8,Table1[[#This Row],[कक्षा]]&lt;11),50,""))</f>
        <v/>
      </c>
      <c r="M1550" s="28" t="str">
        <f>IF(Table1[[#This Row],[नाम विद्यार्थी]]="","",IF(AND(Table1[[#This Row],[कक्षा]]&gt;=11,'School Fees'!$L$3="Yes"),100,""))</f>
        <v/>
      </c>
      <c r="N15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0" s="25" t="str">
        <f>IF(Table1[[#This Row],[नाम विद्यार्थी]]="","",IF(Table1[[#This Row],[कक्षा]]&gt;8,5,""))</f>
        <v/>
      </c>
      <c r="P15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0" s="21"/>
      <c r="R1550" s="21"/>
      <c r="S1550" s="28" t="str">
        <f>IF(SUM(Table1[[#This Row],[छात्र निधि]:[टी.सी.शुल्क]])=0,"",SUM(Table1[[#This Row],[छात्र निधि]:[टी.सी.शुल्क]]))</f>
        <v/>
      </c>
      <c r="T1550" s="33"/>
      <c r="U1550" s="33"/>
      <c r="V1550" s="22"/>
    </row>
    <row r="1551" spans="2:22" ht="15">
      <c r="B1551" s="25" t="str">
        <f>IF(C1551="","",ROWS($A$4:A1551))</f>
        <v/>
      </c>
      <c r="C1551" s="25" t="str">
        <f>IF('Student Record'!A1549="","",'Student Record'!A1549)</f>
        <v/>
      </c>
      <c r="D1551" s="25" t="str">
        <f>IF('Student Record'!B1549="","",'Student Record'!B1549)</f>
        <v/>
      </c>
      <c r="E1551" s="25" t="str">
        <f>IF('Student Record'!C1549="","",'Student Record'!C1549)</f>
        <v/>
      </c>
      <c r="F1551" s="26" t="str">
        <f>IF('Student Record'!E1549="","",'Student Record'!E1549)</f>
        <v/>
      </c>
      <c r="G1551" s="26" t="str">
        <f>IF('Student Record'!G1549="","",'Student Record'!G1549)</f>
        <v/>
      </c>
      <c r="H1551" s="25" t="str">
        <f>IF('Student Record'!I1549="","",'Student Record'!I1549)</f>
        <v/>
      </c>
      <c r="I1551" s="27" t="str">
        <f>IF('Student Record'!J1549="","",'Student Record'!J1549)</f>
        <v/>
      </c>
      <c r="J1551" s="25" t="str">
        <f>IF('Student Record'!O1549="","",'Student Record'!O1549)</f>
        <v/>
      </c>
      <c r="K15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1" s="25" t="str">
        <f>IF(Table1[[#This Row],[नाम विद्यार्थी]]="","",IF(AND(Table1[[#This Row],[कक्षा]]&gt;8,Table1[[#This Row],[कक्षा]]&lt;11),50,""))</f>
        <v/>
      </c>
      <c r="M1551" s="28" t="str">
        <f>IF(Table1[[#This Row],[नाम विद्यार्थी]]="","",IF(AND(Table1[[#This Row],[कक्षा]]&gt;=11,'School Fees'!$L$3="Yes"),100,""))</f>
        <v/>
      </c>
      <c r="N15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1" s="25" t="str">
        <f>IF(Table1[[#This Row],[नाम विद्यार्थी]]="","",IF(Table1[[#This Row],[कक्षा]]&gt;8,5,""))</f>
        <v/>
      </c>
      <c r="P15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1" s="21"/>
      <c r="R1551" s="21"/>
      <c r="S1551" s="28" t="str">
        <f>IF(SUM(Table1[[#This Row],[छात्र निधि]:[टी.सी.शुल्क]])=0,"",SUM(Table1[[#This Row],[छात्र निधि]:[टी.सी.शुल्क]]))</f>
        <v/>
      </c>
      <c r="T1551" s="33"/>
      <c r="U1551" s="33"/>
      <c r="V1551" s="22"/>
    </row>
    <row r="1552" spans="2:22" ht="15">
      <c r="B1552" s="25" t="str">
        <f>IF(C1552="","",ROWS($A$4:A1552))</f>
        <v/>
      </c>
      <c r="C1552" s="25" t="str">
        <f>IF('Student Record'!A1550="","",'Student Record'!A1550)</f>
        <v/>
      </c>
      <c r="D1552" s="25" t="str">
        <f>IF('Student Record'!B1550="","",'Student Record'!B1550)</f>
        <v/>
      </c>
      <c r="E1552" s="25" t="str">
        <f>IF('Student Record'!C1550="","",'Student Record'!C1550)</f>
        <v/>
      </c>
      <c r="F1552" s="26" t="str">
        <f>IF('Student Record'!E1550="","",'Student Record'!E1550)</f>
        <v/>
      </c>
      <c r="G1552" s="26" t="str">
        <f>IF('Student Record'!G1550="","",'Student Record'!G1550)</f>
        <v/>
      </c>
      <c r="H1552" s="25" t="str">
        <f>IF('Student Record'!I1550="","",'Student Record'!I1550)</f>
        <v/>
      </c>
      <c r="I1552" s="27" t="str">
        <f>IF('Student Record'!J1550="","",'Student Record'!J1550)</f>
        <v/>
      </c>
      <c r="J1552" s="25" t="str">
        <f>IF('Student Record'!O1550="","",'Student Record'!O1550)</f>
        <v/>
      </c>
      <c r="K15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2" s="25" t="str">
        <f>IF(Table1[[#This Row],[नाम विद्यार्थी]]="","",IF(AND(Table1[[#This Row],[कक्षा]]&gt;8,Table1[[#This Row],[कक्षा]]&lt;11),50,""))</f>
        <v/>
      </c>
      <c r="M1552" s="28" t="str">
        <f>IF(Table1[[#This Row],[नाम विद्यार्थी]]="","",IF(AND(Table1[[#This Row],[कक्षा]]&gt;=11,'School Fees'!$L$3="Yes"),100,""))</f>
        <v/>
      </c>
      <c r="N15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2" s="25" t="str">
        <f>IF(Table1[[#This Row],[नाम विद्यार्थी]]="","",IF(Table1[[#This Row],[कक्षा]]&gt;8,5,""))</f>
        <v/>
      </c>
      <c r="P15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2" s="21"/>
      <c r="R1552" s="21"/>
      <c r="S1552" s="28" t="str">
        <f>IF(SUM(Table1[[#This Row],[छात्र निधि]:[टी.सी.शुल्क]])=0,"",SUM(Table1[[#This Row],[छात्र निधि]:[टी.सी.शुल्क]]))</f>
        <v/>
      </c>
      <c r="T1552" s="33"/>
      <c r="U1552" s="33"/>
      <c r="V1552" s="22"/>
    </row>
    <row r="1553" spans="2:22" ht="15">
      <c r="B1553" s="25" t="str">
        <f>IF(C1553="","",ROWS($A$4:A1553))</f>
        <v/>
      </c>
      <c r="C1553" s="25" t="str">
        <f>IF('Student Record'!A1551="","",'Student Record'!A1551)</f>
        <v/>
      </c>
      <c r="D1553" s="25" t="str">
        <f>IF('Student Record'!B1551="","",'Student Record'!B1551)</f>
        <v/>
      </c>
      <c r="E1553" s="25" t="str">
        <f>IF('Student Record'!C1551="","",'Student Record'!C1551)</f>
        <v/>
      </c>
      <c r="F1553" s="26" t="str">
        <f>IF('Student Record'!E1551="","",'Student Record'!E1551)</f>
        <v/>
      </c>
      <c r="G1553" s="26" t="str">
        <f>IF('Student Record'!G1551="","",'Student Record'!G1551)</f>
        <v/>
      </c>
      <c r="H1553" s="25" t="str">
        <f>IF('Student Record'!I1551="","",'Student Record'!I1551)</f>
        <v/>
      </c>
      <c r="I1553" s="27" t="str">
        <f>IF('Student Record'!J1551="","",'Student Record'!J1551)</f>
        <v/>
      </c>
      <c r="J1553" s="25" t="str">
        <f>IF('Student Record'!O1551="","",'Student Record'!O1551)</f>
        <v/>
      </c>
      <c r="K15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3" s="25" t="str">
        <f>IF(Table1[[#This Row],[नाम विद्यार्थी]]="","",IF(AND(Table1[[#This Row],[कक्षा]]&gt;8,Table1[[#This Row],[कक्षा]]&lt;11),50,""))</f>
        <v/>
      </c>
      <c r="M1553" s="28" t="str">
        <f>IF(Table1[[#This Row],[नाम विद्यार्थी]]="","",IF(AND(Table1[[#This Row],[कक्षा]]&gt;=11,'School Fees'!$L$3="Yes"),100,""))</f>
        <v/>
      </c>
      <c r="N15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3" s="25" t="str">
        <f>IF(Table1[[#This Row],[नाम विद्यार्थी]]="","",IF(Table1[[#This Row],[कक्षा]]&gt;8,5,""))</f>
        <v/>
      </c>
      <c r="P15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3" s="21"/>
      <c r="R1553" s="21"/>
      <c r="S1553" s="28" t="str">
        <f>IF(SUM(Table1[[#This Row],[छात्र निधि]:[टी.सी.शुल्क]])=0,"",SUM(Table1[[#This Row],[छात्र निधि]:[टी.सी.शुल्क]]))</f>
        <v/>
      </c>
      <c r="T1553" s="33"/>
      <c r="U1553" s="33"/>
      <c r="V1553" s="22"/>
    </row>
    <row r="1554" spans="2:22" ht="15">
      <c r="B1554" s="25" t="str">
        <f>IF(C1554="","",ROWS($A$4:A1554))</f>
        <v/>
      </c>
      <c r="C1554" s="25" t="str">
        <f>IF('Student Record'!A1552="","",'Student Record'!A1552)</f>
        <v/>
      </c>
      <c r="D1554" s="25" t="str">
        <f>IF('Student Record'!B1552="","",'Student Record'!B1552)</f>
        <v/>
      </c>
      <c r="E1554" s="25" t="str">
        <f>IF('Student Record'!C1552="","",'Student Record'!C1552)</f>
        <v/>
      </c>
      <c r="F1554" s="26" t="str">
        <f>IF('Student Record'!E1552="","",'Student Record'!E1552)</f>
        <v/>
      </c>
      <c r="G1554" s="26" t="str">
        <f>IF('Student Record'!G1552="","",'Student Record'!G1552)</f>
        <v/>
      </c>
      <c r="H1554" s="25" t="str">
        <f>IF('Student Record'!I1552="","",'Student Record'!I1552)</f>
        <v/>
      </c>
      <c r="I1554" s="27" t="str">
        <f>IF('Student Record'!J1552="","",'Student Record'!J1552)</f>
        <v/>
      </c>
      <c r="J1554" s="25" t="str">
        <f>IF('Student Record'!O1552="","",'Student Record'!O1552)</f>
        <v/>
      </c>
      <c r="K15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4" s="25" t="str">
        <f>IF(Table1[[#This Row],[नाम विद्यार्थी]]="","",IF(AND(Table1[[#This Row],[कक्षा]]&gt;8,Table1[[#This Row],[कक्षा]]&lt;11),50,""))</f>
        <v/>
      </c>
      <c r="M1554" s="28" t="str">
        <f>IF(Table1[[#This Row],[नाम विद्यार्थी]]="","",IF(AND(Table1[[#This Row],[कक्षा]]&gt;=11,'School Fees'!$L$3="Yes"),100,""))</f>
        <v/>
      </c>
      <c r="N15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4" s="25" t="str">
        <f>IF(Table1[[#This Row],[नाम विद्यार्थी]]="","",IF(Table1[[#This Row],[कक्षा]]&gt;8,5,""))</f>
        <v/>
      </c>
      <c r="P15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4" s="21"/>
      <c r="R1554" s="21"/>
      <c r="S1554" s="28" t="str">
        <f>IF(SUM(Table1[[#This Row],[छात्र निधि]:[टी.सी.शुल्क]])=0,"",SUM(Table1[[#This Row],[छात्र निधि]:[टी.सी.शुल्क]]))</f>
        <v/>
      </c>
      <c r="T1554" s="33"/>
      <c r="U1554" s="33"/>
      <c r="V1554" s="22"/>
    </row>
    <row r="1555" spans="2:22" ht="15">
      <c r="B1555" s="25" t="str">
        <f>IF(C1555="","",ROWS($A$4:A1555))</f>
        <v/>
      </c>
      <c r="C1555" s="25" t="str">
        <f>IF('Student Record'!A1553="","",'Student Record'!A1553)</f>
        <v/>
      </c>
      <c r="D1555" s="25" t="str">
        <f>IF('Student Record'!B1553="","",'Student Record'!B1553)</f>
        <v/>
      </c>
      <c r="E1555" s="25" t="str">
        <f>IF('Student Record'!C1553="","",'Student Record'!C1553)</f>
        <v/>
      </c>
      <c r="F1555" s="26" t="str">
        <f>IF('Student Record'!E1553="","",'Student Record'!E1553)</f>
        <v/>
      </c>
      <c r="G1555" s="26" t="str">
        <f>IF('Student Record'!G1553="","",'Student Record'!G1553)</f>
        <v/>
      </c>
      <c r="H1555" s="25" t="str">
        <f>IF('Student Record'!I1553="","",'Student Record'!I1553)</f>
        <v/>
      </c>
      <c r="I1555" s="27" t="str">
        <f>IF('Student Record'!J1553="","",'Student Record'!J1553)</f>
        <v/>
      </c>
      <c r="J1555" s="25" t="str">
        <f>IF('Student Record'!O1553="","",'Student Record'!O1553)</f>
        <v/>
      </c>
      <c r="K15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5" s="25" t="str">
        <f>IF(Table1[[#This Row],[नाम विद्यार्थी]]="","",IF(AND(Table1[[#This Row],[कक्षा]]&gt;8,Table1[[#This Row],[कक्षा]]&lt;11),50,""))</f>
        <v/>
      </c>
      <c r="M1555" s="28" t="str">
        <f>IF(Table1[[#This Row],[नाम विद्यार्थी]]="","",IF(AND(Table1[[#This Row],[कक्षा]]&gt;=11,'School Fees'!$L$3="Yes"),100,""))</f>
        <v/>
      </c>
      <c r="N15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5" s="25" t="str">
        <f>IF(Table1[[#This Row],[नाम विद्यार्थी]]="","",IF(Table1[[#This Row],[कक्षा]]&gt;8,5,""))</f>
        <v/>
      </c>
      <c r="P15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5" s="21"/>
      <c r="R1555" s="21"/>
      <c r="S1555" s="28" t="str">
        <f>IF(SUM(Table1[[#This Row],[छात्र निधि]:[टी.सी.शुल्क]])=0,"",SUM(Table1[[#This Row],[छात्र निधि]:[टी.सी.शुल्क]]))</f>
        <v/>
      </c>
      <c r="T1555" s="33"/>
      <c r="U1555" s="33"/>
      <c r="V1555" s="22"/>
    </row>
    <row r="1556" spans="2:22" ht="15">
      <c r="B1556" s="25" t="str">
        <f>IF(C1556="","",ROWS($A$4:A1556))</f>
        <v/>
      </c>
      <c r="C1556" s="25" t="str">
        <f>IF('Student Record'!A1554="","",'Student Record'!A1554)</f>
        <v/>
      </c>
      <c r="D1556" s="25" t="str">
        <f>IF('Student Record'!B1554="","",'Student Record'!B1554)</f>
        <v/>
      </c>
      <c r="E1556" s="25" t="str">
        <f>IF('Student Record'!C1554="","",'Student Record'!C1554)</f>
        <v/>
      </c>
      <c r="F1556" s="26" t="str">
        <f>IF('Student Record'!E1554="","",'Student Record'!E1554)</f>
        <v/>
      </c>
      <c r="G1556" s="26" t="str">
        <f>IF('Student Record'!G1554="","",'Student Record'!G1554)</f>
        <v/>
      </c>
      <c r="H1556" s="25" t="str">
        <f>IF('Student Record'!I1554="","",'Student Record'!I1554)</f>
        <v/>
      </c>
      <c r="I1556" s="27" t="str">
        <f>IF('Student Record'!J1554="","",'Student Record'!J1554)</f>
        <v/>
      </c>
      <c r="J1556" s="25" t="str">
        <f>IF('Student Record'!O1554="","",'Student Record'!O1554)</f>
        <v/>
      </c>
      <c r="K15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6" s="25" t="str">
        <f>IF(Table1[[#This Row],[नाम विद्यार्थी]]="","",IF(AND(Table1[[#This Row],[कक्षा]]&gt;8,Table1[[#This Row],[कक्षा]]&lt;11),50,""))</f>
        <v/>
      </c>
      <c r="M1556" s="28" t="str">
        <f>IF(Table1[[#This Row],[नाम विद्यार्थी]]="","",IF(AND(Table1[[#This Row],[कक्षा]]&gt;=11,'School Fees'!$L$3="Yes"),100,""))</f>
        <v/>
      </c>
      <c r="N15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6" s="25" t="str">
        <f>IF(Table1[[#This Row],[नाम विद्यार्थी]]="","",IF(Table1[[#This Row],[कक्षा]]&gt;8,5,""))</f>
        <v/>
      </c>
      <c r="P15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6" s="21"/>
      <c r="R1556" s="21"/>
      <c r="S1556" s="28" t="str">
        <f>IF(SUM(Table1[[#This Row],[छात्र निधि]:[टी.सी.शुल्क]])=0,"",SUM(Table1[[#This Row],[छात्र निधि]:[टी.सी.शुल्क]]))</f>
        <v/>
      </c>
      <c r="T1556" s="33"/>
      <c r="U1556" s="33"/>
      <c r="V1556" s="22"/>
    </row>
    <row r="1557" spans="2:22" ht="15">
      <c r="B1557" s="25" t="str">
        <f>IF(C1557="","",ROWS($A$4:A1557))</f>
        <v/>
      </c>
      <c r="C1557" s="25" t="str">
        <f>IF('Student Record'!A1555="","",'Student Record'!A1555)</f>
        <v/>
      </c>
      <c r="D1557" s="25" t="str">
        <f>IF('Student Record'!B1555="","",'Student Record'!B1555)</f>
        <v/>
      </c>
      <c r="E1557" s="25" t="str">
        <f>IF('Student Record'!C1555="","",'Student Record'!C1555)</f>
        <v/>
      </c>
      <c r="F1557" s="26" t="str">
        <f>IF('Student Record'!E1555="","",'Student Record'!E1555)</f>
        <v/>
      </c>
      <c r="G1557" s="26" t="str">
        <f>IF('Student Record'!G1555="","",'Student Record'!G1555)</f>
        <v/>
      </c>
      <c r="H1557" s="25" t="str">
        <f>IF('Student Record'!I1555="","",'Student Record'!I1555)</f>
        <v/>
      </c>
      <c r="I1557" s="27" t="str">
        <f>IF('Student Record'!J1555="","",'Student Record'!J1555)</f>
        <v/>
      </c>
      <c r="J1557" s="25" t="str">
        <f>IF('Student Record'!O1555="","",'Student Record'!O1555)</f>
        <v/>
      </c>
      <c r="K15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7" s="25" t="str">
        <f>IF(Table1[[#This Row],[नाम विद्यार्थी]]="","",IF(AND(Table1[[#This Row],[कक्षा]]&gt;8,Table1[[#This Row],[कक्षा]]&lt;11),50,""))</f>
        <v/>
      </c>
      <c r="M1557" s="28" t="str">
        <f>IF(Table1[[#This Row],[नाम विद्यार्थी]]="","",IF(AND(Table1[[#This Row],[कक्षा]]&gt;=11,'School Fees'!$L$3="Yes"),100,""))</f>
        <v/>
      </c>
      <c r="N15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7" s="25" t="str">
        <f>IF(Table1[[#This Row],[नाम विद्यार्थी]]="","",IF(Table1[[#This Row],[कक्षा]]&gt;8,5,""))</f>
        <v/>
      </c>
      <c r="P15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7" s="21"/>
      <c r="R1557" s="21"/>
      <c r="S1557" s="28" t="str">
        <f>IF(SUM(Table1[[#This Row],[छात्र निधि]:[टी.सी.शुल्क]])=0,"",SUM(Table1[[#This Row],[छात्र निधि]:[टी.सी.शुल्क]]))</f>
        <v/>
      </c>
      <c r="T1557" s="33"/>
      <c r="U1557" s="33"/>
      <c r="V1557" s="22"/>
    </row>
    <row r="1558" spans="2:22" ht="15">
      <c r="B1558" s="25" t="str">
        <f>IF(C1558="","",ROWS($A$4:A1558))</f>
        <v/>
      </c>
      <c r="C1558" s="25" t="str">
        <f>IF('Student Record'!A1556="","",'Student Record'!A1556)</f>
        <v/>
      </c>
      <c r="D1558" s="25" t="str">
        <f>IF('Student Record'!B1556="","",'Student Record'!B1556)</f>
        <v/>
      </c>
      <c r="E1558" s="25" t="str">
        <f>IF('Student Record'!C1556="","",'Student Record'!C1556)</f>
        <v/>
      </c>
      <c r="F1558" s="26" t="str">
        <f>IF('Student Record'!E1556="","",'Student Record'!E1556)</f>
        <v/>
      </c>
      <c r="G1558" s="26" t="str">
        <f>IF('Student Record'!G1556="","",'Student Record'!G1556)</f>
        <v/>
      </c>
      <c r="H1558" s="25" t="str">
        <f>IF('Student Record'!I1556="","",'Student Record'!I1556)</f>
        <v/>
      </c>
      <c r="I1558" s="27" t="str">
        <f>IF('Student Record'!J1556="","",'Student Record'!J1556)</f>
        <v/>
      </c>
      <c r="J1558" s="25" t="str">
        <f>IF('Student Record'!O1556="","",'Student Record'!O1556)</f>
        <v/>
      </c>
      <c r="K15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8" s="25" t="str">
        <f>IF(Table1[[#This Row],[नाम विद्यार्थी]]="","",IF(AND(Table1[[#This Row],[कक्षा]]&gt;8,Table1[[#This Row],[कक्षा]]&lt;11),50,""))</f>
        <v/>
      </c>
      <c r="M1558" s="28" t="str">
        <f>IF(Table1[[#This Row],[नाम विद्यार्थी]]="","",IF(AND(Table1[[#This Row],[कक्षा]]&gt;=11,'School Fees'!$L$3="Yes"),100,""))</f>
        <v/>
      </c>
      <c r="N15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8" s="25" t="str">
        <f>IF(Table1[[#This Row],[नाम विद्यार्थी]]="","",IF(Table1[[#This Row],[कक्षा]]&gt;8,5,""))</f>
        <v/>
      </c>
      <c r="P15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8" s="21"/>
      <c r="R1558" s="21"/>
      <c r="S1558" s="28" t="str">
        <f>IF(SUM(Table1[[#This Row],[छात्र निधि]:[टी.सी.शुल्क]])=0,"",SUM(Table1[[#This Row],[छात्र निधि]:[टी.सी.शुल्क]]))</f>
        <v/>
      </c>
      <c r="T1558" s="33"/>
      <c r="U1558" s="33"/>
      <c r="V1558" s="22"/>
    </row>
    <row r="1559" spans="2:22" ht="15">
      <c r="B1559" s="25" t="str">
        <f>IF(C1559="","",ROWS($A$4:A1559))</f>
        <v/>
      </c>
      <c r="C1559" s="25" t="str">
        <f>IF('Student Record'!A1557="","",'Student Record'!A1557)</f>
        <v/>
      </c>
      <c r="D1559" s="25" t="str">
        <f>IF('Student Record'!B1557="","",'Student Record'!B1557)</f>
        <v/>
      </c>
      <c r="E1559" s="25" t="str">
        <f>IF('Student Record'!C1557="","",'Student Record'!C1557)</f>
        <v/>
      </c>
      <c r="F1559" s="26" t="str">
        <f>IF('Student Record'!E1557="","",'Student Record'!E1557)</f>
        <v/>
      </c>
      <c r="G1559" s="26" t="str">
        <f>IF('Student Record'!G1557="","",'Student Record'!G1557)</f>
        <v/>
      </c>
      <c r="H1559" s="25" t="str">
        <f>IF('Student Record'!I1557="","",'Student Record'!I1557)</f>
        <v/>
      </c>
      <c r="I1559" s="27" t="str">
        <f>IF('Student Record'!J1557="","",'Student Record'!J1557)</f>
        <v/>
      </c>
      <c r="J1559" s="25" t="str">
        <f>IF('Student Record'!O1557="","",'Student Record'!O1557)</f>
        <v/>
      </c>
      <c r="K15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59" s="25" t="str">
        <f>IF(Table1[[#This Row],[नाम विद्यार्थी]]="","",IF(AND(Table1[[#This Row],[कक्षा]]&gt;8,Table1[[#This Row],[कक्षा]]&lt;11),50,""))</f>
        <v/>
      </c>
      <c r="M1559" s="28" t="str">
        <f>IF(Table1[[#This Row],[नाम विद्यार्थी]]="","",IF(AND(Table1[[#This Row],[कक्षा]]&gt;=11,'School Fees'!$L$3="Yes"),100,""))</f>
        <v/>
      </c>
      <c r="N15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59" s="25" t="str">
        <f>IF(Table1[[#This Row],[नाम विद्यार्थी]]="","",IF(Table1[[#This Row],[कक्षा]]&gt;8,5,""))</f>
        <v/>
      </c>
      <c r="P15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59" s="21"/>
      <c r="R1559" s="21"/>
      <c r="S1559" s="28" t="str">
        <f>IF(SUM(Table1[[#This Row],[छात्र निधि]:[टी.सी.शुल्क]])=0,"",SUM(Table1[[#This Row],[छात्र निधि]:[टी.सी.शुल्क]]))</f>
        <v/>
      </c>
      <c r="T1559" s="33"/>
      <c r="U1559" s="33"/>
      <c r="V1559" s="22"/>
    </row>
    <row r="1560" spans="2:22" ht="15">
      <c r="B1560" s="25" t="str">
        <f>IF(C1560="","",ROWS($A$4:A1560))</f>
        <v/>
      </c>
      <c r="C1560" s="25" t="str">
        <f>IF('Student Record'!A1558="","",'Student Record'!A1558)</f>
        <v/>
      </c>
      <c r="D1560" s="25" t="str">
        <f>IF('Student Record'!B1558="","",'Student Record'!B1558)</f>
        <v/>
      </c>
      <c r="E1560" s="25" t="str">
        <f>IF('Student Record'!C1558="","",'Student Record'!C1558)</f>
        <v/>
      </c>
      <c r="F1560" s="26" t="str">
        <f>IF('Student Record'!E1558="","",'Student Record'!E1558)</f>
        <v/>
      </c>
      <c r="G1560" s="26" t="str">
        <f>IF('Student Record'!G1558="","",'Student Record'!G1558)</f>
        <v/>
      </c>
      <c r="H1560" s="25" t="str">
        <f>IF('Student Record'!I1558="","",'Student Record'!I1558)</f>
        <v/>
      </c>
      <c r="I1560" s="27" t="str">
        <f>IF('Student Record'!J1558="","",'Student Record'!J1558)</f>
        <v/>
      </c>
      <c r="J1560" s="25" t="str">
        <f>IF('Student Record'!O1558="","",'Student Record'!O1558)</f>
        <v/>
      </c>
      <c r="K15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0" s="25" t="str">
        <f>IF(Table1[[#This Row],[नाम विद्यार्थी]]="","",IF(AND(Table1[[#This Row],[कक्षा]]&gt;8,Table1[[#This Row],[कक्षा]]&lt;11),50,""))</f>
        <v/>
      </c>
      <c r="M1560" s="28" t="str">
        <f>IF(Table1[[#This Row],[नाम विद्यार्थी]]="","",IF(AND(Table1[[#This Row],[कक्षा]]&gt;=11,'School Fees'!$L$3="Yes"),100,""))</f>
        <v/>
      </c>
      <c r="N15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0" s="25" t="str">
        <f>IF(Table1[[#This Row],[नाम विद्यार्थी]]="","",IF(Table1[[#This Row],[कक्षा]]&gt;8,5,""))</f>
        <v/>
      </c>
      <c r="P15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0" s="21"/>
      <c r="R1560" s="21"/>
      <c r="S1560" s="28" t="str">
        <f>IF(SUM(Table1[[#This Row],[छात्र निधि]:[टी.सी.शुल्क]])=0,"",SUM(Table1[[#This Row],[छात्र निधि]:[टी.सी.शुल्क]]))</f>
        <v/>
      </c>
      <c r="T1560" s="33"/>
      <c r="U1560" s="33"/>
      <c r="V1560" s="22"/>
    </row>
    <row r="1561" spans="2:22" ht="15">
      <c r="B1561" s="25" t="str">
        <f>IF(C1561="","",ROWS($A$4:A1561))</f>
        <v/>
      </c>
      <c r="C1561" s="25" t="str">
        <f>IF('Student Record'!A1559="","",'Student Record'!A1559)</f>
        <v/>
      </c>
      <c r="D1561" s="25" t="str">
        <f>IF('Student Record'!B1559="","",'Student Record'!B1559)</f>
        <v/>
      </c>
      <c r="E1561" s="25" t="str">
        <f>IF('Student Record'!C1559="","",'Student Record'!C1559)</f>
        <v/>
      </c>
      <c r="F1561" s="26" t="str">
        <f>IF('Student Record'!E1559="","",'Student Record'!E1559)</f>
        <v/>
      </c>
      <c r="G1561" s="26" t="str">
        <f>IF('Student Record'!G1559="","",'Student Record'!G1559)</f>
        <v/>
      </c>
      <c r="H1561" s="25" t="str">
        <f>IF('Student Record'!I1559="","",'Student Record'!I1559)</f>
        <v/>
      </c>
      <c r="I1561" s="27" t="str">
        <f>IF('Student Record'!J1559="","",'Student Record'!J1559)</f>
        <v/>
      </c>
      <c r="J1561" s="25" t="str">
        <f>IF('Student Record'!O1559="","",'Student Record'!O1559)</f>
        <v/>
      </c>
      <c r="K15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1" s="25" t="str">
        <f>IF(Table1[[#This Row],[नाम विद्यार्थी]]="","",IF(AND(Table1[[#This Row],[कक्षा]]&gt;8,Table1[[#This Row],[कक्षा]]&lt;11),50,""))</f>
        <v/>
      </c>
      <c r="M1561" s="28" t="str">
        <f>IF(Table1[[#This Row],[नाम विद्यार्थी]]="","",IF(AND(Table1[[#This Row],[कक्षा]]&gt;=11,'School Fees'!$L$3="Yes"),100,""))</f>
        <v/>
      </c>
      <c r="N15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1" s="25" t="str">
        <f>IF(Table1[[#This Row],[नाम विद्यार्थी]]="","",IF(Table1[[#This Row],[कक्षा]]&gt;8,5,""))</f>
        <v/>
      </c>
      <c r="P15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1" s="21"/>
      <c r="R1561" s="21"/>
      <c r="S1561" s="28" t="str">
        <f>IF(SUM(Table1[[#This Row],[छात्र निधि]:[टी.सी.शुल्क]])=0,"",SUM(Table1[[#This Row],[छात्र निधि]:[टी.सी.शुल्क]]))</f>
        <v/>
      </c>
      <c r="T1561" s="33"/>
      <c r="U1561" s="33"/>
      <c r="V1561" s="22"/>
    </row>
    <row r="1562" spans="2:22" ht="15">
      <c r="B1562" s="25" t="str">
        <f>IF(C1562="","",ROWS($A$4:A1562))</f>
        <v/>
      </c>
      <c r="C1562" s="25" t="str">
        <f>IF('Student Record'!A1560="","",'Student Record'!A1560)</f>
        <v/>
      </c>
      <c r="D1562" s="25" t="str">
        <f>IF('Student Record'!B1560="","",'Student Record'!B1560)</f>
        <v/>
      </c>
      <c r="E1562" s="25" t="str">
        <f>IF('Student Record'!C1560="","",'Student Record'!C1560)</f>
        <v/>
      </c>
      <c r="F1562" s="26" t="str">
        <f>IF('Student Record'!E1560="","",'Student Record'!E1560)</f>
        <v/>
      </c>
      <c r="G1562" s="26" t="str">
        <f>IF('Student Record'!G1560="","",'Student Record'!G1560)</f>
        <v/>
      </c>
      <c r="H1562" s="25" t="str">
        <f>IF('Student Record'!I1560="","",'Student Record'!I1560)</f>
        <v/>
      </c>
      <c r="I1562" s="27" t="str">
        <f>IF('Student Record'!J1560="","",'Student Record'!J1560)</f>
        <v/>
      </c>
      <c r="J1562" s="25" t="str">
        <f>IF('Student Record'!O1560="","",'Student Record'!O1560)</f>
        <v/>
      </c>
      <c r="K15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2" s="25" t="str">
        <f>IF(Table1[[#This Row],[नाम विद्यार्थी]]="","",IF(AND(Table1[[#This Row],[कक्षा]]&gt;8,Table1[[#This Row],[कक्षा]]&lt;11),50,""))</f>
        <v/>
      </c>
      <c r="M1562" s="28" t="str">
        <f>IF(Table1[[#This Row],[नाम विद्यार्थी]]="","",IF(AND(Table1[[#This Row],[कक्षा]]&gt;=11,'School Fees'!$L$3="Yes"),100,""))</f>
        <v/>
      </c>
      <c r="N15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2" s="25" t="str">
        <f>IF(Table1[[#This Row],[नाम विद्यार्थी]]="","",IF(Table1[[#This Row],[कक्षा]]&gt;8,5,""))</f>
        <v/>
      </c>
      <c r="P15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2" s="21"/>
      <c r="R1562" s="21"/>
      <c r="S1562" s="28" t="str">
        <f>IF(SUM(Table1[[#This Row],[छात्र निधि]:[टी.सी.शुल्क]])=0,"",SUM(Table1[[#This Row],[छात्र निधि]:[टी.सी.शुल्क]]))</f>
        <v/>
      </c>
      <c r="T1562" s="33"/>
      <c r="U1562" s="33"/>
      <c r="V1562" s="22"/>
    </row>
    <row r="1563" spans="2:22" ht="15">
      <c r="B1563" s="25" t="str">
        <f>IF(C1563="","",ROWS($A$4:A1563))</f>
        <v/>
      </c>
      <c r="C1563" s="25" t="str">
        <f>IF('Student Record'!A1561="","",'Student Record'!A1561)</f>
        <v/>
      </c>
      <c r="D1563" s="25" t="str">
        <f>IF('Student Record'!B1561="","",'Student Record'!B1561)</f>
        <v/>
      </c>
      <c r="E1563" s="25" t="str">
        <f>IF('Student Record'!C1561="","",'Student Record'!C1561)</f>
        <v/>
      </c>
      <c r="F1563" s="26" t="str">
        <f>IF('Student Record'!E1561="","",'Student Record'!E1561)</f>
        <v/>
      </c>
      <c r="G1563" s="26" t="str">
        <f>IF('Student Record'!G1561="","",'Student Record'!G1561)</f>
        <v/>
      </c>
      <c r="H1563" s="25" t="str">
        <f>IF('Student Record'!I1561="","",'Student Record'!I1561)</f>
        <v/>
      </c>
      <c r="I1563" s="27" t="str">
        <f>IF('Student Record'!J1561="","",'Student Record'!J1561)</f>
        <v/>
      </c>
      <c r="J1563" s="25" t="str">
        <f>IF('Student Record'!O1561="","",'Student Record'!O1561)</f>
        <v/>
      </c>
      <c r="K15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3" s="25" t="str">
        <f>IF(Table1[[#This Row],[नाम विद्यार्थी]]="","",IF(AND(Table1[[#This Row],[कक्षा]]&gt;8,Table1[[#This Row],[कक्षा]]&lt;11),50,""))</f>
        <v/>
      </c>
      <c r="M1563" s="28" t="str">
        <f>IF(Table1[[#This Row],[नाम विद्यार्थी]]="","",IF(AND(Table1[[#This Row],[कक्षा]]&gt;=11,'School Fees'!$L$3="Yes"),100,""))</f>
        <v/>
      </c>
      <c r="N15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3" s="25" t="str">
        <f>IF(Table1[[#This Row],[नाम विद्यार्थी]]="","",IF(Table1[[#This Row],[कक्षा]]&gt;8,5,""))</f>
        <v/>
      </c>
      <c r="P15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3" s="21"/>
      <c r="R1563" s="21"/>
      <c r="S1563" s="28" t="str">
        <f>IF(SUM(Table1[[#This Row],[छात्र निधि]:[टी.सी.शुल्क]])=0,"",SUM(Table1[[#This Row],[छात्र निधि]:[टी.सी.शुल्क]]))</f>
        <v/>
      </c>
      <c r="T1563" s="33"/>
      <c r="U1563" s="33"/>
      <c r="V1563" s="22"/>
    </row>
    <row r="1564" spans="2:22" ht="15">
      <c r="B1564" s="25" t="str">
        <f>IF(C1564="","",ROWS($A$4:A1564))</f>
        <v/>
      </c>
      <c r="C1564" s="25" t="str">
        <f>IF('Student Record'!A1562="","",'Student Record'!A1562)</f>
        <v/>
      </c>
      <c r="D1564" s="25" t="str">
        <f>IF('Student Record'!B1562="","",'Student Record'!B1562)</f>
        <v/>
      </c>
      <c r="E1564" s="25" t="str">
        <f>IF('Student Record'!C1562="","",'Student Record'!C1562)</f>
        <v/>
      </c>
      <c r="F1564" s="26" t="str">
        <f>IF('Student Record'!E1562="","",'Student Record'!E1562)</f>
        <v/>
      </c>
      <c r="G1564" s="26" t="str">
        <f>IF('Student Record'!G1562="","",'Student Record'!G1562)</f>
        <v/>
      </c>
      <c r="H1564" s="25" t="str">
        <f>IF('Student Record'!I1562="","",'Student Record'!I1562)</f>
        <v/>
      </c>
      <c r="I1564" s="27" t="str">
        <f>IF('Student Record'!J1562="","",'Student Record'!J1562)</f>
        <v/>
      </c>
      <c r="J1564" s="25" t="str">
        <f>IF('Student Record'!O1562="","",'Student Record'!O1562)</f>
        <v/>
      </c>
      <c r="K15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4" s="25" t="str">
        <f>IF(Table1[[#This Row],[नाम विद्यार्थी]]="","",IF(AND(Table1[[#This Row],[कक्षा]]&gt;8,Table1[[#This Row],[कक्षा]]&lt;11),50,""))</f>
        <v/>
      </c>
      <c r="M1564" s="28" t="str">
        <f>IF(Table1[[#This Row],[नाम विद्यार्थी]]="","",IF(AND(Table1[[#This Row],[कक्षा]]&gt;=11,'School Fees'!$L$3="Yes"),100,""))</f>
        <v/>
      </c>
      <c r="N15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4" s="25" t="str">
        <f>IF(Table1[[#This Row],[नाम विद्यार्थी]]="","",IF(Table1[[#This Row],[कक्षा]]&gt;8,5,""))</f>
        <v/>
      </c>
      <c r="P15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4" s="21"/>
      <c r="R1564" s="21"/>
      <c r="S1564" s="28" t="str">
        <f>IF(SUM(Table1[[#This Row],[छात्र निधि]:[टी.सी.शुल्क]])=0,"",SUM(Table1[[#This Row],[छात्र निधि]:[टी.सी.शुल्क]]))</f>
        <v/>
      </c>
      <c r="T1564" s="33"/>
      <c r="U1564" s="33"/>
      <c r="V1564" s="22"/>
    </row>
    <row r="1565" spans="2:22" ht="15">
      <c r="B1565" s="25" t="str">
        <f>IF(C1565="","",ROWS($A$4:A1565))</f>
        <v/>
      </c>
      <c r="C1565" s="25" t="str">
        <f>IF('Student Record'!A1563="","",'Student Record'!A1563)</f>
        <v/>
      </c>
      <c r="D1565" s="25" t="str">
        <f>IF('Student Record'!B1563="","",'Student Record'!B1563)</f>
        <v/>
      </c>
      <c r="E1565" s="25" t="str">
        <f>IF('Student Record'!C1563="","",'Student Record'!C1563)</f>
        <v/>
      </c>
      <c r="F1565" s="26" t="str">
        <f>IF('Student Record'!E1563="","",'Student Record'!E1563)</f>
        <v/>
      </c>
      <c r="G1565" s="26" t="str">
        <f>IF('Student Record'!G1563="","",'Student Record'!G1563)</f>
        <v/>
      </c>
      <c r="H1565" s="25" t="str">
        <f>IF('Student Record'!I1563="","",'Student Record'!I1563)</f>
        <v/>
      </c>
      <c r="I1565" s="27" t="str">
        <f>IF('Student Record'!J1563="","",'Student Record'!J1563)</f>
        <v/>
      </c>
      <c r="J1565" s="25" t="str">
        <f>IF('Student Record'!O1563="","",'Student Record'!O1563)</f>
        <v/>
      </c>
      <c r="K15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5" s="25" t="str">
        <f>IF(Table1[[#This Row],[नाम विद्यार्थी]]="","",IF(AND(Table1[[#This Row],[कक्षा]]&gt;8,Table1[[#This Row],[कक्षा]]&lt;11),50,""))</f>
        <v/>
      </c>
      <c r="M1565" s="28" t="str">
        <f>IF(Table1[[#This Row],[नाम विद्यार्थी]]="","",IF(AND(Table1[[#This Row],[कक्षा]]&gt;=11,'School Fees'!$L$3="Yes"),100,""))</f>
        <v/>
      </c>
      <c r="N15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5" s="25" t="str">
        <f>IF(Table1[[#This Row],[नाम विद्यार्थी]]="","",IF(Table1[[#This Row],[कक्षा]]&gt;8,5,""))</f>
        <v/>
      </c>
      <c r="P15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5" s="21"/>
      <c r="R1565" s="21"/>
      <c r="S1565" s="28" t="str">
        <f>IF(SUM(Table1[[#This Row],[छात्र निधि]:[टी.सी.शुल्क]])=0,"",SUM(Table1[[#This Row],[छात्र निधि]:[टी.सी.शुल्क]]))</f>
        <v/>
      </c>
      <c r="T1565" s="33"/>
      <c r="U1565" s="33"/>
      <c r="V1565" s="22"/>
    </row>
    <row r="1566" spans="2:22" ht="15">
      <c r="B1566" s="25" t="str">
        <f>IF(C1566="","",ROWS($A$4:A1566))</f>
        <v/>
      </c>
      <c r="C1566" s="25" t="str">
        <f>IF('Student Record'!A1564="","",'Student Record'!A1564)</f>
        <v/>
      </c>
      <c r="D1566" s="25" t="str">
        <f>IF('Student Record'!B1564="","",'Student Record'!B1564)</f>
        <v/>
      </c>
      <c r="E1566" s="25" t="str">
        <f>IF('Student Record'!C1564="","",'Student Record'!C1564)</f>
        <v/>
      </c>
      <c r="F1566" s="26" t="str">
        <f>IF('Student Record'!E1564="","",'Student Record'!E1564)</f>
        <v/>
      </c>
      <c r="G1566" s="26" t="str">
        <f>IF('Student Record'!G1564="","",'Student Record'!G1564)</f>
        <v/>
      </c>
      <c r="H1566" s="25" t="str">
        <f>IF('Student Record'!I1564="","",'Student Record'!I1564)</f>
        <v/>
      </c>
      <c r="I1566" s="27" t="str">
        <f>IF('Student Record'!J1564="","",'Student Record'!J1564)</f>
        <v/>
      </c>
      <c r="J1566" s="25" t="str">
        <f>IF('Student Record'!O1564="","",'Student Record'!O1564)</f>
        <v/>
      </c>
      <c r="K15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6" s="25" t="str">
        <f>IF(Table1[[#This Row],[नाम विद्यार्थी]]="","",IF(AND(Table1[[#This Row],[कक्षा]]&gt;8,Table1[[#This Row],[कक्षा]]&lt;11),50,""))</f>
        <v/>
      </c>
      <c r="M1566" s="28" t="str">
        <f>IF(Table1[[#This Row],[नाम विद्यार्थी]]="","",IF(AND(Table1[[#This Row],[कक्षा]]&gt;=11,'School Fees'!$L$3="Yes"),100,""))</f>
        <v/>
      </c>
      <c r="N15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6" s="25" t="str">
        <f>IF(Table1[[#This Row],[नाम विद्यार्थी]]="","",IF(Table1[[#This Row],[कक्षा]]&gt;8,5,""))</f>
        <v/>
      </c>
      <c r="P15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6" s="21"/>
      <c r="R1566" s="21"/>
      <c r="S1566" s="28" t="str">
        <f>IF(SUM(Table1[[#This Row],[छात्र निधि]:[टी.सी.शुल्क]])=0,"",SUM(Table1[[#This Row],[छात्र निधि]:[टी.सी.शुल्क]]))</f>
        <v/>
      </c>
      <c r="T1566" s="33"/>
      <c r="U1566" s="33"/>
      <c r="V1566" s="22"/>
    </row>
    <row r="1567" spans="2:22" ht="15">
      <c r="B1567" s="25" t="str">
        <f>IF(C1567="","",ROWS($A$4:A1567))</f>
        <v/>
      </c>
      <c r="C1567" s="25" t="str">
        <f>IF('Student Record'!A1565="","",'Student Record'!A1565)</f>
        <v/>
      </c>
      <c r="D1567" s="25" t="str">
        <f>IF('Student Record'!B1565="","",'Student Record'!B1565)</f>
        <v/>
      </c>
      <c r="E1567" s="25" t="str">
        <f>IF('Student Record'!C1565="","",'Student Record'!C1565)</f>
        <v/>
      </c>
      <c r="F1567" s="26" t="str">
        <f>IF('Student Record'!E1565="","",'Student Record'!E1565)</f>
        <v/>
      </c>
      <c r="G1567" s="26" t="str">
        <f>IF('Student Record'!G1565="","",'Student Record'!G1565)</f>
        <v/>
      </c>
      <c r="H1567" s="25" t="str">
        <f>IF('Student Record'!I1565="","",'Student Record'!I1565)</f>
        <v/>
      </c>
      <c r="I1567" s="27" t="str">
        <f>IF('Student Record'!J1565="","",'Student Record'!J1565)</f>
        <v/>
      </c>
      <c r="J1567" s="25" t="str">
        <f>IF('Student Record'!O1565="","",'Student Record'!O1565)</f>
        <v/>
      </c>
      <c r="K15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7" s="25" t="str">
        <f>IF(Table1[[#This Row],[नाम विद्यार्थी]]="","",IF(AND(Table1[[#This Row],[कक्षा]]&gt;8,Table1[[#This Row],[कक्षा]]&lt;11),50,""))</f>
        <v/>
      </c>
      <c r="M1567" s="28" t="str">
        <f>IF(Table1[[#This Row],[नाम विद्यार्थी]]="","",IF(AND(Table1[[#This Row],[कक्षा]]&gt;=11,'School Fees'!$L$3="Yes"),100,""))</f>
        <v/>
      </c>
      <c r="N15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7" s="25" t="str">
        <f>IF(Table1[[#This Row],[नाम विद्यार्थी]]="","",IF(Table1[[#This Row],[कक्षा]]&gt;8,5,""))</f>
        <v/>
      </c>
      <c r="P15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7" s="21"/>
      <c r="R1567" s="21"/>
      <c r="S1567" s="28" t="str">
        <f>IF(SUM(Table1[[#This Row],[छात्र निधि]:[टी.सी.शुल्क]])=0,"",SUM(Table1[[#This Row],[छात्र निधि]:[टी.सी.शुल्क]]))</f>
        <v/>
      </c>
      <c r="T1567" s="33"/>
      <c r="U1567" s="33"/>
      <c r="V1567" s="22"/>
    </row>
    <row r="1568" spans="2:22" ht="15">
      <c r="B1568" s="25" t="str">
        <f>IF(C1568="","",ROWS($A$4:A1568))</f>
        <v/>
      </c>
      <c r="C1568" s="25" t="str">
        <f>IF('Student Record'!A1566="","",'Student Record'!A1566)</f>
        <v/>
      </c>
      <c r="D1568" s="25" t="str">
        <f>IF('Student Record'!B1566="","",'Student Record'!B1566)</f>
        <v/>
      </c>
      <c r="E1568" s="25" t="str">
        <f>IF('Student Record'!C1566="","",'Student Record'!C1566)</f>
        <v/>
      </c>
      <c r="F1568" s="26" t="str">
        <f>IF('Student Record'!E1566="","",'Student Record'!E1566)</f>
        <v/>
      </c>
      <c r="G1568" s="26" t="str">
        <f>IF('Student Record'!G1566="","",'Student Record'!G1566)</f>
        <v/>
      </c>
      <c r="H1568" s="25" t="str">
        <f>IF('Student Record'!I1566="","",'Student Record'!I1566)</f>
        <v/>
      </c>
      <c r="I1568" s="27" t="str">
        <f>IF('Student Record'!J1566="","",'Student Record'!J1566)</f>
        <v/>
      </c>
      <c r="J1568" s="25" t="str">
        <f>IF('Student Record'!O1566="","",'Student Record'!O1566)</f>
        <v/>
      </c>
      <c r="K15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8" s="25" t="str">
        <f>IF(Table1[[#This Row],[नाम विद्यार्थी]]="","",IF(AND(Table1[[#This Row],[कक्षा]]&gt;8,Table1[[#This Row],[कक्षा]]&lt;11),50,""))</f>
        <v/>
      </c>
      <c r="M1568" s="28" t="str">
        <f>IF(Table1[[#This Row],[नाम विद्यार्थी]]="","",IF(AND(Table1[[#This Row],[कक्षा]]&gt;=11,'School Fees'!$L$3="Yes"),100,""))</f>
        <v/>
      </c>
      <c r="N15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8" s="25" t="str">
        <f>IF(Table1[[#This Row],[नाम विद्यार्थी]]="","",IF(Table1[[#This Row],[कक्षा]]&gt;8,5,""))</f>
        <v/>
      </c>
      <c r="P15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8" s="21"/>
      <c r="R1568" s="21"/>
      <c r="S1568" s="28" t="str">
        <f>IF(SUM(Table1[[#This Row],[छात्र निधि]:[टी.सी.शुल्क]])=0,"",SUM(Table1[[#This Row],[छात्र निधि]:[टी.सी.शुल्क]]))</f>
        <v/>
      </c>
      <c r="T1568" s="33"/>
      <c r="U1568" s="33"/>
      <c r="V1568" s="22"/>
    </row>
    <row r="1569" spans="2:22" ht="15">
      <c r="B1569" s="25" t="str">
        <f>IF(C1569="","",ROWS($A$4:A1569))</f>
        <v/>
      </c>
      <c r="C1569" s="25" t="str">
        <f>IF('Student Record'!A1567="","",'Student Record'!A1567)</f>
        <v/>
      </c>
      <c r="D1569" s="25" t="str">
        <f>IF('Student Record'!B1567="","",'Student Record'!B1567)</f>
        <v/>
      </c>
      <c r="E1569" s="25" t="str">
        <f>IF('Student Record'!C1567="","",'Student Record'!C1567)</f>
        <v/>
      </c>
      <c r="F1569" s="26" t="str">
        <f>IF('Student Record'!E1567="","",'Student Record'!E1567)</f>
        <v/>
      </c>
      <c r="G1569" s="26" t="str">
        <f>IF('Student Record'!G1567="","",'Student Record'!G1567)</f>
        <v/>
      </c>
      <c r="H1569" s="25" t="str">
        <f>IF('Student Record'!I1567="","",'Student Record'!I1567)</f>
        <v/>
      </c>
      <c r="I1569" s="27" t="str">
        <f>IF('Student Record'!J1567="","",'Student Record'!J1567)</f>
        <v/>
      </c>
      <c r="J1569" s="25" t="str">
        <f>IF('Student Record'!O1567="","",'Student Record'!O1567)</f>
        <v/>
      </c>
      <c r="K15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69" s="25" t="str">
        <f>IF(Table1[[#This Row],[नाम विद्यार्थी]]="","",IF(AND(Table1[[#This Row],[कक्षा]]&gt;8,Table1[[#This Row],[कक्षा]]&lt;11),50,""))</f>
        <v/>
      </c>
      <c r="M1569" s="28" t="str">
        <f>IF(Table1[[#This Row],[नाम विद्यार्थी]]="","",IF(AND(Table1[[#This Row],[कक्षा]]&gt;=11,'School Fees'!$L$3="Yes"),100,""))</f>
        <v/>
      </c>
      <c r="N15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69" s="25" t="str">
        <f>IF(Table1[[#This Row],[नाम विद्यार्थी]]="","",IF(Table1[[#This Row],[कक्षा]]&gt;8,5,""))</f>
        <v/>
      </c>
      <c r="P15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69" s="21"/>
      <c r="R1569" s="21"/>
      <c r="S1569" s="28" t="str">
        <f>IF(SUM(Table1[[#This Row],[छात्र निधि]:[टी.सी.शुल्क]])=0,"",SUM(Table1[[#This Row],[छात्र निधि]:[टी.सी.शुल्क]]))</f>
        <v/>
      </c>
      <c r="T1569" s="33"/>
      <c r="U1569" s="33"/>
      <c r="V1569" s="22"/>
    </row>
    <row r="1570" spans="2:22" ht="15">
      <c r="B1570" s="25" t="str">
        <f>IF(C1570="","",ROWS($A$4:A1570))</f>
        <v/>
      </c>
      <c r="C1570" s="25" t="str">
        <f>IF('Student Record'!A1568="","",'Student Record'!A1568)</f>
        <v/>
      </c>
      <c r="D1570" s="25" t="str">
        <f>IF('Student Record'!B1568="","",'Student Record'!B1568)</f>
        <v/>
      </c>
      <c r="E1570" s="25" t="str">
        <f>IF('Student Record'!C1568="","",'Student Record'!C1568)</f>
        <v/>
      </c>
      <c r="F1570" s="26" t="str">
        <f>IF('Student Record'!E1568="","",'Student Record'!E1568)</f>
        <v/>
      </c>
      <c r="G1570" s="26" t="str">
        <f>IF('Student Record'!G1568="","",'Student Record'!G1568)</f>
        <v/>
      </c>
      <c r="H1570" s="25" t="str">
        <f>IF('Student Record'!I1568="","",'Student Record'!I1568)</f>
        <v/>
      </c>
      <c r="I1570" s="27" t="str">
        <f>IF('Student Record'!J1568="","",'Student Record'!J1568)</f>
        <v/>
      </c>
      <c r="J1570" s="25" t="str">
        <f>IF('Student Record'!O1568="","",'Student Record'!O1568)</f>
        <v/>
      </c>
      <c r="K15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0" s="25" t="str">
        <f>IF(Table1[[#This Row],[नाम विद्यार्थी]]="","",IF(AND(Table1[[#This Row],[कक्षा]]&gt;8,Table1[[#This Row],[कक्षा]]&lt;11),50,""))</f>
        <v/>
      </c>
      <c r="M1570" s="28" t="str">
        <f>IF(Table1[[#This Row],[नाम विद्यार्थी]]="","",IF(AND(Table1[[#This Row],[कक्षा]]&gt;=11,'School Fees'!$L$3="Yes"),100,""))</f>
        <v/>
      </c>
      <c r="N15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0" s="25" t="str">
        <f>IF(Table1[[#This Row],[नाम विद्यार्थी]]="","",IF(Table1[[#This Row],[कक्षा]]&gt;8,5,""))</f>
        <v/>
      </c>
      <c r="P15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0" s="21"/>
      <c r="R1570" s="21"/>
      <c r="S1570" s="28" t="str">
        <f>IF(SUM(Table1[[#This Row],[छात्र निधि]:[टी.सी.शुल्क]])=0,"",SUM(Table1[[#This Row],[छात्र निधि]:[टी.सी.शुल्क]]))</f>
        <v/>
      </c>
      <c r="T1570" s="33"/>
      <c r="U1570" s="33"/>
      <c r="V1570" s="22"/>
    </row>
    <row r="1571" spans="2:22" ht="15">
      <c r="B1571" s="25" t="str">
        <f>IF(C1571="","",ROWS($A$4:A1571))</f>
        <v/>
      </c>
      <c r="C1571" s="25" t="str">
        <f>IF('Student Record'!A1569="","",'Student Record'!A1569)</f>
        <v/>
      </c>
      <c r="D1571" s="25" t="str">
        <f>IF('Student Record'!B1569="","",'Student Record'!B1569)</f>
        <v/>
      </c>
      <c r="E1571" s="25" t="str">
        <f>IF('Student Record'!C1569="","",'Student Record'!C1569)</f>
        <v/>
      </c>
      <c r="F1571" s="26" t="str">
        <f>IF('Student Record'!E1569="","",'Student Record'!E1569)</f>
        <v/>
      </c>
      <c r="G1571" s="26" t="str">
        <f>IF('Student Record'!G1569="","",'Student Record'!G1569)</f>
        <v/>
      </c>
      <c r="H1571" s="25" t="str">
        <f>IF('Student Record'!I1569="","",'Student Record'!I1569)</f>
        <v/>
      </c>
      <c r="I1571" s="27" t="str">
        <f>IF('Student Record'!J1569="","",'Student Record'!J1569)</f>
        <v/>
      </c>
      <c r="J1571" s="25" t="str">
        <f>IF('Student Record'!O1569="","",'Student Record'!O1569)</f>
        <v/>
      </c>
      <c r="K15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1" s="25" t="str">
        <f>IF(Table1[[#This Row],[नाम विद्यार्थी]]="","",IF(AND(Table1[[#This Row],[कक्षा]]&gt;8,Table1[[#This Row],[कक्षा]]&lt;11),50,""))</f>
        <v/>
      </c>
      <c r="M1571" s="28" t="str">
        <f>IF(Table1[[#This Row],[नाम विद्यार्थी]]="","",IF(AND(Table1[[#This Row],[कक्षा]]&gt;=11,'School Fees'!$L$3="Yes"),100,""))</f>
        <v/>
      </c>
      <c r="N15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1" s="25" t="str">
        <f>IF(Table1[[#This Row],[नाम विद्यार्थी]]="","",IF(Table1[[#This Row],[कक्षा]]&gt;8,5,""))</f>
        <v/>
      </c>
      <c r="P15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1" s="21"/>
      <c r="R1571" s="21"/>
      <c r="S1571" s="28" t="str">
        <f>IF(SUM(Table1[[#This Row],[छात्र निधि]:[टी.सी.शुल्क]])=0,"",SUM(Table1[[#This Row],[छात्र निधि]:[टी.सी.शुल्क]]))</f>
        <v/>
      </c>
      <c r="T1571" s="33"/>
      <c r="U1571" s="33"/>
      <c r="V1571" s="22"/>
    </row>
    <row r="1572" spans="2:22" ht="15">
      <c r="B1572" s="25" t="str">
        <f>IF(C1572="","",ROWS($A$4:A1572))</f>
        <v/>
      </c>
      <c r="C1572" s="25" t="str">
        <f>IF('Student Record'!A1570="","",'Student Record'!A1570)</f>
        <v/>
      </c>
      <c r="D1572" s="25" t="str">
        <f>IF('Student Record'!B1570="","",'Student Record'!B1570)</f>
        <v/>
      </c>
      <c r="E1572" s="25" t="str">
        <f>IF('Student Record'!C1570="","",'Student Record'!C1570)</f>
        <v/>
      </c>
      <c r="F1572" s="26" t="str">
        <f>IF('Student Record'!E1570="","",'Student Record'!E1570)</f>
        <v/>
      </c>
      <c r="G1572" s="26" t="str">
        <f>IF('Student Record'!G1570="","",'Student Record'!G1570)</f>
        <v/>
      </c>
      <c r="H1572" s="25" t="str">
        <f>IF('Student Record'!I1570="","",'Student Record'!I1570)</f>
        <v/>
      </c>
      <c r="I1572" s="27" t="str">
        <f>IF('Student Record'!J1570="","",'Student Record'!J1570)</f>
        <v/>
      </c>
      <c r="J1572" s="25" t="str">
        <f>IF('Student Record'!O1570="","",'Student Record'!O1570)</f>
        <v/>
      </c>
      <c r="K15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2" s="25" t="str">
        <f>IF(Table1[[#This Row],[नाम विद्यार्थी]]="","",IF(AND(Table1[[#This Row],[कक्षा]]&gt;8,Table1[[#This Row],[कक्षा]]&lt;11),50,""))</f>
        <v/>
      </c>
      <c r="M1572" s="28" t="str">
        <f>IF(Table1[[#This Row],[नाम विद्यार्थी]]="","",IF(AND(Table1[[#This Row],[कक्षा]]&gt;=11,'School Fees'!$L$3="Yes"),100,""))</f>
        <v/>
      </c>
      <c r="N15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2" s="25" t="str">
        <f>IF(Table1[[#This Row],[नाम विद्यार्थी]]="","",IF(Table1[[#This Row],[कक्षा]]&gt;8,5,""))</f>
        <v/>
      </c>
      <c r="P15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2" s="21"/>
      <c r="R1572" s="21"/>
      <c r="S1572" s="28" t="str">
        <f>IF(SUM(Table1[[#This Row],[छात्र निधि]:[टी.सी.शुल्क]])=0,"",SUM(Table1[[#This Row],[छात्र निधि]:[टी.सी.शुल्क]]))</f>
        <v/>
      </c>
      <c r="T1572" s="33"/>
      <c r="U1572" s="33"/>
      <c r="V1572" s="22"/>
    </row>
    <row r="1573" spans="2:22" ht="15">
      <c r="B1573" s="25" t="str">
        <f>IF(C1573="","",ROWS($A$4:A1573))</f>
        <v/>
      </c>
      <c r="C1573" s="25" t="str">
        <f>IF('Student Record'!A1571="","",'Student Record'!A1571)</f>
        <v/>
      </c>
      <c r="D1573" s="25" t="str">
        <f>IF('Student Record'!B1571="","",'Student Record'!B1571)</f>
        <v/>
      </c>
      <c r="E1573" s="25" t="str">
        <f>IF('Student Record'!C1571="","",'Student Record'!C1571)</f>
        <v/>
      </c>
      <c r="F1573" s="26" t="str">
        <f>IF('Student Record'!E1571="","",'Student Record'!E1571)</f>
        <v/>
      </c>
      <c r="G1573" s="26" t="str">
        <f>IF('Student Record'!G1571="","",'Student Record'!G1571)</f>
        <v/>
      </c>
      <c r="H1573" s="25" t="str">
        <f>IF('Student Record'!I1571="","",'Student Record'!I1571)</f>
        <v/>
      </c>
      <c r="I1573" s="27" t="str">
        <f>IF('Student Record'!J1571="","",'Student Record'!J1571)</f>
        <v/>
      </c>
      <c r="J1573" s="25" t="str">
        <f>IF('Student Record'!O1571="","",'Student Record'!O1571)</f>
        <v/>
      </c>
      <c r="K15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3" s="25" t="str">
        <f>IF(Table1[[#This Row],[नाम विद्यार्थी]]="","",IF(AND(Table1[[#This Row],[कक्षा]]&gt;8,Table1[[#This Row],[कक्षा]]&lt;11),50,""))</f>
        <v/>
      </c>
      <c r="M1573" s="28" t="str">
        <f>IF(Table1[[#This Row],[नाम विद्यार्थी]]="","",IF(AND(Table1[[#This Row],[कक्षा]]&gt;=11,'School Fees'!$L$3="Yes"),100,""))</f>
        <v/>
      </c>
      <c r="N15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3" s="25" t="str">
        <f>IF(Table1[[#This Row],[नाम विद्यार्थी]]="","",IF(Table1[[#This Row],[कक्षा]]&gt;8,5,""))</f>
        <v/>
      </c>
      <c r="P15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3" s="21"/>
      <c r="R1573" s="21"/>
      <c r="S1573" s="28" t="str">
        <f>IF(SUM(Table1[[#This Row],[छात्र निधि]:[टी.सी.शुल्क]])=0,"",SUM(Table1[[#This Row],[छात्र निधि]:[टी.सी.शुल्क]]))</f>
        <v/>
      </c>
      <c r="T1573" s="33"/>
      <c r="U1573" s="33"/>
      <c r="V1573" s="22"/>
    </row>
    <row r="1574" spans="2:22" ht="15">
      <c r="B1574" s="25" t="str">
        <f>IF(C1574="","",ROWS($A$4:A1574))</f>
        <v/>
      </c>
      <c r="C1574" s="25" t="str">
        <f>IF('Student Record'!A1572="","",'Student Record'!A1572)</f>
        <v/>
      </c>
      <c r="D1574" s="25" t="str">
        <f>IF('Student Record'!B1572="","",'Student Record'!B1572)</f>
        <v/>
      </c>
      <c r="E1574" s="25" t="str">
        <f>IF('Student Record'!C1572="","",'Student Record'!C1572)</f>
        <v/>
      </c>
      <c r="F1574" s="26" t="str">
        <f>IF('Student Record'!E1572="","",'Student Record'!E1572)</f>
        <v/>
      </c>
      <c r="G1574" s="26" t="str">
        <f>IF('Student Record'!G1572="","",'Student Record'!G1572)</f>
        <v/>
      </c>
      <c r="H1574" s="25" t="str">
        <f>IF('Student Record'!I1572="","",'Student Record'!I1572)</f>
        <v/>
      </c>
      <c r="I1574" s="27" t="str">
        <f>IF('Student Record'!J1572="","",'Student Record'!J1572)</f>
        <v/>
      </c>
      <c r="J1574" s="25" t="str">
        <f>IF('Student Record'!O1572="","",'Student Record'!O1572)</f>
        <v/>
      </c>
      <c r="K15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4" s="25" t="str">
        <f>IF(Table1[[#This Row],[नाम विद्यार्थी]]="","",IF(AND(Table1[[#This Row],[कक्षा]]&gt;8,Table1[[#This Row],[कक्षा]]&lt;11),50,""))</f>
        <v/>
      </c>
      <c r="M1574" s="28" t="str">
        <f>IF(Table1[[#This Row],[नाम विद्यार्थी]]="","",IF(AND(Table1[[#This Row],[कक्षा]]&gt;=11,'School Fees'!$L$3="Yes"),100,""))</f>
        <v/>
      </c>
      <c r="N15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4" s="25" t="str">
        <f>IF(Table1[[#This Row],[नाम विद्यार्थी]]="","",IF(Table1[[#This Row],[कक्षा]]&gt;8,5,""))</f>
        <v/>
      </c>
      <c r="P15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4" s="21"/>
      <c r="R1574" s="21"/>
      <c r="S1574" s="28" t="str">
        <f>IF(SUM(Table1[[#This Row],[छात्र निधि]:[टी.सी.शुल्क]])=0,"",SUM(Table1[[#This Row],[छात्र निधि]:[टी.सी.शुल्क]]))</f>
        <v/>
      </c>
      <c r="T1574" s="33"/>
      <c r="U1574" s="33"/>
      <c r="V1574" s="22"/>
    </row>
    <row r="1575" spans="2:22" ht="15">
      <c r="B1575" s="25" t="str">
        <f>IF(C1575="","",ROWS($A$4:A1575))</f>
        <v/>
      </c>
      <c r="C1575" s="25" t="str">
        <f>IF('Student Record'!A1573="","",'Student Record'!A1573)</f>
        <v/>
      </c>
      <c r="D1575" s="25" t="str">
        <f>IF('Student Record'!B1573="","",'Student Record'!B1573)</f>
        <v/>
      </c>
      <c r="E1575" s="25" t="str">
        <f>IF('Student Record'!C1573="","",'Student Record'!C1573)</f>
        <v/>
      </c>
      <c r="F1575" s="26" t="str">
        <f>IF('Student Record'!E1573="","",'Student Record'!E1573)</f>
        <v/>
      </c>
      <c r="G1575" s="26" t="str">
        <f>IF('Student Record'!G1573="","",'Student Record'!G1573)</f>
        <v/>
      </c>
      <c r="H1575" s="25" t="str">
        <f>IF('Student Record'!I1573="","",'Student Record'!I1573)</f>
        <v/>
      </c>
      <c r="I1575" s="27" t="str">
        <f>IF('Student Record'!J1573="","",'Student Record'!J1573)</f>
        <v/>
      </c>
      <c r="J1575" s="25" t="str">
        <f>IF('Student Record'!O1573="","",'Student Record'!O1573)</f>
        <v/>
      </c>
      <c r="K15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5" s="25" t="str">
        <f>IF(Table1[[#This Row],[नाम विद्यार्थी]]="","",IF(AND(Table1[[#This Row],[कक्षा]]&gt;8,Table1[[#This Row],[कक्षा]]&lt;11),50,""))</f>
        <v/>
      </c>
      <c r="M1575" s="28" t="str">
        <f>IF(Table1[[#This Row],[नाम विद्यार्थी]]="","",IF(AND(Table1[[#This Row],[कक्षा]]&gt;=11,'School Fees'!$L$3="Yes"),100,""))</f>
        <v/>
      </c>
      <c r="N15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5" s="25" t="str">
        <f>IF(Table1[[#This Row],[नाम विद्यार्थी]]="","",IF(Table1[[#This Row],[कक्षा]]&gt;8,5,""))</f>
        <v/>
      </c>
      <c r="P15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5" s="21"/>
      <c r="R1575" s="21"/>
      <c r="S1575" s="28" t="str">
        <f>IF(SUM(Table1[[#This Row],[छात्र निधि]:[टी.सी.शुल्क]])=0,"",SUM(Table1[[#This Row],[छात्र निधि]:[टी.सी.शुल्क]]))</f>
        <v/>
      </c>
      <c r="T1575" s="33"/>
      <c r="U1575" s="33"/>
      <c r="V1575" s="22"/>
    </row>
    <row r="1576" spans="2:22" ht="15">
      <c r="B1576" s="25" t="str">
        <f>IF(C1576="","",ROWS($A$4:A1576))</f>
        <v/>
      </c>
      <c r="C1576" s="25" t="str">
        <f>IF('Student Record'!A1574="","",'Student Record'!A1574)</f>
        <v/>
      </c>
      <c r="D1576" s="25" t="str">
        <f>IF('Student Record'!B1574="","",'Student Record'!B1574)</f>
        <v/>
      </c>
      <c r="E1576" s="25" t="str">
        <f>IF('Student Record'!C1574="","",'Student Record'!C1574)</f>
        <v/>
      </c>
      <c r="F1576" s="26" t="str">
        <f>IF('Student Record'!E1574="","",'Student Record'!E1574)</f>
        <v/>
      </c>
      <c r="G1576" s="26" t="str">
        <f>IF('Student Record'!G1574="","",'Student Record'!G1574)</f>
        <v/>
      </c>
      <c r="H1576" s="25" t="str">
        <f>IF('Student Record'!I1574="","",'Student Record'!I1574)</f>
        <v/>
      </c>
      <c r="I1576" s="27" t="str">
        <f>IF('Student Record'!J1574="","",'Student Record'!J1574)</f>
        <v/>
      </c>
      <c r="J1576" s="25" t="str">
        <f>IF('Student Record'!O1574="","",'Student Record'!O1574)</f>
        <v/>
      </c>
      <c r="K15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6" s="25" t="str">
        <f>IF(Table1[[#This Row],[नाम विद्यार्थी]]="","",IF(AND(Table1[[#This Row],[कक्षा]]&gt;8,Table1[[#This Row],[कक्षा]]&lt;11),50,""))</f>
        <v/>
      </c>
      <c r="M1576" s="28" t="str">
        <f>IF(Table1[[#This Row],[नाम विद्यार्थी]]="","",IF(AND(Table1[[#This Row],[कक्षा]]&gt;=11,'School Fees'!$L$3="Yes"),100,""))</f>
        <v/>
      </c>
      <c r="N15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6" s="25" t="str">
        <f>IF(Table1[[#This Row],[नाम विद्यार्थी]]="","",IF(Table1[[#This Row],[कक्षा]]&gt;8,5,""))</f>
        <v/>
      </c>
      <c r="P15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6" s="21"/>
      <c r="R1576" s="21"/>
      <c r="S1576" s="28" t="str">
        <f>IF(SUM(Table1[[#This Row],[छात्र निधि]:[टी.सी.शुल्क]])=0,"",SUM(Table1[[#This Row],[छात्र निधि]:[टी.सी.शुल्क]]))</f>
        <v/>
      </c>
      <c r="T1576" s="33"/>
      <c r="U1576" s="33"/>
      <c r="V1576" s="22"/>
    </row>
    <row r="1577" spans="2:22" ht="15">
      <c r="B1577" s="25" t="str">
        <f>IF(C1577="","",ROWS($A$4:A1577))</f>
        <v/>
      </c>
      <c r="C1577" s="25" t="str">
        <f>IF('Student Record'!A1575="","",'Student Record'!A1575)</f>
        <v/>
      </c>
      <c r="D1577" s="25" t="str">
        <f>IF('Student Record'!B1575="","",'Student Record'!B1575)</f>
        <v/>
      </c>
      <c r="E1577" s="25" t="str">
        <f>IF('Student Record'!C1575="","",'Student Record'!C1575)</f>
        <v/>
      </c>
      <c r="F1577" s="26" t="str">
        <f>IF('Student Record'!E1575="","",'Student Record'!E1575)</f>
        <v/>
      </c>
      <c r="G1577" s="26" t="str">
        <f>IF('Student Record'!G1575="","",'Student Record'!G1575)</f>
        <v/>
      </c>
      <c r="H1577" s="25" t="str">
        <f>IF('Student Record'!I1575="","",'Student Record'!I1575)</f>
        <v/>
      </c>
      <c r="I1577" s="27" t="str">
        <f>IF('Student Record'!J1575="","",'Student Record'!J1575)</f>
        <v/>
      </c>
      <c r="J1577" s="25" t="str">
        <f>IF('Student Record'!O1575="","",'Student Record'!O1575)</f>
        <v/>
      </c>
      <c r="K15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7" s="25" t="str">
        <f>IF(Table1[[#This Row],[नाम विद्यार्थी]]="","",IF(AND(Table1[[#This Row],[कक्षा]]&gt;8,Table1[[#This Row],[कक्षा]]&lt;11),50,""))</f>
        <v/>
      </c>
      <c r="M1577" s="28" t="str">
        <f>IF(Table1[[#This Row],[नाम विद्यार्थी]]="","",IF(AND(Table1[[#This Row],[कक्षा]]&gt;=11,'School Fees'!$L$3="Yes"),100,""))</f>
        <v/>
      </c>
      <c r="N15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7" s="25" t="str">
        <f>IF(Table1[[#This Row],[नाम विद्यार्थी]]="","",IF(Table1[[#This Row],[कक्षा]]&gt;8,5,""))</f>
        <v/>
      </c>
      <c r="P15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7" s="21"/>
      <c r="R1577" s="21"/>
      <c r="S1577" s="28" t="str">
        <f>IF(SUM(Table1[[#This Row],[छात्र निधि]:[टी.सी.शुल्क]])=0,"",SUM(Table1[[#This Row],[छात्र निधि]:[टी.सी.शुल्क]]))</f>
        <v/>
      </c>
      <c r="T1577" s="33"/>
      <c r="U1577" s="33"/>
      <c r="V1577" s="22"/>
    </row>
    <row r="1578" spans="2:22" ht="15">
      <c r="B1578" s="25" t="str">
        <f>IF(C1578="","",ROWS($A$4:A1578))</f>
        <v/>
      </c>
      <c r="C1578" s="25" t="str">
        <f>IF('Student Record'!A1576="","",'Student Record'!A1576)</f>
        <v/>
      </c>
      <c r="D1578" s="25" t="str">
        <f>IF('Student Record'!B1576="","",'Student Record'!B1576)</f>
        <v/>
      </c>
      <c r="E1578" s="25" t="str">
        <f>IF('Student Record'!C1576="","",'Student Record'!C1576)</f>
        <v/>
      </c>
      <c r="F1578" s="26" t="str">
        <f>IF('Student Record'!E1576="","",'Student Record'!E1576)</f>
        <v/>
      </c>
      <c r="G1578" s="26" t="str">
        <f>IF('Student Record'!G1576="","",'Student Record'!G1576)</f>
        <v/>
      </c>
      <c r="H1578" s="25" t="str">
        <f>IF('Student Record'!I1576="","",'Student Record'!I1576)</f>
        <v/>
      </c>
      <c r="I1578" s="27" t="str">
        <f>IF('Student Record'!J1576="","",'Student Record'!J1576)</f>
        <v/>
      </c>
      <c r="J1578" s="25" t="str">
        <f>IF('Student Record'!O1576="","",'Student Record'!O1576)</f>
        <v/>
      </c>
      <c r="K15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8" s="25" t="str">
        <f>IF(Table1[[#This Row],[नाम विद्यार्थी]]="","",IF(AND(Table1[[#This Row],[कक्षा]]&gt;8,Table1[[#This Row],[कक्षा]]&lt;11),50,""))</f>
        <v/>
      </c>
      <c r="M1578" s="28" t="str">
        <f>IF(Table1[[#This Row],[नाम विद्यार्थी]]="","",IF(AND(Table1[[#This Row],[कक्षा]]&gt;=11,'School Fees'!$L$3="Yes"),100,""))</f>
        <v/>
      </c>
      <c r="N15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8" s="25" t="str">
        <f>IF(Table1[[#This Row],[नाम विद्यार्थी]]="","",IF(Table1[[#This Row],[कक्षा]]&gt;8,5,""))</f>
        <v/>
      </c>
      <c r="P15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8" s="21"/>
      <c r="R1578" s="21"/>
      <c r="S1578" s="28" t="str">
        <f>IF(SUM(Table1[[#This Row],[छात्र निधि]:[टी.सी.शुल्क]])=0,"",SUM(Table1[[#This Row],[छात्र निधि]:[टी.सी.शुल्क]]))</f>
        <v/>
      </c>
      <c r="T1578" s="33"/>
      <c r="U1578" s="33"/>
      <c r="V1578" s="22"/>
    </row>
    <row r="1579" spans="2:22" ht="15">
      <c r="B1579" s="25" t="str">
        <f>IF(C1579="","",ROWS($A$4:A1579))</f>
        <v/>
      </c>
      <c r="C1579" s="25" t="str">
        <f>IF('Student Record'!A1577="","",'Student Record'!A1577)</f>
        <v/>
      </c>
      <c r="D1579" s="25" t="str">
        <f>IF('Student Record'!B1577="","",'Student Record'!B1577)</f>
        <v/>
      </c>
      <c r="E1579" s="25" t="str">
        <f>IF('Student Record'!C1577="","",'Student Record'!C1577)</f>
        <v/>
      </c>
      <c r="F1579" s="26" t="str">
        <f>IF('Student Record'!E1577="","",'Student Record'!E1577)</f>
        <v/>
      </c>
      <c r="G1579" s="26" t="str">
        <f>IF('Student Record'!G1577="","",'Student Record'!G1577)</f>
        <v/>
      </c>
      <c r="H1579" s="25" t="str">
        <f>IF('Student Record'!I1577="","",'Student Record'!I1577)</f>
        <v/>
      </c>
      <c r="I1579" s="27" t="str">
        <f>IF('Student Record'!J1577="","",'Student Record'!J1577)</f>
        <v/>
      </c>
      <c r="J1579" s="25" t="str">
        <f>IF('Student Record'!O1577="","",'Student Record'!O1577)</f>
        <v/>
      </c>
      <c r="K15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79" s="25" t="str">
        <f>IF(Table1[[#This Row],[नाम विद्यार्थी]]="","",IF(AND(Table1[[#This Row],[कक्षा]]&gt;8,Table1[[#This Row],[कक्षा]]&lt;11),50,""))</f>
        <v/>
      </c>
      <c r="M1579" s="28" t="str">
        <f>IF(Table1[[#This Row],[नाम विद्यार्थी]]="","",IF(AND(Table1[[#This Row],[कक्षा]]&gt;=11,'School Fees'!$L$3="Yes"),100,""))</f>
        <v/>
      </c>
      <c r="N15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79" s="25" t="str">
        <f>IF(Table1[[#This Row],[नाम विद्यार्थी]]="","",IF(Table1[[#This Row],[कक्षा]]&gt;8,5,""))</f>
        <v/>
      </c>
      <c r="P15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79" s="21"/>
      <c r="R1579" s="21"/>
      <c r="S1579" s="28" t="str">
        <f>IF(SUM(Table1[[#This Row],[छात्र निधि]:[टी.सी.शुल्क]])=0,"",SUM(Table1[[#This Row],[छात्र निधि]:[टी.सी.शुल्क]]))</f>
        <v/>
      </c>
      <c r="T1579" s="33"/>
      <c r="U1579" s="33"/>
      <c r="V1579" s="22"/>
    </row>
    <row r="1580" spans="2:22" ht="15">
      <c r="B1580" s="25" t="str">
        <f>IF(C1580="","",ROWS($A$4:A1580))</f>
        <v/>
      </c>
      <c r="C1580" s="25" t="str">
        <f>IF('Student Record'!A1578="","",'Student Record'!A1578)</f>
        <v/>
      </c>
      <c r="D1580" s="25" t="str">
        <f>IF('Student Record'!B1578="","",'Student Record'!B1578)</f>
        <v/>
      </c>
      <c r="E1580" s="25" t="str">
        <f>IF('Student Record'!C1578="","",'Student Record'!C1578)</f>
        <v/>
      </c>
      <c r="F1580" s="26" t="str">
        <f>IF('Student Record'!E1578="","",'Student Record'!E1578)</f>
        <v/>
      </c>
      <c r="G1580" s="26" t="str">
        <f>IF('Student Record'!G1578="","",'Student Record'!G1578)</f>
        <v/>
      </c>
      <c r="H1580" s="25" t="str">
        <f>IF('Student Record'!I1578="","",'Student Record'!I1578)</f>
        <v/>
      </c>
      <c r="I1580" s="27" t="str">
        <f>IF('Student Record'!J1578="","",'Student Record'!J1578)</f>
        <v/>
      </c>
      <c r="J1580" s="25" t="str">
        <f>IF('Student Record'!O1578="","",'Student Record'!O1578)</f>
        <v/>
      </c>
      <c r="K15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0" s="25" t="str">
        <f>IF(Table1[[#This Row],[नाम विद्यार्थी]]="","",IF(AND(Table1[[#This Row],[कक्षा]]&gt;8,Table1[[#This Row],[कक्षा]]&lt;11),50,""))</f>
        <v/>
      </c>
      <c r="M1580" s="28" t="str">
        <f>IF(Table1[[#This Row],[नाम विद्यार्थी]]="","",IF(AND(Table1[[#This Row],[कक्षा]]&gt;=11,'School Fees'!$L$3="Yes"),100,""))</f>
        <v/>
      </c>
      <c r="N15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0" s="25" t="str">
        <f>IF(Table1[[#This Row],[नाम विद्यार्थी]]="","",IF(Table1[[#This Row],[कक्षा]]&gt;8,5,""))</f>
        <v/>
      </c>
      <c r="P15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0" s="21"/>
      <c r="R1580" s="21"/>
      <c r="S1580" s="28" t="str">
        <f>IF(SUM(Table1[[#This Row],[छात्र निधि]:[टी.सी.शुल्क]])=0,"",SUM(Table1[[#This Row],[छात्र निधि]:[टी.सी.शुल्क]]))</f>
        <v/>
      </c>
      <c r="T1580" s="33"/>
      <c r="U1580" s="33"/>
      <c r="V1580" s="22"/>
    </row>
    <row r="1581" spans="2:22" ht="15">
      <c r="B1581" s="25" t="str">
        <f>IF(C1581="","",ROWS($A$4:A1581))</f>
        <v/>
      </c>
      <c r="C1581" s="25" t="str">
        <f>IF('Student Record'!A1579="","",'Student Record'!A1579)</f>
        <v/>
      </c>
      <c r="D1581" s="25" t="str">
        <f>IF('Student Record'!B1579="","",'Student Record'!B1579)</f>
        <v/>
      </c>
      <c r="E1581" s="25" t="str">
        <f>IF('Student Record'!C1579="","",'Student Record'!C1579)</f>
        <v/>
      </c>
      <c r="F1581" s="26" t="str">
        <f>IF('Student Record'!E1579="","",'Student Record'!E1579)</f>
        <v/>
      </c>
      <c r="G1581" s="26" t="str">
        <f>IF('Student Record'!G1579="","",'Student Record'!G1579)</f>
        <v/>
      </c>
      <c r="H1581" s="25" t="str">
        <f>IF('Student Record'!I1579="","",'Student Record'!I1579)</f>
        <v/>
      </c>
      <c r="I1581" s="27" t="str">
        <f>IF('Student Record'!J1579="","",'Student Record'!J1579)</f>
        <v/>
      </c>
      <c r="J1581" s="25" t="str">
        <f>IF('Student Record'!O1579="","",'Student Record'!O1579)</f>
        <v/>
      </c>
      <c r="K15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1" s="25" t="str">
        <f>IF(Table1[[#This Row],[नाम विद्यार्थी]]="","",IF(AND(Table1[[#This Row],[कक्षा]]&gt;8,Table1[[#This Row],[कक्षा]]&lt;11),50,""))</f>
        <v/>
      </c>
      <c r="M1581" s="28" t="str">
        <f>IF(Table1[[#This Row],[नाम विद्यार्थी]]="","",IF(AND(Table1[[#This Row],[कक्षा]]&gt;=11,'School Fees'!$L$3="Yes"),100,""))</f>
        <v/>
      </c>
      <c r="N15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1" s="25" t="str">
        <f>IF(Table1[[#This Row],[नाम विद्यार्थी]]="","",IF(Table1[[#This Row],[कक्षा]]&gt;8,5,""))</f>
        <v/>
      </c>
      <c r="P15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1" s="21"/>
      <c r="R1581" s="21"/>
      <c r="S1581" s="28" t="str">
        <f>IF(SUM(Table1[[#This Row],[छात्र निधि]:[टी.सी.शुल्क]])=0,"",SUM(Table1[[#This Row],[छात्र निधि]:[टी.सी.शुल्क]]))</f>
        <v/>
      </c>
      <c r="T1581" s="33"/>
      <c r="U1581" s="33"/>
      <c r="V1581" s="22"/>
    </row>
    <row r="1582" spans="2:22" ht="15">
      <c r="B1582" s="25" t="str">
        <f>IF(C1582="","",ROWS($A$4:A1582))</f>
        <v/>
      </c>
      <c r="C1582" s="25" t="str">
        <f>IF('Student Record'!A1580="","",'Student Record'!A1580)</f>
        <v/>
      </c>
      <c r="D1582" s="25" t="str">
        <f>IF('Student Record'!B1580="","",'Student Record'!B1580)</f>
        <v/>
      </c>
      <c r="E1582" s="25" t="str">
        <f>IF('Student Record'!C1580="","",'Student Record'!C1580)</f>
        <v/>
      </c>
      <c r="F1582" s="26" t="str">
        <f>IF('Student Record'!E1580="","",'Student Record'!E1580)</f>
        <v/>
      </c>
      <c r="G1582" s="26" t="str">
        <f>IF('Student Record'!G1580="","",'Student Record'!G1580)</f>
        <v/>
      </c>
      <c r="H1582" s="25" t="str">
        <f>IF('Student Record'!I1580="","",'Student Record'!I1580)</f>
        <v/>
      </c>
      <c r="I1582" s="27" t="str">
        <f>IF('Student Record'!J1580="","",'Student Record'!J1580)</f>
        <v/>
      </c>
      <c r="J1582" s="25" t="str">
        <f>IF('Student Record'!O1580="","",'Student Record'!O1580)</f>
        <v/>
      </c>
      <c r="K15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2" s="25" t="str">
        <f>IF(Table1[[#This Row],[नाम विद्यार्थी]]="","",IF(AND(Table1[[#This Row],[कक्षा]]&gt;8,Table1[[#This Row],[कक्षा]]&lt;11),50,""))</f>
        <v/>
      </c>
      <c r="M1582" s="28" t="str">
        <f>IF(Table1[[#This Row],[नाम विद्यार्थी]]="","",IF(AND(Table1[[#This Row],[कक्षा]]&gt;=11,'School Fees'!$L$3="Yes"),100,""))</f>
        <v/>
      </c>
      <c r="N15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2" s="25" t="str">
        <f>IF(Table1[[#This Row],[नाम विद्यार्थी]]="","",IF(Table1[[#This Row],[कक्षा]]&gt;8,5,""))</f>
        <v/>
      </c>
      <c r="P15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2" s="21"/>
      <c r="R1582" s="21"/>
      <c r="S1582" s="28" t="str">
        <f>IF(SUM(Table1[[#This Row],[छात्र निधि]:[टी.सी.शुल्क]])=0,"",SUM(Table1[[#This Row],[छात्र निधि]:[टी.सी.शुल्क]]))</f>
        <v/>
      </c>
      <c r="T1582" s="33"/>
      <c r="U1582" s="33"/>
      <c r="V1582" s="22"/>
    </row>
    <row r="1583" spans="2:22" ht="15">
      <c r="B1583" s="25" t="str">
        <f>IF(C1583="","",ROWS($A$4:A1583))</f>
        <v/>
      </c>
      <c r="C1583" s="25" t="str">
        <f>IF('Student Record'!A1581="","",'Student Record'!A1581)</f>
        <v/>
      </c>
      <c r="D1583" s="25" t="str">
        <f>IF('Student Record'!B1581="","",'Student Record'!B1581)</f>
        <v/>
      </c>
      <c r="E1583" s="25" t="str">
        <f>IF('Student Record'!C1581="","",'Student Record'!C1581)</f>
        <v/>
      </c>
      <c r="F1583" s="26" t="str">
        <f>IF('Student Record'!E1581="","",'Student Record'!E1581)</f>
        <v/>
      </c>
      <c r="G1583" s="26" t="str">
        <f>IF('Student Record'!G1581="","",'Student Record'!G1581)</f>
        <v/>
      </c>
      <c r="H1583" s="25" t="str">
        <f>IF('Student Record'!I1581="","",'Student Record'!I1581)</f>
        <v/>
      </c>
      <c r="I1583" s="27" t="str">
        <f>IF('Student Record'!J1581="","",'Student Record'!J1581)</f>
        <v/>
      </c>
      <c r="J1583" s="25" t="str">
        <f>IF('Student Record'!O1581="","",'Student Record'!O1581)</f>
        <v/>
      </c>
      <c r="K15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3" s="25" t="str">
        <f>IF(Table1[[#This Row],[नाम विद्यार्थी]]="","",IF(AND(Table1[[#This Row],[कक्षा]]&gt;8,Table1[[#This Row],[कक्षा]]&lt;11),50,""))</f>
        <v/>
      </c>
      <c r="M1583" s="28" t="str">
        <f>IF(Table1[[#This Row],[नाम विद्यार्थी]]="","",IF(AND(Table1[[#This Row],[कक्षा]]&gt;=11,'School Fees'!$L$3="Yes"),100,""))</f>
        <v/>
      </c>
      <c r="N15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3" s="25" t="str">
        <f>IF(Table1[[#This Row],[नाम विद्यार्थी]]="","",IF(Table1[[#This Row],[कक्षा]]&gt;8,5,""))</f>
        <v/>
      </c>
      <c r="P15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3" s="21"/>
      <c r="R1583" s="21"/>
      <c r="S1583" s="28" t="str">
        <f>IF(SUM(Table1[[#This Row],[छात्र निधि]:[टी.सी.शुल्क]])=0,"",SUM(Table1[[#This Row],[छात्र निधि]:[टी.सी.शुल्क]]))</f>
        <v/>
      </c>
      <c r="T1583" s="33"/>
      <c r="U1583" s="33"/>
      <c r="V1583" s="22"/>
    </row>
    <row r="1584" spans="2:22" ht="15">
      <c r="B1584" s="25" t="str">
        <f>IF(C1584="","",ROWS($A$4:A1584))</f>
        <v/>
      </c>
      <c r="C1584" s="25" t="str">
        <f>IF('Student Record'!A1582="","",'Student Record'!A1582)</f>
        <v/>
      </c>
      <c r="D1584" s="25" t="str">
        <f>IF('Student Record'!B1582="","",'Student Record'!B1582)</f>
        <v/>
      </c>
      <c r="E1584" s="25" t="str">
        <f>IF('Student Record'!C1582="","",'Student Record'!C1582)</f>
        <v/>
      </c>
      <c r="F1584" s="26" t="str">
        <f>IF('Student Record'!E1582="","",'Student Record'!E1582)</f>
        <v/>
      </c>
      <c r="G1584" s="26" t="str">
        <f>IF('Student Record'!G1582="","",'Student Record'!G1582)</f>
        <v/>
      </c>
      <c r="H1584" s="25" t="str">
        <f>IF('Student Record'!I1582="","",'Student Record'!I1582)</f>
        <v/>
      </c>
      <c r="I1584" s="27" t="str">
        <f>IF('Student Record'!J1582="","",'Student Record'!J1582)</f>
        <v/>
      </c>
      <c r="J1584" s="25" t="str">
        <f>IF('Student Record'!O1582="","",'Student Record'!O1582)</f>
        <v/>
      </c>
      <c r="K15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4" s="25" t="str">
        <f>IF(Table1[[#This Row],[नाम विद्यार्थी]]="","",IF(AND(Table1[[#This Row],[कक्षा]]&gt;8,Table1[[#This Row],[कक्षा]]&lt;11),50,""))</f>
        <v/>
      </c>
      <c r="M1584" s="28" t="str">
        <f>IF(Table1[[#This Row],[नाम विद्यार्थी]]="","",IF(AND(Table1[[#This Row],[कक्षा]]&gt;=11,'School Fees'!$L$3="Yes"),100,""))</f>
        <v/>
      </c>
      <c r="N15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4" s="25" t="str">
        <f>IF(Table1[[#This Row],[नाम विद्यार्थी]]="","",IF(Table1[[#This Row],[कक्षा]]&gt;8,5,""))</f>
        <v/>
      </c>
      <c r="P15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4" s="21"/>
      <c r="R1584" s="21"/>
      <c r="S1584" s="28" t="str">
        <f>IF(SUM(Table1[[#This Row],[छात्र निधि]:[टी.सी.शुल्क]])=0,"",SUM(Table1[[#This Row],[छात्र निधि]:[टी.सी.शुल्क]]))</f>
        <v/>
      </c>
      <c r="T1584" s="33"/>
      <c r="U1584" s="33"/>
      <c r="V1584" s="22"/>
    </row>
    <row r="1585" spans="2:22" ht="15">
      <c r="B1585" s="25" t="str">
        <f>IF(C1585="","",ROWS($A$4:A1585))</f>
        <v/>
      </c>
      <c r="C1585" s="25" t="str">
        <f>IF('Student Record'!A1583="","",'Student Record'!A1583)</f>
        <v/>
      </c>
      <c r="D1585" s="25" t="str">
        <f>IF('Student Record'!B1583="","",'Student Record'!B1583)</f>
        <v/>
      </c>
      <c r="E1585" s="25" t="str">
        <f>IF('Student Record'!C1583="","",'Student Record'!C1583)</f>
        <v/>
      </c>
      <c r="F1585" s="26" t="str">
        <f>IF('Student Record'!E1583="","",'Student Record'!E1583)</f>
        <v/>
      </c>
      <c r="G1585" s="26" t="str">
        <f>IF('Student Record'!G1583="","",'Student Record'!G1583)</f>
        <v/>
      </c>
      <c r="H1585" s="25" t="str">
        <f>IF('Student Record'!I1583="","",'Student Record'!I1583)</f>
        <v/>
      </c>
      <c r="I1585" s="27" t="str">
        <f>IF('Student Record'!J1583="","",'Student Record'!J1583)</f>
        <v/>
      </c>
      <c r="J1585" s="25" t="str">
        <f>IF('Student Record'!O1583="","",'Student Record'!O1583)</f>
        <v/>
      </c>
      <c r="K15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5" s="25" t="str">
        <f>IF(Table1[[#This Row],[नाम विद्यार्थी]]="","",IF(AND(Table1[[#This Row],[कक्षा]]&gt;8,Table1[[#This Row],[कक्षा]]&lt;11),50,""))</f>
        <v/>
      </c>
      <c r="M1585" s="28" t="str">
        <f>IF(Table1[[#This Row],[नाम विद्यार्थी]]="","",IF(AND(Table1[[#This Row],[कक्षा]]&gt;=11,'School Fees'!$L$3="Yes"),100,""))</f>
        <v/>
      </c>
      <c r="N15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5" s="25" t="str">
        <f>IF(Table1[[#This Row],[नाम विद्यार्थी]]="","",IF(Table1[[#This Row],[कक्षा]]&gt;8,5,""))</f>
        <v/>
      </c>
      <c r="P15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5" s="21"/>
      <c r="R1585" s="21"/>
      <c r="S1585" s="28" t="str">
        <f>IF(SUM(Table1[[#This Row],[छात्र निधि]:[टी.सी.शुल्क]])=0,"",SUM(Table1[[#This Row],[छात्र निधि]:[टी.सी.शुल्क]]))</f>
        <v/>
      </c>
      <c r="T1585" s="33"/>
      <c r="U1585" s="33"/>
      <c r="V1585" s="22"/>
    </row>
    <row r="1586" spans="2:22" ht="15">
      <c r="B1586" s="25" t="str">
        <f>IF(C1586="","",ROWS($A$4:A1586))</f>
        <v/>
      </c>
      <c r="C1586" s="25" t="str">
        <f>IF('Student Record'!A1584="","",'Student Record'!A1584)</f>
        <v/>
      </c>
      <c r="D1586" s="25" t="str">
        <f>IF('Student Record'!B1584="","",'Student Record'!B1584)</f>
        <v/>
      </c>
      <c r="E1586" s="25" t="str">
        <f>IF('Student Record'!C1584="","",'Student Record'!C1584)</f>
        <v/>
      </c>
      <c r="F1586" s="26" t="str">
        <f>IF('Student Record'!E1584="","",'Student Record'!E1584)</f>
        <v/>
      </c>
      <c r="G1586" s="26" t="str">
        <f>IF('Student Record'!G1584="","",'Student Record'!G1584)</f>
        <v/>
      </c>
      <c r="H1586" s="25" t="str">
        <f>IF('Student Record'!I1584="","",'Student Record'!I1584)</f>
        <v/>
      </c>
      <c r="I1586" s="27" t="str">
        <f>IF('Student Record'!J1584="","",'Student Record'!J1584)</f>
        <v/>
      </c>
      <c r="J1586" s="25" t="str">
        <f>IF('Student Record'!O1584="","",'Student Record'!O1584)</f>
        <v/>
      </c>
      <c r="K15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6" s="25" t="str">
        <f>IF(Table1[[#This Row],[नाम विद्यार्थी]]="","",IF(AND(Table1[[#This Row],[कक्षा]]&gt;8,Table1[[#This Row],[कक्षा]]&lt;11),50,""))</f>
        <v/>
      </c>
      <c r="M1586" s="28" t="str">
        <f>IF(Table1[[#This Row],[नाम विद्यार्थी]]="","",IF(AND(Table1[[#This Row],[कक्षा]]&gt;=11,'School Fees'!$L$3="Yes"),100,""))</f>
        <v/>
      </c>
      <c r="N15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6" s="25" t="str">
        <f>IF(Table1[[#This Row],[नाम विद्यार्थी]]="","",IF(Table1[[#This Row],[कक्षा]]&gt;8,5,""))</f>
        <v/>
      </c>
      <c r="P15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6" s="21"/>
      <c r="R1586" s="21"/>
      <c r="S1586" s="28" t="str">
        <f>IF(SUM(Table1[[#This Row],[छात्र निधि]:[टी.सी.शुल्क]])=0,"",SUM(Table1[[#This Row],[छात्र निधि]:[टी.सी.शुल्क]]))</f>
        <v/>
      </c>
      <c r="T1586" s="33"/>
      <c r="U1586" s="33"/>
      <c r="V1586" s="22"/>
    </row>
    <row r="1587" spans="2:22" ht="15">
      <c r="B1587" s="25" t="str">
        <f>IF(C1587="","",ROWS($A$4:A1587))</f>
        <v/>
      </c>
      <c r="C1587" s="25" t="str">
        <f>IF('Student Record'!A1585="","",'Student Record'!A1585)</f>
        <v/>
      </c>
      <c r="D1587" s="25" t="str">
        <f>IF('Student Record'!B1585="","",'Student Record'!B1585)</f>
        <v/>
      </c>
      <c r="E1587" s="25" t="str">
        <f>IF('Student Record'!C1585="","",'Student Record'!C1585)</f>
        <v/>
      </c>
      <c r="F1587" s="26" t="str">
        <f>IF('Student Record'!E1585="","",'Student Record'!E1585)</f>
        <v/>
      </c>
      <c r="G1587" s="26" t="str">
        <f>IF('Student Record'!G1585="","",'Student Record'!G1585)</f>
        <v/>
      </c>
      <c r="H1587" s="25" t="str">
        <f>IF('Student Record'!I1585="","",'Student Record'!I1585)</f>
        <v/>
      </c>
      <c r="I1587" s="27" t="str">
        <f>IF('Student Record'!J1585="","",'Student Record'!J1585)</f>
        <v/>
      </c>
      <c r="J1587" s="25" t="str">
        <f>IF('Student Record'!O1585="","",'Student Record'!O1585)</f>
        <v/>
      </c>
      <c r="K15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7" s="25" t="str">
        <f>IF(Table1[[#This Row],[नाम विद्यार्थी]]="","",IF(AND(Table1[[#This Row],[कक्षा]]&gt;8,Table1[[#This Row],[कक्षा]]&lt;11),50,""))</f>
        <v/>
      </c>
      <c r="M1587" s="28" t="str">
        <f>IF(Table1[[#This Row],[नाम विद्यार्थी]]="","",IF(AND(Table1[[#This Row],[कक्षा]]&gt;=11,'School Fees'!$L$3="Yes"),100,""))</f>
        <v/>
      </c>
      <c r="N15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7" s="25" t="str">
        <f>IF(Table1[[#This Row],[नाम विद्यार्थी]]="","",IF(Table1[[#This Row],[कक्षा]]&gt;8,5,""))</f>
        <v/>
      </c>
      <c r="P15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7" s="21"/>
      <c r="R1587" s="21"/>
      <c r="S1587" s="28" t="str">
        <f>IF(SUM(Table1[[#This Row],[छात्र निधि]:[टी.सी.शुल्क]])=0,"",SUM(Table1[[#This Row],[छात्र निधि]:[टी.सी.शुल्क]]))</f>
        <v/>
      </c>
      <c r="T1587" s="33"/>
      <c r="U1587" s="33"/>
      <c r="V1587" s="22"/>
    </row>
    <row r="1588" spans="2:22" ht="15">
      <c r="B1588" s="25" t="str">
        <f>IF(C1588="","",ROWS($A$4:A1588))</f>
        <v/>
      </c>
      <c r="C1588" s="25" t="str">
        <f>IF('Student Record'!A1586="","",'Student Record'!A1586)</f>
        <v/>
      </c>
      <c r="D1588" s="25" t="str">
        <f>IF('Student Record'!B1586="","",'Student Record'!B1586)</f>
        <v/>
      </c>
      <c r="E1588" s="25" t="str">
        <f>IF('Student Record'!C1586="","",'Student Record'!C1586)</f>
        <v/>
      </c>
      <c r="F1588" s="26" t="str">
        <f>IF('Student Record'!E1586="","",'Student Record'!E1586)</f>
        <v/>
      </c>
      <c r="G1588" s="26" t="str">
        <f>IF('Student Record'!G1586="","",'Student Record'!G1586)</f>
        <v/>
      </c>
      <c r="H1588" s="25" t="str">
        <f>IF('Student Record'!I1586="","",'Student Record'!I1586)</f>
        <v/>
      </c>
      <c r="I1588" s="27" t="str">
        <f>IF('Student Record'!J1586="","",'Student Record'!J1586)</f>
        <v/>
      </c>
      <c r="J1588" s="25" t="str">
        <f>IF('Student Record'!O1586="","",'Student Record'!O1586)</f>
        <v/>
      </c>
      <c r="K15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8" s="25" t="str">
        <f>IF(Table1[[#This Row],[नाम विद्यार्थी]]="","",IF(AND(Table1[[#This Row],[कक्षा]]&gt;8,Table1[[#This Row],[कक्षा]]&lt;11),50,""))</f>
        <v/>
      </c>
      <c r="M1588" s="28" t="str">
        <f>IF(Table1[[#This Row],[नाम विद्यार्थी]]="","",IF(AND(Table1[[#This Row],[कक्षा]]&gt;=11,'School Fees'!$L$3="Yes"),100,""))</f>
        <v/>
      </c>
      <c r="N15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8" s="25" t="str">
        <f>IF(Table1[[#This Row],[नाम विद्यार्थी]]="","",IF(Table1[[#This Row],[कक्षा]]&gt;8,5,""))</f>
        <v/>
      </c>
      <c r="P15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8" s="21"/>
      <c r="R1588" s="21"/>
      <c r="S1588" s="28" t="str">
        <f>IF(SUM(Table1[[#This Row],[छात्र निधि]:[टी.सी.शुल्क]])=0,"",SUM(Table1[[#This Row],[छात्र निधि]:[टी.सी.शुल्क]]))</f>
        <v/>
      </c>
      <c r="T1588" s="33"/>
      <c r="U1588" s="33"/>
      <c r="V1588" s="22"/>
    </row>
    <row r="1589" spans="2:22" ht="15">
      <c r="B1589" s="25" t="str">
        <f>IF(C1589="","",ROWS($A$4:A1589))</f>
        <v/>
      </c>
      <c r="C1589" s="25" t="str">
        <f>IF('Student Record'!A1587="","",'Student Record'!A1587)</f>
        <v/>
      </c>
      <c r="D1589" s="25" t="str">
        <f>IF('Student Record'!B1587="","",'Student Record'!B1587)</f>
        <v/>
      </c>
      <c r="E1589" s="25" t="str">
        <f>IF('Student Record'!C1587="","",'Student Record'!C1587)</f>
        <v/>
      </c>
      <c r="F1589" s="26" t="str">
        <f>IF('Student Record'!E1587="","",'Student Record'!E1587)</f>
        <v/>
      </c>
      <c r="G1589" s="26" t="str">
        <f>IF('Student Record'!G1587="","",'Student Record'!G1587)</f>
        <v/>
      </c>
      <c r="H1589" s="25" t="str">
        <f>IF('Student Record'!I1587="","",'Student Record'!I1587)</f>
        <v/>
      </c>
      <c r="I1589" s="27" t="str">
        <f>IF('Student Record'!J1587="","",'Student Record'!J1587)</f>
        <v/>
      </c>
      <c r="J1589" s="25" t="str">
        <f>IF('Student Record'!O1587="","",'Student Record'!O1587)</f>
        <v/>
      </c>
      <c r="K15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89" s="25" t="str">
        <f>IF(Table1[[#This Row],[नाम विद्यार्थी]]="","",IF(AND(Table1[[#This Row],[कक्षा]]&gt;8,Table1[[#This Row],[कक्षा]]&lt;11),50,""))</f>
        <v/>
      </c>
      <c r="M1589" s="28" t="str">
        <f>IF(Table1[[#This Row],[नाम विद्यार्थी]]="","",IF(AND(Table1[[#This Row],[कक्षा]]&gt;=11,'School Fees'!$L$3="Yes"),100,""))</f>
        <v/>
      </c>
      <c r="N15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89" s="25" t="str">
        <f>IF(Table1[[#This Row],[नाम विद्यार्थी]]="","",IF(Table1[[#This Row],[कक्षा]]&gt;8,5,""))</f>
        <v/>
      </c>
      <c r="P15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89" s="21"/>
      <c r="R1589" s="21"/>
      <c r="S1589" s="28" t="str">
        <f>IF(SUM(Table1[[#This Row],[छात्र निधि]:[टी.सी.शुल्क]])=0,"",SUM(Table1[[#This Row],[छात्र निधि]:[टी.सी.शुल्क]]))</f>
        <v/>
      </c>
      <c r="T1589" s="33"/>
      <c r="U1589" s="33"/>
      <c r="V1589" s="22"/>
    </row>
    <row r="1590" spans="2:22" ht="15">
      <c r="B1590" s="25" t="str">
        <f>IF(C1590="","",ROWS($A$4:A1590))</f>
        <v/>
      </c>
      <c r="C1590" s="25" t="str">
        <f>IF('Student Record'!A1588="","",'Student Record'!A1588)</f>
        <v/>
      </c>
      <c r="D1590" s="25" t="str">
        <f>IF('Student Record'!B1588="","",'Student Record'!B1588)</f>
        <v/>
      </c>
      <c r="E1590" s="25" t="str">
        <f>IF('Student Record'!C1588="","",'Student Record'!C1588)</f>
        <v/>
      </c>
      <c r="F1590" s="26" t="str">
        <f>IF('Student Record'!E1588="","",'Student Record'!E1588)</f>
        <v/>
      </c>
      <c r="G1590" s="26" t="str">
        <f>IF('Student Record'!G1588="","",'Student Record'!G1588)</f>
        <v/>
      </c>
      <c r="H1590" s="25" t="str">
        <f>IF('Student Record'!I1588="","",'Student Record'!I1588)</f>
        <v/>
      </c>
      <c r="I1590" s="27" t="str">
        <f>IF('Student Record'!J1588="","",'Student Record'!J1588)</f>
        <v/>
      </c>
      <c r="J1590" s="25" t="str">
        <f>IF('Student Record'!O1588="","",'Student Record'!O1588)</f>
        <v/>
      </c>
      <c r="K15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0" s="25" t="str">
        <f>IF(Table1[[#This Row],[नाम विद्यार्थी]]="","",IF(AND(Table1[[#This Row],[कक्षा]]&gt;8,Table1[[#This Row],[कक्षा]]&lt;11),50,""))</f>
        <v/>
      </c>
      <c r="M1590" s="28" t="str">
        <f>IF(Table1[[#This Row],[नाम विद्यार्थी]]="","",IF(AND(Table1[[#This Row],[कक्षा]]&gt;=11,'School Fees'!$L$3="Yes"),100,""))</f>
        <v/>
      </c>
      <c r="N15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0" s="25" t="str">
        <f>IF(Table1[[#This Row],[नाम विद्यार्थी]]="","",IF(Table1[[#This Row],[कक्षा]]&gt;8,5,""))</f>
        <v/>
      </c>
      <c r="P15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0" s="21"/>
      <c r="R1590" s="21"/>
      <c r="S1590" s="28" t="str">
        <f>IF(SUM(Table1[[#This Row],[छात्र निधि]:[टी.सी.शुल्क]])=0,"",SUM(Table1[[#This Row],[छात्र निधि]:[टी.सी.शुल्क]]))</f>
        <v/>
      </c>
      <c r="T1590" s="33"/>
      <c r="U1590" s="33"/>
      <c r="V1590" s="22"/>
    </row>
    <row r="1591" spans="2:22" ht="15">
      <c r="B1591" s="25" t="str">
        <f>IF(C1591="","",ROWS($A$4:A1591))</f>
        <v/>
      </c>
      <c r="C1591" s="25" t="str">
        <f>IF('Student Record'!A1589="","",'Student Record'!A1589)</f>
        <v/>
      </c>
      <c r="D1591" s="25" t="str">
        <f>IF('Student Record'!B1589="","",'Student Record'!B1589)</f>
        <v/>
      </c>
      <c r="E1591" s="25" t="str">
        <f>IF('Student Record'!C1589="","",'Student Record'!C1589)</f>
        <v/>
      </c>
      <c r="F1591" s="26" t="str">
        <f>IF('Student Record'!E1589="","",'Student Record'!E1589)</f>
        <v/>
      </c>
      <c r="G1591" s="26" t="str">
        <f>IF('Student Record'!G1589="","",'Student Record'!G1589)</f>
        <v/>
      </c>
      <c r="H1591" s="25" t="str">
        <f>IF('Student Record'!I1589="","",'Student Record'!I1589)</f>
        <v/>
      </c>
      <c r="I1591" s="27" t="str">
        <f>IF('Student Record'!J1589="","",'Student Record'!J1589)</f>
        <v/>
      </c>
      <c r="J1591" s="25" t="str">
        <f>IF('Student Record'!O1589="","",'Student Record'!O1589)</f>
        <v/>
      </c>
      <c r="K15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1" s="25" t="str">
        <f>IF(Table1[[#This Row],[नाम विद्यार्थी]]="","",IF(AND(Table1[[#This Row],[कक्षा]]&gt;8,Table1[[#This Row],[कक्षा]]&lt;11),50,""))</f>
        <v/>
      </c>
      <c r="M1591" s="28" t="str">
        <f>IF(Table1[[#This Row],[नाम विद्यार्थी]]="","",IF(AND(Table1[[#This Row],[कक्षा]]&gt;=11,'School Fees'!$L$3="Yes"),100,""))</f>
        <v/>
      </c>
      <c r="N15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1" s="25" t="str">
        <f>IF(Table1[[#This Row],[नाम विद्यार्थी]]="","",IF(Table1[[#This Row],[कक्षा]]&gt;8,5,""))</f>
        <v/>
      </c>
      <c r="P15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1" s="21"/>
      <c r="R1591" s="21"/>
      <c r="S1591" s="28" t="str">
        <f>IF(SUM(Table1[[#This Row],[छात्र निधि]:[टी.सी.शुल्क]])=0,"",SUM(Table1[[#This Row],[छात्र निधि]:[टी.सी.शुल्क]]))</f>
        <v/>
      </c>
      <c r="T1591" s="33"/>
      <c r="U1591" s="33"/>
      <c r="V1591" s="22"/>
    </row>
    <row r="1592" spans="2:22" ht="15">
      <c r="B1592" s="25" t="str">
        <f>IF(C1592="","",ROWS($A$4:A1592))</f>
        <v/>
      </c>
      <c r="C1592" s="25" t="str">
        <f>IF('Student Record'!A1590="","",'Student Record'!A1590)</f>
        <v/>
      </c>
      <c r="D1592" s="25" t="str">
        <f>IF('Student Record'!B1590="","",'Student Record'!B1590)</f>
        <v/>
      </c>
      <c r="E1592" s="25" t="str">
        <f>IF('Student Record'!C1590="","",'Student Record'!C1590)</f>
        <v/>
      </c>
      <c r="F1592" s="26" t="str">
        <f>IF('Student Record'!E1590="","",'Student Record'!E1590)</f>
        <v/>
      </c>
      <c r="G1592" s="26" t="str">
        <f>IF('Student Record'!G1590="","",'Student Record'!G1590)</f>
        <v/>
      </c>
      <c r="H1592" s="25" t="str">
        <f>IF('Student Record'!I1590="","",'Student Record'!I1590)</f>
        <v/>
      </c>
      <c r="I1592" s="27" t="str">
        <f>IF('Student Record'!J1590="","",'Student Record'!J1590)</f>
        <v/>
      </c>
      <c r="J1592" s="25" t="str">
        <f>IF('Student Record'!O1590="","",'Student Record'!O1590)</f>
        <v/>
      </c>
      <c r="K15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2" s="25" t="str">
        <f>IF(Table1[[#This Row],[नाम विद्यार्थी]]="","",IF(AND(Table1[[#This Row],[कक्षा]]&gt;8,Table1[[#This Row],[कक्षा]]&lt;11),50,""))</f>
        <v/>
      </c>
      <c r="M1592" s="28" t="str">
        <f>IF(Table1[[#This Row],[नाम विद्यार्थी]]="","",IF(AND(Table1[[#This Row],[कक्षा]]&gt;=11,'School Fees'!$L$3="Yes"),100,""))</f>
        <v/>
      </c>
      <c r="N15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2" s="25" t="str">
        <f>IF(Table1[[#This Row],[नाम विद्यार्थी]]="","",IF(Table1[[#This Row],[कक्षा]]&gt;8,5,""))</f>
        <v/>
      </c>
      <c r="P15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2" s="21"/>
      <c r="R1592" s="21"/>
      <c r="S1592" s="28" t="str">
        <f>IF(SUM(Table1[[#This Row],[छात्र निधि]:[टी.सी.शुल्क]])=0,"",SUM(Table1[[#This Row],[छात्र निधि]:[टी.सी.शुल्क]]))</f>
        <v/>
      </c>
      <c r="T1592" s="33"/>
      <c r="U1592" s="33"/>
      <c r="V1592" s="22"/>
    </row>
    <row r="1593" spans="2:22" ht="15">
      <c r="B1593" s="25" t="str">
        <f>IF(C1593="","",ROWS($A$4:A1593))</f>
        <v/>
      </c>
      <c r="C1593" s="25" t="str">
        <f>IF('Student Record'!A1591="","",'Student Record'!A1591)</f>
        <v/>
      </c>
      <c r="D1593" s="25" t="str">
        <f>IF('Student Record'!B1591="","",'Student Record'!B1591)</f>
        <v/>
      </c>
      <c r="E1593" s="25" t="str">
        <f>IF('Student Record'!C1591="","",'Student Record'!C1591)</f>
        <v/>
      </c>
      <c r="F1593" s="26" t="str">
        <f>IF('Student Record'!E1591="","",'Student Record'!E1591)</f>
        <v/>
      </c>
      <c r="G1593" s="26" t="str">
        <f>IF('Student Record'!G1591="","",'Student Record'!G1591)</f>
        <v/>
      </c>
      <c r="H1593" s="25" t="str">
        <f>IF('Student Record'!I1591="","",'Student Record'!I1591)</f>
        <v/>
      </c>
      <c r="I1593" s="27" t="str">
        <f>IF('Student Record'!J1591="","",'Student Record'!J1591)</f>
        <v/>
      </c>
      <c r="J1593" s="25" t="str">
        <f>IF('Student Record'!O1591="","",'Student Record'!O1591)</f>
        <v/>
      </c>
      <c r="K15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3" s="25" t="str">
        <f>IF(Table1[[#This Row],[नाम विद्यार्थी]]="","",IF(AND(Table1[[#This Row],[कक्षा]]&gt;8,Table1[[#This Row],[कक्षा]]&lt;11),50,""))</f>
        <v/>
      </c>
      <c r="M1593" s="28" t="str">
        <f>IF(Table1[[#This Row],[नाम विद्यार्थी]]="","",IF(AND(Table1[[#This Row],[कक्षा]]&gt;=11,'School Fees'!$L$3="Yes"),100,""))</f>
        <v/>
      </c>
      <c r="N15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3" s="25" t="str">
        <f>IF(Table1[[#This Row],[नाम विद्यार्थी]]="","",IF(Table1[[#This Row],[कक्षा]]&gt;8,5,""))</f>
        <v/>
      </c>
      <c r="P15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3" s="21"/>
      <c r="R1593" s="21"/>
      <c r="S1593" s="28" t="str">
        <f>IF(SUM(Table1[[#This Row],[छात्र निधि]:[टी.सी.शुल्क]])=0,"",SUM(Table1[[#This Row],[छात्र निधि]:[टी.सी.शुल्क]]))</f>
        <v/>
      </c>
      <c r="T1593" s="33"/>
      <c r="U1593" s="33"/>
      <c r="V1593" s="22"/>
    </row>
    <row r="1594" spans="2:22" ht="15">
      <c r="B1594" s="25" t="str">
        <f>IF(C1594="","",ROWS($A$4:A1594))</f>
        <v/>
      </c>
      <c r="C1594" s="25" t="str">
        <f>IF('Student Record'!A1592="","",'Student Record'!A1592)</f>
        <v/>
      </c>
      <c r="D1594" s="25" t="str">
        <f>IF('Student Record'!B1592="","",'Student Record'!B1592)</f>
        <v/>
      </c>
      <c r="E1594" s="25" t="str">
        <f>IF('Student Record'!C1592="","",'Student Record'!C1592)</f>
        <v/>
      </c>
      <c r="F1594" s="26" t="str">
        <f>IF('Student Record'!E1592="","",'Student Record'!E1592)</f>
        <v/>
      </c>
      <c r="G1594" s="26" t="str">
        <f>IF('Student Record'!G1592="","",'Student Record'!G1592)</f>
        <v/>
      </c>
      <c r="H1594" s="25" t="str">
        <f>IF('Student Record'!I1592="","",'Student Record'!I1592)</f>
        <v/>
      </c>
      <c r="I1594" s="27" t="str">
        <f>IF('Student Record'!J1592="","",'Student Record'!J1592)</f>
        <v/>
      </c>
      <c r="J1594" s="25" t="str">
        <f>IF('Student Record'!O1592="","",'Student Record'!O1592)</f>
        <v/>
      </c>
      <c r="K15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4" s="25" t="str">
        <f>IF(Table1[[#This Row],[नाम विद्यार्थी]]="","",IF(AND(Table1[[#This Row],[कक्षा]]&gt;8,Table1[[#This Row],[कक्षा]]&lt;11),50,""))</f>
        <v/>
      </c>
      <c r="M1594" s="28" t="str">
        <f>IF(Table1[[#This Row],[नाम विद्यार्थी]]="","",IF(AND(Table1[[#This Row],[कक्षा]]&gt;=11,'School Fees'!$L$3="Yes"),100,""))</f>
        <v/>
      </c>
      <c r="N15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4" s="25" t="str">
        <f>IF(Table1[[#This Row],[नाम विद्यार्थी]]="","",IF(Table1[[#This Row],[कक्षा]]&gt;8,5,""))</f>
        <v/>
      </c>
      <c r="P15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4" s="21"/>
      <c r="R1594" s="21"/>
      <c r="S1594" s="28" t="str">
        <f>IF(SUM(Table1[[#This Row],[छात्र निधि]:[टी.सी.शुल्क]])=0,"",SUM(Table1[[#This Row],[छात्र निधि]:[टी.सी.शुल्क]]))</f>
        <v/>
      </c>
      <c r="T1594" s="33"/>
      <c r="U1594" s="33"/>
      <c r="V1594" s="22"/>
    </row>
    <row r="1595" spans="2:22" ht="15">
      <c r="B1595" s="25" t="str">
        <f>IF(C1595="","",ROWS($A$4:A1595))</f>
        <v/>
      </c>
      <c r="C1595" s="25" t="str">
        <f>IF('Student Record'!A1593="","",'Student Record'!A1593)</f>
        <v/>
      </c>
      <c r="D1595" s="25" t="str">
        <f>IF('Student Record'!B1593="","",'Student Record'!B1593)</f>
        <v/>
      </c>
      <c r="E1595" s="25" t="str">
        <f>IF('Student Record'!C1593="","",'Student Record'!C1593)</f>
        <v/>
      </c>
      <c r="F1595" s="26" t="str">
        <f>IF('Student Record'!E1593="","",'Student Record'!E1593)</f>
        <v/>
      </c>
      <c r="G1595" s="26" t="str">
        <f>IF('Student Record'!G1593="","",'Student Record'!G1593)</f>
        <v/>
      </c>
      <c r="H1595" s="25" t="str">
        <f>IF('Student Record'!I1593="","",'Student Record'!I1593)</f>
        <v/>
      </c>
      <c r="I1595" s="27" t="str">
        <f>IF('Student Record'!J1593="","",'Student Record'!J1593)</f>
        <v/>
      </c>
      <c r="J1595" s="25" t="str">
        <f>IF('Student Record'!O1593="","",'Student Record'!O1593)</f>
        <v/>
      </c>
      <c r="K15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5" s="25" t="str">
        <f>IF(Table1[[#This Row],[नाम विद्यार्थी]]="","",IF(AND(Table1[[#This Row],[कक्षा]]&gt;8,Table1[[#This Row],[कक्षा]]&lt;11),50,""))</f>
        <v/>
      </c>
      <c r="M1595" s="28" t="str">
        <f>IF(Table1[[#This Row],[नाम विद्यार्थी]]="","",IF(AND(Table1[[#This Row],[कक्षा]]&gt;=11,'School Fees'!$L$3="Yes"),100,""))</f>
        <v/>
      </c>
      <c r="N15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5" s="25" t="str">
        <f>IF(Table1[[#This Row],[नाम विद्यार्थी]]="","",IF(Table1[[#This Row],[कक्षा]]&gt;8,5,""))</f>
        <v/>
      </c>
      <c r="P15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5" s="21"/>
      <c r="R1595" s="21"/>
      <c r="S1595" s="28" t="str">
        <f>IF(SUM(Table1[[#This Row],[छात्र निधि]:[टी.सी.शुल्क]])=0,"",SUM(Table1[[#This Row],[छात्र निधि]:[टी.सी.शुल्क]]))</f>
        <v/>
      </c>
      <c r="T1595" s="33"/>
      <c r="U1595" s="33"/>
      <c r="V1595" s="22"/>
    </row>
    <row r="1596" spans="2:22" ht="15">
      <c r="B1596" s="25" t="str">
        <f>IF(C1596="","",ROWS($A$4:A1596))</f>
        <v/>
      </c>
      <c r="C1596" s="25" t="str">
        <f>IF('Student Record'!A1594="","",'Student Record'!A1594)</f>
        <v/>
      </c>
      <c r="D1596" s="25" t="str">
        <f>IF('Student Record'!B1594="","",'Student Record'!B1594)</f>
        <v/>
      </c>
      <c r="E1596" s="25" t="str">
        <f>IF('Student Record'!C1594="","",'Student Record'!C1594)</f>
        <v/>
      </c>
      <c r="F1596" s="26" t="str">
        <f>IF('Student Record'!E1594="","",'Student Record'!E1594)</f>
        <v/>
      </c>
      <c r="G1596" s="26" t="str">
        <f>IF('Student Record'!G1594="","",'Student Record'!G1594)</f>
        <v/>
      </c>
      <c r="H1596" s="25" t="str">
        <f>IF('Student Record'!I1594="","",'Student Record'!I1594)</f>
        <v/>
      </c>
      <c r="I1596" s="27" t="str">
        <f>IF('Student Record'!J1594="","",'Student Record'!J1594)</f>
        <v/>
      </c>
      <c r="J1596" s="25" t="str">
        <f>IF('Student Record'!O1594="","",'Student Record'!O1594)</f>
        <v/>
      </c>
      <c r="K15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6" s="25" t="str">
        <f>IF(Table1[[#This Row],[नाम विद्यार्थी]]="","",IF(AND(Table1[[#This Row],[कक्षा]]&gt;8,Table1[[#This Row],[कक्षा]]&lt;11),50,""))</f>
        <v/>
      </c>
      <c r="M1596" s="28" t="str">
        <f>IF(Table1[[#This Row],[नाम विद्यार्थी]]="","",IF(AND(Table1[[#This Row],[कक्षा]]&gt;=11,'School Fees'!$L$3="Yes"),100,""))</f>
        <v/>
      </c>
      <c r="N15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6" s="25" t="str">
        <f>IF(Table1[[#This Row],[नाम विद्यार्थी]]="","",IF(Table1[[#This Row],[कक्षा]]&gt;8,5,""))</f>
        <v/>
      </c>
      <c r="P15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6" s="21"/>
      <c r="R1596" s="21"/>
      <c r="S1596" s="28" t="str">
        <f>IF(SUM(Table1[[#This Row],[छात्र निधि]:[टी.सी.शुल्क]])=0,"",SUM(Table1[[#This Row],[छात्र निधि]:[टी.सी.शुल्क]]))</f>
        <v/>
      </c>
      <c r="T1596" s="33"/>
      <c r="U1596" s="33"/>
      <c r="V1596" s="22"/>
    </row>
    <row r="1597" spans="2:22" ht="15">
      <c r="B1597" s="25" t="str">
        <f>IF(C1597="","",ROWS($A$4:A1597))</f>
        <v/>
      </c>
      <c r="C1597" s="25" t="str">
        <f>IF('Student Record'!A1595="","",'Student Record'!A1595)</f>
        <v/>
      </c>
      <c r="D1597" s="25" t="str">
        <f>IF('Student Record'!B1595="","",'Student Record'!B1595)</f>
        <v/>
      </c>
      <c r="E1597" s="25" t="str">
        <f>IF('Student Record'!C1595="","",'Student Record'!C1595)</f>
        <v/>
      </c>
      <c r="F1597" s="26" t="str">
        <f>IF('Student Record'!E1595="","",'Student Record'!E1595)</f>
        <v/>
      </c>
      <c r="G1597" s="26" t="str">
        <f>IF('Student Record'!G1595="","",'Student Record'!G1595)</f>
        <v/>
      </c>
      <c r="H1597" s="25" t="str">
        <f>IF('Student Record'!I1595="","",'Student Record'!I1595)</f>
        <v/>
      </c>
      <c r="I1597" s="27" t="str">
        <f>IF('Student Record'!J1595="","",'Student Record'!J1595)</f>
        <v/>
      </c>
      <c r="J1597" s="25" t="str">
        <f>IF('Student Record'!O1595="","",'Student Record'!O1595)</f>
        <v/>
      </c>
      <c r="K15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7" s="25" t="str">
        <f>IF(Table1[[#This Row],[नाम विद्यार्थी]]="","",IF(AND(Table1[[#This Row],[कक्षा]]&gt;8,Table1[[#This Row],[कक्षा]]&lt;11),50,""))</f>
        <v/>
      </c>
      <c r="M1597" s="28" t="str">
        <f>IF(Table1[[#This Row],[नाम विद्यार्थी]]="","",IF(AND(Table1[[#This Row],[कक्षा]]&gt;=11,'School Fees'!$L$3="Yes"),100,""))</f>
        <v/>
      </c>
      <c r="N15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7" s="25" t="str">
        <f>IF(Table1[[#This Row],[नाम विद्यार्थी]]="","",IF(Table1[[#This Row],[कक्षा]]&gt;8,5,""))</f>
        <v/>
      </c>
      <c r="P15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7" s="21"/>
      <c r="R1597" s="21"/>
      <c r="S1597" s="28" t="str">
        <f>IF(SUM(Table1[[#This Row],[छात्र निधि]:[टी.सी.शुल्क]])=0,"",SUM(Table1[[#This Row],[छात्र निधि]:[टी.सी.शुल्क]]))</f>
        <v/>
      </c>
      <c r="T1597" s="33"/>
      <c r="U1597" s="33"/>
      <c r="V1597" s="22"/>
    </row>
    <row r="1598" spans="2:22" ht="15">
      <c r="B1598" s="25" t="str">
        <f>IF(C1598="","",ROWS($A$4:A1598))</f>
        <v/>
      </c>
      <c r="C1598" s="25" t="str">
        <f>IF('Student Record'!A1596="","",'Student Record'!A1596)</f>
        <v/>
      </c>
      <c r="D1598" s="25" t="str">
        <f>IF('Student Record'!B1596="","",'Student Record'!B1596)</f>
        <v/>
      </c>
      <c r="E1598" s="25" t="str">
        <f>IF('Student Record'!C1596="","",'Student Record'!C1596)</f>
        <v/>
      </c>
      <c r="F1598" s="26" t="str">
        <f>IF('Student Record'!E1596="","",'Student Record'!E1596)</f>
        <v/>
      </c>
      <c r="G1598" s="26" t="str">
        <f>IF('Student Record'!G1596="","",'Student Record'!G1596)</f>
        <v/>
      </c>
      <c r="H1598" s="25" t="str">
        <f>IF('Student Record'!I1596="","",'Student Record'!I1596)</f>
        <v/>
      </c>
      <c r="I1598" s="27" t="str">
        <f>IF('Student Record'!J1596="","",'Student Record'!J1596)</f>
        <v/>
      </c>
      <c r="J1598" s="25" t="str">
        <f>IF('Student Record'!O1596="","",'Student Record'!O1596)</f>
        <v/>
      </c>
      <c r="K15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8" s="25" t="str">
        <f>IF(Table1[[#This Row],[नाम विद्यार्थी]]="","",IF(AND(Table1[[#This Row],[कक्षा]]&gt;8,Table1[[#This Row],[कक्षा]]&lt;11),50,""))</f>
        <v/>
      </c>
      <c r="M1598" s="28" t="str">
        <f>IF(Table1[[#This Row],[नाम विद्यार्थी]]="","",IF(AND(Table1[[#This Row],[कक्षा]]&gt;=11,'School Fees'!$L$3="Yes"),100,""))</f>
        <v/>
      </c>
      <c r="N15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8" s="25" t="str">
        <f>IF(Table1[[#This Row],[नाम विद्यार्थी]]="","",IF(Table1[[#This Row],[कक्षा]]&gt;8,5,""))</f>
        <v/>
      </c>
      <c r="P15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8" s="21"/>
      <c r="R1598" s="21"/>
      <c r="S1598" s="28" t="str">
        <f>IF(SUM(Table1[[#This Row],[छात्र निधि]:[टी.सी.शुल्क]])=0,"",SUM(Table1[[#This Row],[छात्र निधि]:[टी.सी.शुल्क]]))</f>
        <v/>
      </c>
      <c r="T1598" s="33"/>
      <c r="U1598" s="33"/>
      <c r="V1598" s="22"/>
    </row>
    <row r="1599" spans="2:22" ht="15">
      <c r="B1599" s="25" t="str">
        <f>IF(C1599="","",ROWS($A$4:A1599))</f>
        <v/>
      </c>
      <c r="C1599" s="25" t="str">
        <f>IF('Student Record'!A1597="","",'Student Record'!A1597)</f>
        <v/>
      </c>
      <c r="D1599" s="25" t="str">
        <f>IF('Student Record'!B1597="","",'Student Record'!B1597)</f>
        <v/>
      </c>
      <c r="E1599" s="25" t="str">
        <f>IF('Student Record'!C1597="","",'Student Record'!C1597)</f>
        <v/>
      </c>
      <c r="F1599" s="26" t="str">
        <f>IF('Student Record'!E1597="","",'Student Record'!E1597)</f>
        <v/>
      </c>
      <c r="G1599" s="26" t="str">
        <f>IF('Student Record'!G1597="","",'Student Record'!G1597)</f>
        <v/>
      </c>
      <c r="H1599" s="25" t="str">
        <f>IF('Student Record'!I1597="","",'Student Record'!I1597)</f>
        <v/>
      </c>
      <c r="I1599" s="27" t="str">
        <f>IF('Student Record'!J1597="","",'Student Record'!J1597)</f>
        <v/>
      </c>
      <c r="J1599" s="25" t="str">
        <f>IF('Student Record'!O1597="","",'Student Record'!O1597)</f>
        <v/>
      </c>
      <c r="K15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599" s="25" t="str">
        <f>IF(Table1[[#This Row],[नाम विद्यार्थी]]="","",IF(AND(Table1[[#This Row],[कक्षा]]&gt;8,Table1[[#This Row],[कक्षा]]&lt;11),50,""))</f>
        <v/>
      </c>
      <c r="M1599" s="28" t="str">
        <f>IF(Table1[[#This Row],[नाम विद्यार्थी]]="","",IF(AND(Table1[[#This Row],[कक्षा]]&gt;=11,'School Fees'!$L$3="Yes"),100,""))</f>
        <v/>
      </c>
      <c r="N15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599" s="25" t="str">
        <f>IF(Table1[[#This Row],[नाम विद्यार्थी]]="","",IF(Table1[[#This Row],[कक्षा]]&gt;8,5,""))</f>
        <v/>
      </c>
      <c r="P15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599" s="21"/>
      <c r="R1599" s="21"/>
      <c r="S1599" s="28" t="str">
        <f>IF(SUM(Table1[[#This Row],[छात्र निधि]:[टी.सी.शुल्क]])=0,"",SUM(Table1[[#This Row],[छात्र निधि]:[टी.सी.शुल्क]]))</f>
        <v/>
      </c>
      <c r="T1599" s="33"/>
      <c r="U1599" s="33"/>
      <c r="V1599" s="22"/>
    </row>
    <row r="1600" spans="2:22" ht="15">
      <c r="B1600" s="25" t="str">
        <f>IF(C1600="","",ROWS($A$4:A1600))</f>
        <v/>
      </c>
      <c r="C1600" s="25" t="str">
        <f>IF('Student Record'!A1598="","",'Student Record'!A1598)</f>
        <v/>
      </c>
      <c r="D1600" s="25" t="str">
        <f>IF('Student Record'!B1598="","",'Student Record'!B1598)</f>
        <v/>
      </c>
      <c r="E1600" s="25" t="str">
        <f>IF('Student Record'!C1598="","",'Student Record'!C1598)</f>
        <v/>
      </c>
      <c r="F1600" s="26" t="str">
        <f>IF('Student Record'!E1598="","",'Student Record'!E1598)</f>
        <v/>
      </c>
      <c r="G1600" s="26" t="str">
        <f>IF('Student Record'!G1598="","",'Student Record'!G1598)</f>
        <v/>
      </c>
      <c r="H1600" s="25" t="str">
        <f>IF('Student Record'!I1598="","",'Student Record'!I1598)</f>
        <v/>
      </c>
      <c r="I1600" s="27" t="str">
        <f>IF('Student Record'!J1598="","",'Student Record'!J1598)</f>
        <v/>
      </c>
      <c r="J1600" s="25" t="str">
        <f>IF('Student Record'!O1598="","",'Student Record'!O1598)</f>
        <v/>
      </c>
      <c r="K16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0" s="25" t="str">
        <f>IF(Table1[[#This Row],[नाम विद्यार्थी]]="","",IF(AND(Table1[[#This Row],[कक्षा]]&gt;8,Table1[[#This Row],[कक्षा]]&lt;11),50,""))</f>
        <v/>
      </c>
      <c r="M1600" s="28" t="str">
        <f>IF(Table1[[#This Row],[नाम विद्यार्थी]]="","",IF(AND(Table1[[#This Row],[कक्षा]]&gt;=11,'School Fees'!$L$3="Yes"),100,""))</f>
        <v/>
      </c>
      <c r="N16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0" s="25" t="str">
        <f>IF(Table1[[#This Row],[नाम विद्यार्थी]]="","",IF(Table1[[#This Row],[कक्षा]]&gt;8,5,""))</f>
        <v/>
      </c>
      <c r="P16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0" s="21"/>
      <c r="R1600" s="21"/>
      <c r="S1600" s="28" t="str">
        <f>IF(SUM(Table1[[#This Row],[छात्र निधि]:[टी.सी.शुल्क]])=0,"",SUM(Table1[[#This Row],[छात्र निधि]:[टी.सी.शुल्क]]))</f>
        <v/>
      </c>
      <c r="T1600" s="33"/>
      <c r="U1600" s="33"/>
      <c r="V1600" s="22"/>
    </row>
    <row r="1601" spans="2:22" ht="15">
      <c r="B1601" s="25" t="str">
        <f>IF(C1601="","",ROWS($A$4:A1601))</f>
        <v/>
      </c>
      <c r="C1601" s="25" t="str">
        <f>IF('Student Record'!A1599="","",'Student Record'!A1599)</f>
        <v/>
      </c>
      <c r="D1601" s="25" t="str">
        <f>IF('Student Record'!B1599="","",'Student Record'!B1599)</f>
        <v/>
      </c>
      <c r="E1601" s="25" t="str">
        <f>IF('Student Record'!C1599="","",'Student Record'!C1599)</f>
        <v/>
      </c>
      <c r="F1601" s="26" t="str">
        <f>IF('Student Record'!E1599="","",'Student Record'!E1599)</f>
        <v/>
      </c>
      <c r="G1601" s="26" t="str">
        <f>IF('Student Record'!G1599="","",'Student Record'!G1599)</f>
        <v/>
      </c>
      <c r="H1601" s="25" t="str">
        <f>IF('Student Record'!I1599="","",'Student Record'!I1599)</f>
        <v/>
      </c>
      <c r="I1601" s="27" t="str">
        <f>IF('Student Record'!J1599="","",'Student Record'!J1599)</f>
        <v/>
      </c>
      <c r="J1601" s="25" t="str">
        <f>IF('Student Record'!O1599="","",'Student Record'!O1599)</f>
        <v/>
      </c>
      <c r="K16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1" s="25" t="str">
        <f>IF(Table1[[#This Row],[नाम विद्यार्थी]]="","",IF(AND(Table1[[#This Row],[कक्षा]]&gt;8,Table1[[#This Row],[कक्षा]]&lt;11),50,""))</f>
        <v/>
      </c>
      <c r="M1601" s="28" t="str">
        <f>IF(Table1[[#This Row],[नाम विद्यार्थी]]="","",IF(AND(Table1[[#This Row],[कक्षा]]&gt;=11,'School Fees'!$L$3="Yes"),100,""))</f>
        <v/>
      </c>
      <c r="N16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1" s="25" t="str">
        <f>IF(Table1[[#This Row],[नाम विद्यार्थी]]="","",IF(Table1[[#This Row],[कक्षा]]&gt;8,5,""))</f>
        <v/>
      </c>
      <c r="P16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1" s="21"/>
      <c r="R1601" s="21"/>
      <c r="S1601" s="28" t="str">
        <f>IF(SUM(Table1[[#This Row],[छात्र निधि]:[टी.सी.शुल्क]])=0,"",SUM(Table1[[#This Row],[छात्र निधि]:[टी.सी.शुल्क]]))</f>
        <v/>
      </c>
      <c r="T1601" s="33"/>
      <c r="U1601" s="33"/>
      <c r="V1601" s="22"/>
    </row>
    <row r="1602" spans="2:22" ht="15">
      <c r="B1602" s="25" t="str">
        <f>IF(C1602="","",ROWS($A$4:A1602))</f>
        <v/>
      </c>
      <c r="C1602" s="25" t="str">
        <f>IF('Student Record'!A1600="","",'Student Record'!A1600)</f>
        <v/>
      </c>
      <c r="D1602" s="25" t="str">
        <f>IF('Student Record'!B1600="","",'Student Record'!B1600)</f>
        <v/>
      </c>
      <c r="E1602" s="25" t="str">
        <f>IF('Student Record'!C1600="","",'Student Record'!C1600)</f>
        <v/>
      </c>
      <c r="F1602" s="26" t="str">
        <f>IF('Student Record'!E1600="","",'Student Record'!E1600)</f>
        <v/>
      </c>
      <c r="G1602" s="26" t="str">
        <f>IF('Student Record'!G1600="","",'Student Record'!G1600)</f>
        <v/>
      </c>
      <c r="H1602" s="25" t="str">
        <f>IF('Student Record'!I1600="","",'Student Record'!I1600)</f>
        <v/>
      </c>
      <c r="I1602" s="27" t="str">
        <f>IF('Student Record'!J1600="","",'Student Record'!J1600)</f>
        <v/>
      </c>
      <c r="J1602" s="25" t="str">
        <f>IF('Student Record'!O1600="","",'Student Record'!O1600)</f>
        <v/>
      </c>
      <c r="K16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2" s="25" t="str">
        <f>IF(Table1[[#This Row],[नाम विद्यार्थी]]="","",IF(AND(Table1[[#This Row],[कक्षा]]&gt;8,Table1[[#This Row],[कक्षा]]&lt;11),50,""))</f>
        <v/>
      </c>
      <c r="M1602" s="28" t="str">
        <f>IF(Table1[[#This Row],[नाम विद्यार्थी]]="","",IF(AND(Table1[[#This Row],[कक्षा]]&gt;=11,'School Fees'!$L$3="Yes"),100,""))</f>
        <v/>
      </c>
      <c r="N16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2" s="25" t="str">
        <f>IF(Table1[[#This Row],[नाम विद्यार्थी]]="","",IF(Table1[[#This Row],[कक्षा]]&gt;8,5,""))</f>
        <v/>
      </c>
      <c r="P16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2" s="21"/>
      <c r="R1602" s="21"/>
      <c r="S1602" s="28" t="str">
        <f>IF(SUM(Table1[[#This Row],[छात्र निधि]:[टी.सी.शुल्क]])=0,"",SUM(Table1[[#This Row],[छात्र निधि]:[टी.सी.शुल्क]]))</f>
        <v/>
      </c>
      <c r="T1602" s="33"/>
      <c r="U1602" s="33"/>
      <c r="V1602" s="22"/>
    </row>
    <row r="1603" spans="2:22" ht="15">
      <c r="B1603" s="25" t="str">
        <f>IF(C1603="","",ROWS($A$4:A1603))</f>
        <v/>
      </c>
      <c r="C1603" s="25" t="str">
        <f>IF('Student Record'!A1601="","",'Student Record'!A1601)</f>
        <v/>
      </c>
      <c r="D1603" s="25" t="str">
        <f>IF('Student Record'!B1601="","",'Student Record'!B1601)</f>
        <v/>
      </c>
      <c r="E1603" s="25" t="str">
        <f>IF('Student Record'!C1601="","",'Student Record'!C1601)</f>
        <v/>
      </c>
      <c r="F1603" s="26" t="str">
        <f>IF('Student Record'!E1601="","",'Student Record'!E1601)</f>
        <v/>
      </c>
      <c r="G1603" s="26" t="str">
        <f>IF('Student Record'!G1601="","",'Student Record'!G1601)</f>
        <v/>
      </c>
      <c r="H1603" s="25" t="str">
        <f>IF('Student Record'!I1601="","",'Student Record'!I1601)</f>
        <v/>
      </c>
      <c r="I1603" s="27" t="str">
        <f>IF('Student Record'!J1601="","",'Student Record'!J1601)</f>
        <v/>
      </c>
      <c r="J1603" s="25" t="str">
        <f>IF('Student Record'!O1601="","",'Student Record'!O1601)</f>
        <v/>
      </c>
      <c r="K16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3" s="25" t="str">
        <f>IF(Table1[[#This Row],[नाम विद्यार्थी]]="","",IF(AND(Table1[[#This Row],[कक्षा]]&gt;8,Table1[[#This Row],[कक्षा]]&lt;11),50,""))</f>
        <v/>
      </c>
      <c r="M1603" s="28" t="str">
        <f>IF(Table1[[#This Row],[नाम विद्यार्थी]]="","",IF(AND(Table1[[#This Row],[कक्षा]]&gt;=11,'School Fees'!$L$3="Yes"),100,""))</f>
        <v/>
      </c>
      <c r="N16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3" s="25" t="str">
        <f>IF(Table1[[#This Row],[नाम विद्यार्थी]]="","",IF(Table1[[#This Row],[कक्षा]]&gt;8,5,""))</f>
        <v/>
      </c>
      <c r="P16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3" s="21"/>
      <c r="R1603" s="21"/>
      <c r="S1603" s="28" t="str">
        <f>IF(SUM(Table1[[#This Row],[छात्र निधि]:[टी.सी.शुल्क]])=0,"",SUM(Table1[[#This Row],[छात्र निधि]:[टी.सी.शुल्क]]))</f>
        <v/>
      </c>
      <c r="T1603" s="33"/>
      <c r="U1603" s="33"/>
      <c r="V1603" s="22"/>
    </row>
    <row r="1604" spans="2:22" ht="15">
      <c r="B1604" s="25" t="str">
        <f>IF(C1604="","",ROWS($A$4:A1604))</f>
        <v/>
      </c>
      <c r="C1604" s="25" t="str">
        <f>IF('Student Record'!A1602="","",'Student Record'!A1602)</f>
        <v/>
      </c>
      <c r="D1604" s="25" t="str">
        <f>IF('Student Record'!B1602="","",'Student Record'!B1602)</f>
        <v/>
      </c>
      <c r="E1604" s="25" t="str">
        <f>IF('Student Record'!C1602="","",'Student Record'!C1602)</f>
        <v/>
      </c>
      <c r="F1604" s="26" t="str">
        <f>IF('Student Record'!E1602="","",'Student Record'!E1602)</f>
        <v/>
      </c>
      <c r="G1604" s="26" t="str">
        <f>IF('Student Record'!G1602="","",'Student Record'!G1602)</f>
        <v/>
      </c>
      <c r="H1604" s="25" t="str">
        <f>IF('Student Record'!I1602="","",'Student Record'!I1602)</f>
        <v/>
      </c>
      <c r="I1604" s="27" t="str">
        <f>IF('Student Record'!J1602="","",'Student Record'!J1602)</f>
        <v/>
      </c>
      <c r="J1604" s="25" t="str">
        <f>IF('Student Record'!O1602="","",'Student Record'!O1602)</f>
        <v/>
      </c>
      <c r="K16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4" s="25" t="str">
        <f>IF(Table1[[#This Row],[नाम विद्यार्थी]]="","",IF(AND(Table1[[#This Row],[कक्षा]]&gt;8,Table1[[#This Row],[कक्षा]]&lt;11),50,""))</f>
        <v/>
      </c>
      <c r="M1604" s="28" t="str">
        <f>IF(Table1[[#This Row],[नाम विद्यार्थी]]="","",IF(AND(Table1[[#This Row],[कक्षा]]&gt;=11,'School Fees'!$L$3="Yes"),100,""))</f>
        <v/>
      </c>
      <c r="N16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4" s="25" t="str">
        <f>IF(Table1[[#This Row],[नाम विद्यार्थी]]="","",IF(Table1[[#This Row],[कक्षा]]&gt;8,5,""))</f>
        <v/>
      </c>
      <c r="P16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4" s="21"/>
      <c r="R1604" s="21"/>
      <c r="S1604" s="28" t="str">
        <f>IF(SUM(Table1[[#This Row],[छात्र निधि]:[टी.सी.शुल्क]])=0,"",SUM(Table1[[#This Row],[छात्र निधि]:[टी.सी.शुल्क]]))</f>
        <v/>
      </c>
      <c r="T1604" s="33"/>
      <c r="U1604" s="33"/>
      <c r="V1604" s="22"/>
    </row>
    <row r="1605" spans="2:22" ht="15">
      <c r="B1605" s="25" t="str">
        <f>IF(C1605="","",ROWS($A$4:A1605))</f>
        <v/>
      </c>
      <c r="C1605" s="25" t="str">
        <f>IF('Student Record'!A1603="","",'Student Record'!A1603)</f>
        <v/>
      </c>
      <c r="D1605" s="25" t="str">
        <f>IF('Student Record'!B1603="","",'Student Record'!B1603)</f>
        <v/>
      </c>
      <c r="E1605" s="25" t="str">
        <f>IF('Student Record'!C1603="","",'Student Record'!C1603)</f>
        <v/>
      </c>
      <c r="F1605" s="26" t="str">
        <f>IF('Student Record'!E1603="","",'Student Record'!E1603)</f>
        <v/>
      </c>
      <c r="G1605" s="26" t="str">
        <f>IF('Student Record'!G1603="","",'Student Record'!G1603)</f>
        <v/>
      </c>
      <c r="H1605" s="25" t="str">
        <f>IF('Student Record'!I1603="","",'Student Record'!I1603)</f>
        <v/>
      </c>
      <c r="I1605" s="27" t="str">
        <f>IF('Student Record'!J1603="","",'Student Record'!J1603)</f>
        <v/>
      </c>
      <c r="J1605" s="25" t="str">
        <f>IF('Student Record'!O1603="","",'Student Record'!O1603)</f>
        <v/>
      </c>
      <c r="K16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5" s="25" t="str">
        <f>IF(Table1[[#This Row],[नाम विद्यार्थी]]="","",IF(AND(Table1[[#This Row],[कक्षा]]&gt;8,Table1[[#This Row],[कक्षा]]&lt;11),50,""))</f>
        <v/>
      </c>
      <c r="M1605" s="28" t="str">
        <f>IF(Table1[[#This Row],[नाम विद्यार्थी]]="","",IF(AND(Table1[[#This Row],[कक्षा]]&gt;=11,'School Fees'!$L$3="Yes"),100,""))</f>
        <v/>
      </c>
      <c r="N16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5" s="25" t="str">
        <f>IF(Table1[[#This Row],[नाम विद्यार्थी]]="","",IF(Table1[[#This Row],[कक्षा]]&gt;8,5,""))</f>
        <v/>
      </c>
      <c r="P16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5" s="21"/>
      <c r="R1605" s="21"/>
      <c r="S1605" s="28" t="str">
        <f>IF(SUM(Table1[[#This Row],[छात्र निधि]:[टी.सी.शुल्क]])=0,"",SUM(Table1[[#This Row],[छात्र निधि]:[टी.सी.शुल्क]]))</f>
        <v/>
      </c>
      <c r="T1605" s="33"/>
      <c r="U1605" s="33"/>
      <c r="V1605" s="22"/>
    </row>
    <row r="1606" spans="2:22" ht="15">
      <c r="B1606" s="25" t="str">
        <f>IF(C1606="","",ROWS($A$4:A1606))</f>
        <v/>
      </c>
      <c r="C1606" s="25" t="str">
        <f>IF('Student Record'!A1604="","",'Student Record'!A1604)</f>
        <v/>
      </c>
      <c r="D1606" s="25" t="str">
        <f>IF('Student Record'!B1604="","",'Student Record'!B1604)</f>
        <v/>
      </c>
      <c r="E1606" s="25" t="str">
        <f>IF('Student Record'!C1604="","",'Student Record'!C1604)</f>
        <v/>
      </c>
      <c r="F1606" s="26" t="str">
        <f>IF('Student Record'!E1604="","",'Student Record'!E1604)</f>
        <v/>
      </c>
      <c r="G1606" s="26" t="str">
        <f>IF('Student Record'!G1604="","",'Student Record'!G1604)</f>
        <v/>
      </c>
      <c r="H1606" s="25" t="str">
        <f>IF('Student Record'!I1604="","",'Student Record'!I1604)</f>
        <v/>
      </c>
      <c r="I1606" s="27" t="str">
        <f>IF('Student Record'!J1604="","",'Student Record'!J1604)</f>
        <v/>
      </c>
      <c r="J1606" s="25" t="str">
        <f>IF('Student Record'!O1604="","",'Student Record'!O1604)</f>
        <v/>
      </c>
      <c r="K16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6" s="25" t="str">
        <f>IF(Table1[[#This Row],[नाम विद्यार्थी]]="","",IF(AND(Table1[[#This Row],[कक्षा]]&gt;8,Table1[[#This Row],[कक्षा]]&lt;11),50,""))</f>
        <v/>
      </c>
      <c r="M1606" s="28" t="str">
        <f>IF(Table1[[#This Row],[नाम विद्यार्थी]]="","",IF(AND(Table1[[#This Row],[कक्षा]]&gt;=11,'School Fees'!$L$3="Yes"),100,""))</f>
        <v/>
      </c>
      <c r="N16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6" s="25" t="str">
        <f>IF(Table1[[#This Row],[नाम विद्यार्थी]]="","",IF(Table1[[#This Row],[कक्षा]]&gt;8,5,""))</f>
        <v/>
      </c>
      <c r="P16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6" s="21"/>
      <c r="R1606" s="21"/>
      <c r="S1606" s="28" t="str">
        <f>IF(SUM(Table1[[#This Row],[छात्र निधि]:[टी.सी.शुल्क]])=0,"",SUM(Table1[[#This Row],[छात्र निधि]:[टी.सी.शुल्क]]))</f>
        <v/>
      </c>
      <c r="T1606" s="33"/>
      <c r="U1606" s="33"/>
      <c r="V1606" s="22"/>
    </row>
    <row r="1607" spans="2:22" ht="15">
      <c r="B1607" s="25" t="str">
        <f>IF(C1607="","",ROWS($A$4:A1607))</f>
        <v/>
      </c>
      <c r="C1607" s="25" t="str">
        <f>IF('Student Record'!A1605="","",'Student Record'!A1605)</f>
        <v/>
      </c>
      <c r="D1607" s="25" t="str">
        <f>IF('Student Record'!B1605="","",'Student Record'!B1605)</f>
        <v/>
      </c>
      <c r="E1607" s="25" t="str">
        <f>IF('Student Record'!C1605="","",'Student Record'!C1605)</f>
        <v/>
      </c>
      <c r="F1607" s="26" t="str">
        <f>IF('Student Record'!E1605="","",'Student Record'!E1605)</f>
        <v/>
      </c>
      <c r="G1607" s="26" t="str">
        <f>IF('Student Record'!G1605="","",'Student Record'!G1605)</f>
        <v/>
      </c>
      <c r="H1607" s="25" t="str">
        <f>IF('Student Record'!I1605="","",'Student Record'!I1605)</f>
        <v/>
      </c>
      <c r="I1607" s="27" t="str">
        <f>IF('Student Record'!J1605="","",'Student Record'!J1605)</f>
        <v/>
      </c>
      <c r="J1607" s="25" t="str">
        <f>IF('Student Record'!O1605="","",'Student Record'!O1605)</f>
        <v/>
      </c>
      <c r="K16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7" s="25" t="str">
        <f>IF(Table1[[#This Row],[नाम विद्यार्थी]]="","",IF(AND(Table1[[#This Row],[कक्षा]]&gt;8,Table1[[#This Row],[कक्षा]]&lt;11),50,""))</f>
        <v/>
      </c>
      <c r="M1607" s="28" t="str">
        <f>IF(Table1[[#This Row],[नाम विद्यार्थी]]="","",IF(AND(Table1[[#This Row],[कक्षा]]&gt;=11,'School Fees'!$L$3="Yes"),100,""))</f>
        <v/>
      </c>
      <c r="N16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7" s="25" t="str">
        <f>IF(Table1[[#This Row],[नाम विद्यार्थी]]="","",IF(Table1[[#This Row],[कक्षा]]&gt;8,5,""))</f>
        <v/>
      </c>
      <c r="P16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7" s="21"/>
      <c r="R1607" s="21"/>
      <c r="S1607" s="28" t="str">
        <f>IF(SUM(Table1[[#This Row],[छात्र निधि]:[टी.सी.शुल्क]])=0,"",SUM(Table1[[#This Row],[छात्र निधि]:[टी.सी.शुल्क]]))</f>
        <v/>
      </c>
      <c r="T1607" s="33"/>
      <c r="U1607" s="33"/>
      <c r="V1607" s="22"/>
    </row>
    <row r="1608" spans="2:22" ht="15">
      <c r="B1608" s="25" t="str">
        <f>IF(C1608="","",ROWS($A$4:A1608))</f>
        <v/>
      </c>
      <c r="C1608" s="25" t="str">
        <f>IF('Student Record'!A1606="","",'Student Record'!A1606)</f>
        <v/>
      </c>
      <c r="D1608" s="25" t="str">
        <f>IF('Student Record'!B1606="","",'Student Record'!B1606)</f>
        <v/>
      </c>
      <c r="E1608" s="25" t="str">
        <f>IF('Student Record'!C1606="","",'Student Record'!C1606)</f>
        <v/>
      </c>
      <c r="F1608" s="26" t="str">
        <f>IF('Student Record'!E1606="","",'Student Record'!E1606)</f>
        <v/>
      </c>
      <c r="G1608" s="26" t="str">
        <f>IF('Student Record'!G1606="","",'Student Record'!G1606)</f>
        <v/>
      </c>
      <c r="H1608" s="25" t="str">
        <f>IF('Student Record'!I1606="","",'Student Record'!I1606)</f>
        <v/>
      </c>
      <c r="I1608" s="27" t="str">
        <f>IF('Student Record'!J1606="","",'Student Record'!J1606)</f>
        <v/>
      </c>
      <c r="J1608" s="25" t="str">
        <f>IF('Student Record'!O1606="","",'Student Record'!O1606)</f>
        <v/>
      </c>
      <c r="K16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8" s="25" t="str">
        <f>IF(Table1[[#This Row],[नाम विद्यार्थी]]="","",IF(AND(Table1[[#This Row],[कक्षा]]&gt;8,Table1[[#This Row],[कक्षा]]&lt;11),50,""))</f>
        <v/>
      </c>
      <c r="M1608" s="28" t="str">
        <f>IF(Table1[[#This Row],[नाम विद्यार्थी]]="","",IF(AND(Table1[[#This Row],[कक्षा]]&gt;=11,'School Fees'!$L$3="Yes"),100,""))</f>
        <v/>
      </c>
      <c r="N16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8" s="25" t="str">
        <f>IF(Table1[[#This Row],[नाम विद्यार्थी]]="","",IF(Table1[[#This Row],[कक्षा]]&gt;8,5,""))</f>
        <v/>
      </c>
      <c r="P16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8" s="21"/>
      <c r="R1608" s="21"/>
      <c r="S1608" s="28" t="str">
        <f>IF(SUM(Table1[[#This Row],[छात्र निधि]:[टी.सी.शुल्क]])=0,"",SUM(Table1[[#This Row],[छात्र निधि]:[टी.सी.शुल्क]]))</f>
        <v/>
      </c>
      <c r="T1608" s="33"/>
      <c r="U1608" s="33"/>
      <c r="V1608" s="22"/>
    </row>
    <row r="1609" spans="2:22" ht="15">
      <c r="B1609" s="25" t="str">
        <f>IF(C1609="","",ROWS($A$4:A1609))</f>
        <v/>
      </c>
      <c r="C1609" s="25" t="str">
        <f>IF('Student Record'!A1607="","",'Student Record'!A1607)</f>
        <v/>
      </c>
      <c r="D1609" s="25" t="str">
        <f>IF('Student Record'!B1607="","",'Student Record'!B1607)</f>
        <v/>
      </c>
      <c r="E1609" s="25" t="str">
        <f>IF('Student Record'!C1607="","",'Student Record'!C1607)</f>
        <v/>
      </c>
      <c r="F1609" s="26" t="str">
        <f>IF('Student Record'!E1607="","",'Student Record'!E1607)</f>
        <v/>
      </c>
      <c r="G1609" s="26" t="str">
        <f>IF('Student Record'!G1607="","",'Student Record'!G1607)</f>
        <v/>
      </c>
      <c r="H1609" s="25" t="str">
        <f>IF('Student Record'!I1607="","",'Student Record'!I1607)</f>
        <v/>
      </c>
      <c r="I1609" s="27" t="str">
        <f>IF('Student Record'!J1607="","",'Student Record'!J1607)</f>
        <v/>
      </c>
      <c r="J1609" s="25" t="str">
        <f>IF('Student Record'!O1607="","",'Student Record'!O1607)</f>
        <v/>
      </c>
      <c r="K16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09" s="25" t="str">
        <f>IF(Table1[[#This Row],[नाम विद्यार्थी]]="","",IF(AND(Table1[[#This Row],[कक्षा]]&gt;8,Table1[[#This Row],[कक्षा]]&lt;11),50,""))</f>
        <v/>
      </c>
      <c r="M1609" s="28" t="str">
        <f>IF(Table1[[#This Row],[नाम विद्यार्थी]]="","",IF(AND(Table1[[#This Row],[कक्षा]]&gt;=11,'School Fees'!$L$3="Yes"),100,""))</f>
        <v/>
      </c>
      <c r="N16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09" s="25" t="str">
        <f>IF(Table1[[#This Row],[नाम विद्यार्थी]]="","",IF(Table1[[#This Row],[कक्षा]]&gt;8,5,""))</f>
        <v/>
      </c>
      <c r="P16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09" s="21"/>
      <c r="R1609" s="21"/>
      <c r="S1609" s="28" t="str">
        <f>IF(SUM(Table1[[#This Row],[छात्र निधि]:[टी.सी.शुल्क]])=0,"",SUM(Table1[[#This Row],[छात्र निधि]:[टी.सी.शुल्क]]))</f>
        <v/>
      </c>
      <c r="T1609" s="33"/>
      <c r="U1609" s="33"/>
      <c r="V1609" s="22"/>
    </row>
    <row r="1610" spans="2:22" ht="15">
      <c r="B1610" s="25" t="str">
        <f>IF(C1610="","",ROWS($A$4:A1610))</f>
        <v/>
      </c>
      <c r="C1610" s="25" t="str">
        <f>IF('Student Record'!A1608="","",'Student Record'!A1608)</f>
        <v/>
      </c>
      <c r="D1610" s="25" t="str">
        <f>IF('Student Record'!B1608="","",'Student Record'!B1608)</f>
        <v/>
      </c>
      <c r="E1610" s="25" t="str">
        <f>IF('Student Record'!C1608="","",'Student Record'!C1608)</f>
        <v/>
      </c>
      <c r="F1610" s="26" t="str">
        <f>IF('Student Record'!E1608="","",'Student Record'!E1608)</f>
        <v/>
      </c>
      <c r="G1610" s="26" t="str">
        <f>IF('Student Record'!G1608="","",'Student Record'!G1608)</f>
        <v/>
      </c>
      <c r="H1610" s="25" t="str">
        <f>IF('Student Record'!I1608="","",'Student Record'!I1608)</f>
        <v/>
      </c>
      <c r="I1610" s="27" t="str">
        <f>IF('Student Record'!J1608="","",'Student Record'!J1608)</f>
        <v/>
      </c>
      <c r="J1610" s="25" t="str">
        <f>IF('Student Record'!O1608="","",'Student Record'!O1608)</f>
        <v/>
      </c>
      <c r="K16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0" s="25" t="str">
        <f>IF(Table1[[#This Row],[नाम विद्यार्थी]]="","",IF(AND(Table1[[#This Row],[कक्षा]]&gt;8,Table1[[#This Row],[कक्षा]]&lt;11),50,""))</f>
        <v/>
      </c>
      <c r="M1610" s="28" t="str">
        <f>IF(Table1[[#This Row],[नाम विद्यार्थी]]="","",IF(AND(Table1[[#This Row],[कक्षा]]&gt;=11,'School Fees'!$L$3="Yes"),100,""))</f>
        <v/>
      </c>
      <c r="N16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0" s="25" t="str">
        <f>IF(Table1[[#This Row],[नाम विद्यार्थी]]="","",IF(Table1[[#This Row],[कक्षा]]&gt;8,5,""))</f>
        <v/>
      </c>
      <c r="P16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0" s="21"/>
      <c r="R1610" s="21"/>
      <c r="S1610" s="28" t="str">
        <f>IF(SUM(Table1[[#This Row],[छात्र निधि]:[टी.सी.शुल्क]])=0,"",SUM(Table1[[#This Row],[छात्र निधि]:[टी.सी.शुल्क]]))</f>
        <v/>
      </c>
      <c r="T1610" s="33"/>
      <c r="U1610" s="33"/>
      <c r="V1610" s="22"/>
    </row>
    <row r="1611" spans="2:22" ht="15">
      <c r="B1611" s="25" t="str">
        <f>IF(C1611="","",ROWS($A$4:A1611))</f>
        <v/>
      </c>
      <c r="C1611" s="25" t="str">
        <f>IF('Student Record'!A1609="","",'Student Record'!A1609)</f>
        <v/>
      </c>
      <c r="D1611" s="25" t="str">
        <f>IF('Student Record'!B1609="","",'Student Record'!B1609)</f>
        <v/>
      </c>
      <c r="E1611" s="25" t="str">
        <f>IF('Student Record'!C1609="","",'Student Record'!C1609)</f>
        <v/>
      </c>
      <c r="F1611" s="26" t="str">
        <f>IF('Student Record'!E1609="","",'Student Record'!E1609)</f>
        <v/>
      </c>
      <c r="G1611" s="26" t="str">
        <f>IF('Student Record'!G1609="","",'Student Record'!G1609)</f>
        <v/>
      </c>
      <c r="H1611" s="25" t="str">
        <f>IF('Student Record'!I1609="","",'Student Record'!I1609)</f>
        <v/>
      </c>
      <c r="I1611" s="27" t="str">
        <f>IF('Student Record'!J1609="","",'Student Record'!J1609)</f>
        <v/>
      </c>
      <c r="J1611" s="25" t="str">
        <f>IF('Student Record'!O1609="","",'Student Record'!O1609)</f>
        <v/>
      </c>
      <c r="K16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1" s="25" t="str">
        <f>IF(Table1[[#This Row],[नाम विद्यार्थी]]="","",IF(AND(Table1[[#This Row],[कक्षा]]&gt;8,Table1[[#This Row],[कक्षा]]&lt;11),50,""))</f>
        <v/>
      </c>
      <c r="M1611" s="28" t="str">
        <f>IF(Table1[[#This Row],[नाम विद्यार्थी]]="","",IF(AND(Table1[[#This Row],[कक्षा]]&gt;=11,'School Fees'!$L$3="Yes"),100,""))</f>
        <v/>
      </c>
      <c r="N16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1" s="25" t="str">
        <f>IF(Table1[[#This Row],[नाम विद्यार्थी]]="","",IF(Table1[[#This Row],[कक्षा]]&gt;8,5,""))</f>
        <v/>
      </c>
      <c r="P16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1" s="21"/>
      <c r="R1611" s="21"/>
      <c r="S1611" s="28" t="str">
        <f>IF(SUM(Table1[[#This Row],[छात्र निधि]:[टी.सी.शुल्क]])=0,"",SUM(Table1[[#This Row],[छात्र निधि]:[टी.सी.शुल्क]]))</f>
        <v/>
      </c>
      <c r="T1611" s="33"/>
      <c r="U1611" s="33"/>
      <c r="V1611" s="22"/>
    </row>
    <row r="1612" spans="2:22" ht="15">
      <c r="B1612" s="25" t="str">
        <f>IF(C1612="","",ROWS($A$4:A1612))</f>
        <v/>
      </c>
      <c r="C1612" s="25" t="str">
        <f>IF('Student Record'!A1610="","",'Student Record'!A1610)</f>
        <v/>
      </c>
      <c r="D1612" s="25" t="str">
        <f>IF('Student Record'!B1610="","",'Student Record'!B1610)</f>
        <v/>
      </c>
      <c r="E1612" s="25" t="str">
        <f>IF('Student Record'!C1610="","",'Student Record'!C1610)</f>
        <v/>
      </c>
      <c r="F1612" s="26" t="str">
        <f>IF('Student Record'!E1610="","",'Student Record'!E1610)</f>
        <v/>
      </c>
      <c r="G1612" s="26" t="str">
        <f>IF('Student Record'!G1610="","",'Student Record'!G1610)</f>
        <v/>
      </c>
      <c r="H1612" s="25" t="str">
        <f>IF('Student Record'!I1610="","",'Student Record'!I1610)</f>
        <v/>
      </c>
      <c r="I1612" s="27" t="str">
        <f>IF('Student Record'!J1610="","",'Student Record'!J1610)</f>
        <v/>
      </c>
      <c r="J1612" s="25" t="str">
        <f>IF('Student Record'!O1610="","",'Student Record'!O1610)</f>
        <v/>
      </c>
      <c r="K16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2" s="25" t="str">
        <f>IF(Table1[[#This Row],[नाम विद्यार्थी]]="","",IF(AND(Table1[[#This Row],[कक्षा]]&gt;8,Table1[[#This Row],[कक्षा]]&lt;11),50,""))</f>
        <v/>
      </c>
      <c r="M1612" s="28" t="str">
        <f>IF(Table1[[#This Row],[नाम विद्यार्थी]]="","",IF(AND(Table1[[#This Row],[कक्षा]]&gt;=11,'School Fees'!$L$3="Yes"),100,""))</f>
        <v/>
      </c>
      <c r="N16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2" s="25" t="str">
        <f>IF(Table1[[#This Row],[नाम विद्यार्थी]]="","",IF(Table1[[#This Row],[कक्षा]]&gt;8,5,""))</f>
        <v/>
      </c>
      <c r="P16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2" s="21"/>
      <c r="R1612" s="21"/>
      <c r="S1612" s="28" t="str">
        <f>IF(SUM(Table1[[#This Row],[छात्र निधि]:[टी.सी.शुल्क]])=0,"",SUM(Table1[[#This Row],[छात्र निधि]:[टी.सी.शुल्क]]))</f>
        <v/>
      </c>
      <c r="T1612" s="33"/>
      <c r="U1612" s="33"/>
      <c r="V1612" s="22"/>
    </row>
    <row r="1613" spans="2:22" ht="15">
      <c r="B1613" s="25" t="str">
        <f>IF(C1613="","",ROWS($A$4:A1613))</f>
        <v/>
      </c>
      <c r="C1613" s="25" t="str">
        <f>IF('Student Record'!A1611="","",'Student Record'!A1611)</f>
        <v/>
      </c>
      <c r="D1613" s="25" t="str">
        <f>IF('Student Record'!B1611="","",'Student Record'!B1611)</f>
        <v/>
      </c>
      <c r="E1613" s="25" t="str">
        <f>IF('Student Record'!C1611="","",'Student Record'!C1611)</f>
        <v/>
      </c>
      <c r="F1613" s="26" t="str">
        <f>IF('Student Record'!E1611="","",'Student Record'!E1611)</f>
        <v/>
      </c>
      <c r="G1613" s="26" t="str">
        <f>IF('Student Record'!G1611="","",'Student Record'!G1611)</f>
        <v/>
      </c>
      <c r="H1613" s="25" t="str">
        <f>IF('Student Record'!I1611="","",'Student Record'!I1611)</f>
        <v/>
      </c>
      <c r="I1613" s="27" t="str">
        <f>IF('Student Record'!J1611="","",'Student Record'!J1611)</f>
        <v/>
      </c>
      <c r="J1613" s="25" t="str">
        <f>IF('Student Record'!O1611="","",'Student Record'!O1611)</f>
        <v/>
      </c>
      <c r="K16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3" s="25" t="str">
        <f>IF(Table1[[#This Row],[नाम विद्यार्थी]]="","",IF(AND(Table1[[#This Row],[कक्षा]]&gt;8,Table1[[#This Row],[कक्षा]]&lt;11),50,""))</f>
        <v/>
      </c>
      <c r="M1613" s="28" t="str">
        <f>IF(Table1[[#This Row],[नाम विद्यार्थी]]="","",IF(AND(Table1[[#This Row],[कक्षा]]&gt;=11,'School Fees'!$L$3="Yes"),100,""))</f>
        <v/>
      </c>
      <c r="N16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3" s="25" t="str">
        <f>IF(Table1[[#This Row],[नाम विद्यार्थी]]="","",IF(Table1[[#This Row],[कक्षा]]&gt;8,5,""))</f>
        <v/>
      </c>
      <c r="P16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3" s="21"/>
      <c r="R1613" s="21"/>
      <c r="S1613" s="28" t="str">
        <f>IF(SUM(Table1[[#This Row],[छात्र निधि]:[टी.सी.शुल्क]])=0,"",SUM(Table1[[#This Row],[छात्र निधि]:[टी.सी.शुल्क]]))</f>
        <v/>
      </c>
      <c r="T1613" s="33"/>
      <c r="U1613" s="33"/>
      <c r="V1613" s="22"/>
    </row>
    <row r="1614" spans="2:22" ht="15">
      <c r="B1614" s="25" t="str">
        <f>IF(C1614="","",ROWS($A$4:A1614))</f>
        <v/>
      </c>
      <c r="C1614" s="25" t="str">
        <f>IF('Student Record'!A1612="","",'Student Record'!A1612)</f>
        <v/>
      </c>
      <c r="D1614" s="25" t="str">
        <f>IF('Student Record'!B1612="","",'Student Record'!B1612)</f>
        <v/>
      </c>
      <c r="E1614" s="25" t="str">
        <f>IF('Student Record'!C1612="","",'Student Record'!C1612)</f>
        <v/>
      </c>
      <c r="F1614" s="26" t="str">
        <f>IF('Student Record'!E1612="","",'Student Record'!E1612)</f>
        <v/>
      </c>
      <c r="G1614" s="26" t="str">
        <f>IF('Student Record'!G1612="","",'Student Record'!G1612)</f>
        <v/>
      </c>
      <c r="H1614" s="25" t="str">
        <f>IF('Student Record'!I1612="","",'Student Record'!I1612)</f>
        <v/>
      </c>
      <c r="I1614" s="27" t="str">
        <f>IF('Student Record'!J1612="","",'Student Record'!J1612)</f>
        <v/>
      </c>
      <c r="J1614" s="25" t="str">
        <f>IF('Student Record'!O1612="","",'Student Record'!O1612)</f>
        <v/>
      </c>
      <c r="K16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4" s="25" t="str">
        <f>IF(Table1[[#This Row],[नाम विद्यार्थी]]="","",IF(AND(Table1[[#This Row],[कक्षा]]&gt;8,Table1[[#This Row],[कक्षा]]&lt;11),50,""))</f>
        <v/>
      </c>
      <c r="M1614" s="28" t="str">
        <f>IF(Table1[[#This Row],[नाम विद्यार्थी]]="","",IF(AND(Table1[[#This Row],[कक्षा]]&gt;=11,'School Fees'!$L$3="Yes"),100,""))</f>
        <v/>
      </c>
      <c r="N16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4" s="25" t="str">
        <f>IF(Table1[[#This Row],[नाम विद्यार्थी]]="","",IF(Table1[[#This Row],[कक्षा]]&gt;8,5,""))</f>
        <v/>
      </c>
      <c r="P16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4" s="21"/>
      <c r="R1614" s="21"/>
      <c r="S1614" s="28" t="str">
        <f>IF(SUM(Table1[[#This Row],[छात्र निधि]:[टी.सी.शुल्क]])=0,"",SUM(Table1[[#This Row],[छात्र निधि]:[टी.सी.शुल्क]]))</f>
        <v/>
      </c>
      <c r="T1614" s="33"/>
      <c r="U1614" s="33"/>
      <c r="V1614" s="22"/>
    </row>
    <row r="1615" spans="2:22" ht="15">
      <c r="B1615" s="25" t="str">
        <f>IF(C1615="","",ROWS($A$4:A1615))</f>
        <v/>
      </c>
      <c r="C1615" s="25" t="str">
        <f>IF('Student Record'!A1613="","",'Student Record'!A1613)</f>
        <v/>
      </c>
      <c r="D1615" s="25" t="str">
        <f>IF('Student Record'!B1613="","",'Student Record'!B1613)</f>
        <v/>
      </c>
      <c r="E1615" s="25" t="str">
        <f>IF('Student Record'!C1613="","",'Student Record'!C1613)</f>
        <v/>
      </c>
      <c r="F1615" s="26" t="str">
        <f>IF('Student Record'!E1613="","",'Student Record'!E1613)</f>
        <v/>
      </c>
      <c r="G1615" s="26" t="str">
        <f>IF('Student Record'!G1613="","",'Student Record'!G1613)</f>
        <v/>
      </c>
      <c r="H1615" s="25" t="str">
        <f>IF('Student Record'!I1613="","",'Student Record'!I1613)</f>
        <v/>
      </c>
      <c r="I1615" s="27" t="str">
        <f>IF('Student Record'!J1613="","",'Student Record'!J1613)</f>
        <v/>
      </c>
      <c r="J1615" s="25" t="str">
        <f>IF('Student Record'!O1613="","",'Student Record'!O1613)</f>
        <v/>
      </c>
      <c r="K16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5" s="25" t="str">
        <f>IF(Table1[[#This Row],[नाम विद्यार्थी]]="","",IF(AND(Table1[[#This Row],[कक्षा]]&gt;8,Table1[[#This Row],[कक्षा]]&lt;11),50,""))</f>
        <v/>
      </c>
      <c r="M1615" s="28" t="str">
        <f>IF(Table1[[#This Row],[नाम विद्यार्थी]]="","",IF(AND(Table1[[#This Row],[कक्षा]]&gt;=11,'School Fees'!$L$3="Yes"),100,""))</f>
        <v/>
      </c>
      <c r="N16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5" s="25" t="str">
        <f>IF(Table1[[#This Row],[नाम विद्यार्थी]]="","",IF(Table1[[#This Row],[कक्षा]]&gt;8,5,""))</f>
        <v/>
      </c>
      <c r="P16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5" s="21"/>
      <c r="R1615" s="21"/>
      <c r="S1615" s="28" t="str">
        <f>IF(SUM(Table1[[#This Row],[छात्र निधि]:[टी.सी.शुल्क]])=0,"",SUM(Table1[[#This Row],[छात्र निधि]:[टी.सी.शुल्क]]))</f>
        <v/>
      </c>
      <c r="T1615" s="33"/>
      <c r="U1615" s="33"/>
      <c r="V1615" s="22"/>
    </row>
    <row r="1616" spans="2:22" ht="15">
      <c r="B1616" s="25" t="str">
        <f>IF(C1616="","",ROWS($A$4:A1616))</f>
        <v/>
      </c>
      <c r="C1616" s="25" t="str">
        <f>IF('Student Record'!A1614="","",'Student Record'!A1614)</f>
        <v/>
      </c>
      <c r="D1616" s="25" t="str">
        <f>IF('Student Record'!B1614="","",'Student Record'!B1614)</f>
        <v/>
      </c>
      <c r="E1616" s="25" t="str">
        <f>IF('Student Record'!C1614="","",'Student Record'!C1614)</f>
        <v/>
      </c>
      <c r="F1616" s="26" t="str">
        <f>IF('Student Record'!E1614="","",'Student Record'!E1614)</f>
        <v/>
      </c>
      <c r="G1616" s="26" t="str">
        <f>IF('Student Record'!G1614="","",'Student Record'!G1614)</f>
        <v/>
      </c>
      <c r="H1616" s="25" t="str">
        <f>IF('Student Record'!I1614="","",'Student Record'!I1614)</f>
        <v/>
      </c>
      <c r="I1616" s="27" t="str">
        <f>IF('Student Record'!J1614="","",'Student Record'!J1614)</f>
        <v/>
      </c>
      <c r="J1616" s="25" t="str">
        <f>IF('Student Record'!O1614="","",'Student Record'!O1614)</f>
        <v/>
      </c>
      <c r="K16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6" s="25" t="str">
        <f>IF(Table1[[#This Row],[नाम विद्यार्थी]]="","",IF(AND(Table1[[#This Row],[कक्षा]]&gt;8,Table1[[#This Row],[कक्षा]]&lt;11),50,""))</f>
        <v/>
      </c>
      <c r="M1616" s="28" t="str">
        <f>IF(Table1[[#This Row],[नाम विद्यार्थी]]="","",IF(AND(Table1[[#This Row],[कक्षा]]&gt;=11,'School Fees'!$L$3="Yes"),100,""))</f>
        <v/>
      </c>
      <c r="N16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6" s="25" t="str">
        <f>IF(Table1[[#This Row],[नाम विद्यार्थी]]="","",IF(Table1[[#This Row],[कक्षा]]&gt;8,5,""))</f>
        <v/>
      </c>
      <c r="P16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6" s="21"/>
      <c r="R1616" s="21"/>
      <c r="S1616" s="28" t="str">
        <f>IF(SUM(Table1[[#This Row],[छात्र निधि]:[टी.सी.शुल्क]])=0,"",SUM(Table1[[#This Row],[छात्र निधि]:[टी.सी.शुल्क]]))</f>
        <v/>
      </c>
      <c r="T1616" s="33"/>
      <c r="U1616" s="33"/>
      <c r="V1616" s="22"/>
    </row>
    <row r="1617" spans="2:22" ht="15">
      <c r="B1617" s="25" t="str">
        <f>IF(C1617="","",ROWS($A$4:A1617))</f>
        <v/>
      </c>
      <c r="C1617" s="25" t="str">
        <f>IF('Student Record'!A1615="","",'Student Record'!A1615)</f>
        <v/>
      </c>
      <c r="D1617" s="25" t="str">
        <f>IF('Student Record'!B1615="","",'Student Record'!B1615)</f>
        <v/>
      </c>
      <c r="E1617" s="25" t="str">
        <f>IF('Student Record'!C1615="","",'Student Record'!C1615)</f>
        <v/>
      </c>
      <c r="F1617" s="26" t="str">
        <f>IF('Student Record'!E1615="","",'Student Record'!E1615)</f>
        <v/>
      </c>
      <c r="G1617" s="26" t="str">
        <f>IF('Student Record'!G1615="","",'Student Record'!G1615)</f>
        <v/>
      </c>
      <c r="H1617" s="25" t="str">
        <f>IF('Student Record'!I1615="","",'Student Record'!I1615)</f>
        <v/>
      </c>
      <c r="I1617" s="27" t="str">
        <f>IF('Student Record'!J1615="","",'Student Record'!J1615)</f>
        <v/>
      </c>
      <c r="J1617" s="25" t="str">
        <f>IF('Student Record'!O1615="","",'Student Record'!O1615)</f>
        <v/>
      </c>
      <c r="K16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7" s="25" t="str">
        <f>IF(Table1[[#This Row],[नाम विद्यार्थी]]="","",IF(AND(Table1[[#This Row],[कक्षा]]&gt;8,Table1[[#This Row],[कक्षा]]&lt;11),50,""))</f>
        <v/>
      </c>
      <c r="M1617" s="28" t="str">
        <f>IF(Table1[[#This Row],[नाम विद्यार्थी]]="","",IF(AND(Table1[[#This Row],[कक्षा]]&gt;=11,'School Fees'!$L$3="Yes"),100,""))</f>
        <v/>
      </c>
      <c r="N16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7" s="25" t="str">
        <f>IF(Table1[[#This Row],[नाम विद्यार्थी]]="","",IF(Table1[[#This Row],[कक्षा]]&gt;8,5,""))</f>
        <v/>
      </c>
      <c r="P16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7" s="21"/>
      <c r="R1617" s="21"/>
      <c r="S1617" s="28" t="str">
        <f>IF(SUM(Table1[[#This Row],[छात्र निधि]:[टी.सी.शुल्क]])=0,"",SUM(Table1[[#This Row],[छात्र निधि]:[टी.सी.शुल्क]]))</f>
        <v/>
      </c>
      <c r="T1617" s="33"/>
      <c r="U1617" s="33"/>
      <c r="V1617" s="22"/>
    </row>
    <row r="1618" spans="2:22" ht="15">
      <c r="B1618" s="25" t="str">
        <f>IF(C1618="","",ROWS($A$4:A1618))</f>
        <v/>
      </c>
      <c r="C1618" s="25" t="str">
        <f>IF('Student Record'!A1616="","",'Student Record'!A1616)</f>
        <v/>
      </c>
      <c r="D1618" s="25" t="str">
        <f>IF('Student Record'!B1616="","",'Student Record'!B1616)</f>
        <v/>
      </c>
      <c r="E1618" s="25" t="str">
        <f>IF('Student Record'!C1616="","",'Student Record'!C1616)</f>
        <v/>
      </c>
      <c r="F1618" s="26" t="str">
        <f>IF('Student Record'!E1616="","",'Student Record'!E1616)</f>
        <v/>
      </c>
      <c r="G1618" s="26" t="str">
        <f>IF('Student Record'!G1616="","",'Student Record'!G1616)</f>
        <v/>
      </c>
      <c r="H1618" s="25" t="str">
        <f>IF('Student Record'!I1616="","",'Student Record'!I1616)</f>
        <v/>
      </c>
      <c r="I1618" s="27" t="str">
        <f>IF('Student Record'!J1616="","",'Student Record'!J1616)</f>
        <v/>
      </c>
      <c r="J1618" s="25" t="str">
        <f>IF('Student Record'!O1616="","",'Student Record'!O1616)</f>
        <v/>
      </c>
      <c r="K16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8" s="25" t="str">
        <f>IF(Table1[[#This Row],[नाम विद्यार्थी]]="","",IF(AND(Table1[[#This Row],[कक्षा]]&gt;8,Table1[[#This Row],[कक्षा]]&lt;11),50,""))</f>
        <v/>
      </c>
      <c r="M1618" s="28" t="str">
        <f>IF(Table1[[#This Row],[नाम विद्यार्थी]]="","",IF(AND(Table1[[#This Row],[कक्षा]]&gt;=11,'School Fees'!$L$3="Yes"),100,""))</f>
        <v/>
      </c>
      <c r="N16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8" s="25" t="str">
        <f>IF(Table1[[#This Row],[नाम विद्यार्थी]]="","",IF(Table1[[#This Row],[कक्षा]]&gt;8,5,""))</f>
        <v/>
      </c>
      <c r="P16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8" s="21"/>
      <c r="R1618" s="21"/>
      <c r="S1618" s="28" t="str">
        <f>IF(SUM(Table1[[#This Row],[छात्र निधि]:[टी.सी.शुल्क]])=0,"",SUM(Table1[[#This Row],[छात्र निधि]:[टी.सी.शुल्क]]))</f>
        <v/>
      </c>
      <c r="T1618" s="33"/>
      <c r="U1618" s="33"/>
      <c r="V1618" s="22"/>
    </row>
    <row r="1619" spans="2:22" ht="15">
      <c r="B1619" s="25" t="str">
        <f>IF(C1619="","",ROWS($A$4:A1619))</f>
        <v/>
      </c>
      <c r="C1619" s="25" t="str">
        <f>IF('Student Record'!A1617="","",'Student Record'!A1617)</f>
        <v/>
      </c>
      <c r="D1619" s="25" t="str">
        <f>IF('Student Record'!B1617="","",'Student Record'!B1617)</f>
        <v/>
      </c>
      <c r="E1619" s="25" t="str">
        <f>IF('Student Record'!C1617="","",'Student Record'!C1617)</f>
        <v/>
      </c>
      <c r="F1619" s="26" t="str">
        <f>IF('Student Record'!E1617="","",'Student Record'!E1617)</f>
        <v/>
      </c>
      <c r="G1619" s="26" t="str">
        <f>IF('Student Record'!G1617="","",'Student Record'!G1617)</f>
        <v/>
      </c>
      <c r="H1619" s="25" t="str">
        <f>IF('Student Record'!I1617="","",'Student Record'!I1617)</f>
        <v/>
      </c>
      <c r="I1619" s="27" t="str">
        <f>IF('Student Record'!J1617="","",'Student Record'!J1617)</f>
        <v/>
      </c>
      <c r="J1619" s="25" t="str">
        <f>IF('Student Record'!O1617="","",'Student Record'!O1617)</f>
        <v/>
      </c>
      <c r="K16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19" s="25" t="str">
        <f>IF(Table1[[#This Row],[नाम विद्यार्थी]]="","",IF(AND(Table1[[#This Row],[कक्षा]]&gt;8,Table1[[#This Row],[कक्षा]]&lt;11),50,""))</f>
        <v/>
      </c>
      <c r="M1619" s="28" t="str">
        <f>IF(Table1[[#This Row],[नाम विद्यार्थी]]="","",IF(AND(Table1[[#This Row],[कक्षा]]&gt;=11,'School Fees'!$L$3="Yes"),100,""))</f>
        <v/>
      </c>
      <c r="N16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19" s="25" t="str">
        <f>IF(Table1[[#This Row],[नाम विद्यार्थी]]="","",IF(Table1[[#This Row],[कक्षा]]&gt;8,5,""))</f>
        <v/>
      </c>
      <c r="P16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19" s="21"/>
      <c r="R1619" s="21"/>
      <c r="S1619" s="28" t="str">
        <f>IF(SUM(Table1[[#This Row],[छात्र निधि]:[टी.सी.शुल्क]])=0,"",SUM(Table1[[#This Row],[छात्र निधि]:[टी.सी.शुल्क]]))</f>
        <v/>
      </c>
      <c r="T1619" s="33"/>
      <c r="U1619" s="33"/>
      <c r="V1619" s="22"/>
    </row>
    <row r="1620" spans="2:22" ht="15">
      <c r="B1620" s="25" t="str">
        <f>IF(C1620="","",ROWS($A$4:A1620))</f>
        <v/>
      </c>
      <c r="C1620" s="25" t="str">
        <f>IF('Student Record'!A1618="","",'Student Record'!A1618)</f>
        <v/>
      </c>
      <c r="D1620" s="25" t="str">
        <f>IF('Student Record'!B1618="","",'Student Record'!B1618)</f>
        <v/>
      </c>
      <c r="E1620" s="25" t="str">
        <f>IF('Student Record'!C1618="","",'Student Record'!C1618)</f>
        <v/>
      </c>
      <c r="F1620" s="26" t="str">
        <f>IF('Student Record'!E1618="","",'Student Record'!E1618)</f>
        <v/>
      </c>
      <c r="G1620" s="26" t="str">
        <f>IF('Student Record'!G1618="","",'Student Record'!G1618)</f>
        <v/>
      </c>
      <c r="H1620" s="25" t="str">
        <f>IF('Student Record'!I1618="","",'Student Record'!I1618)</f>
        <v/>
      </c>
      <c r="I1620" s="27" t="str">
        <f>IF('Student Record'!J1618="","",'Student Record'!J1618)</f>
        <v/>
      </c>
      <c r="J1620" s="25" t="str">
        <f>IF('Student Record'!O1618="","",'Student Record'!O1618)</f>
        <v/>
      </c>
      <c r="K16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0" s="25" t="str">
        <f>IF(Table1[[#This Row],[नाम विद्यार्थी]]="","",IF(AND(Table1[[#This Row],[कक्षा]]&gt;8,Table1[[#This Row],[कक्षा]]&lt;11),50,""))</f>
        <v/>
      </c>
      <c r="M1620" s="28" t="str">
        <f>IF(Table1[[#This Row],[नाम विद्यार्थी]]="","",IF(AND(Table1[[#This Row],[कक्षा]]&gt;=11,'School Fees'!$L$3="Yes"),100,""))</f>
        <v/>
      </c>
      <c r="N16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0" s="25" t="str">
        <f>IF(Table1[[#This Row],[नाम विद्यार्थी]]="","",IF(Table1[[#This Row],[कक्षा]]&gt;8,5,""))</f>
        <v/>
      </c>
      <c r="P16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0" s="21"/>
      <c r="R1620" s="21"/>
      <c r="S1620" s="28" t="str">
        <f>IF(SUM(Table1[[#This Row],[छात्र निधि]:[टी.सी.शुल्क]])=0,"",SUM(Table1[[#This Row],[छात्र निधि]:[टी.सी.शुल्क]]))</f>
        <v/>
      </c>
      <c r="T1620" s="33"/>
      <c r="U1620" s="33"/>
      <c r="V1620" s="22"/>
    </row>
    <row r="1621" spans="2:22" ht="15">
      <c r="B1621" s="25" t="str">
        <f>IF(C1621="","",ROWS($A$4:A1621))</f>
        <v/>
      </c>
      <c r="C1621" s="25" t="str">
        <f>IF('Student Record'!A1619="","",'Student Record'!A1619)</f>
        <v/>
      </c>
      <c r="D1621" s="25" t="str">
        <f>IF('Student Record'!B1619="","",'Student Record'!B1619)</f>
        <v/>
      </c>
      <c r="E1621" s="25" t="str">
        <f>IF('Student Record'!C1619="","",'Student Record'!C1619)</f>
        <v/>
      </c>
      <c r="F1621" s="26" t="str">
        <f>IF('Student Record'!E1619="","",'Student Record'!E1619)</f>
        <v/>
      </c>
      <c r="G1621" s="26" t="str">
        <f>IF('Student Record'!G1619="","",'Student Record'!G1619)</f>
        <v/>
      </c>
      <c r="H1621" s="25" t="str">
        <f>IF('Student Record'!I1619="","",'Student Record'!I1619)</f>
        <v/>
      </c>
      <c r="I1621" s="27" t="str">
        <f>IF('Student Record'!J1619="","",'Student Record'!J1619)</f>
        <v/>
      </c>
      <c r="J1621" s="25" t="str">
        <f>IF('Student Record'!O1619="","",'Student Record'!O1619)</f>
        <v/>
      </c>
      <c r="K16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1" s="25" t="str">
        <f>IF(Table1[[#This Row],[नाम विद्यार्थी]]="","",IF(AND(Table1[[#This Row],[कक्षा]]&gt;8,Table1[[#This Row],[कक्षा]]&lt;11),50,""))</f>
        <v/>
      </c>
      <c r="M1621" s="28" t="str">
        <f>IF(Table1[[#This Row],[नाम विद्यार्थी]]="","",IF(AND(Table1[[#This Row],[कक्षा]]&gt;=11,'School Fees'!$L$3="Yes"),100,""))</f>
        <v/>
      </c>
      <c r="N16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1" s="25" t="str">
        <f>IF(Table1[[#This Row],[नाम विद्यार्थी]]="","",IF(Table1[[#This Row],[कक्षा]]&gt;8,5,""))</f>
        <v/>
      </c>
      <c r="P16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1" s="21"/>
      <c r="R1621" s="21"/>
      <c r="S1621" s="28" t="str">
        <f>IF(SUM(Table1[[#This Row],[छात्र निधि]:[टी.सी.शुल्क]])=0,"",SUM(Table1[[#This Row],[छात्र निधि]:[टी.सी.शुल्क]]))</f>
        <v/>
      </c>
      <c r="T1621" s="33"/>
      <c r="U1621" s="33"/>
      <c r="V1621" s="22"/>
    </row>
    <row r="1622" spans="2:22" ht="15">
      <c r="B1622" s="25" t="str">
        <f>IF(C1622="","",ROWS($A$4:A1622))</f>
        <v/>
      </c>
      <c r="C1622" s="25" t="str">
        <f>IF('Student Record'!A1620="","",'Student Record'!A1620)</f>
        <v/>
      </c>
      <c r="D1622" s="25" t="str">
        <f>IF('Student Record'!B1620="","",'Student Record'!B1620)</f>
        <v/>
      </c>
      <c r="E1622" s="25" t="str">
        <f>IF('Student Record'!C1620="","",'Student Record'!C1620)</f>
        <v/>
      </c>
      <c r="F1622" s="26" t="str">
        <f>IF('Student Record'!E1620="","",'Student Record'!E1620)</f>
        <v/>
      </c>
      <c r="G1622" s="26" t="str">
        <f>IF('Student Record'!G1620="","",'Student Record'!G1620)</f>
        <v/>
      </c>
      <c r="H1622" s="25" t="str">
        <f>IF('Student Record'!I1620="","",'Student Record'!I1620)</f>
        <v/>
      </c>
      <c r="I1622" s="27" t="str">
        <f>IF('Student Record'!J1620="","",'Student Record'!J1620)</f>
        <v/>
      </c>
      <c r="J1622" s="25" t="str">
        <f>IF('Student Record'!O1620="","",'Student Record'!O1620)</f>
        <v/>
      </c>
      <c r="K16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2" s="25" t="str">
        <f>IF(Table1[[#This Row],[नाम विद्यार्थी]]="","",IF(AND(Table1[[#This Row],[कक्षा]]&gt;8,Table1[[#This Row],[कक्षा]]&lt;11),50,""))</f>
        <v/>
      </c>
      <c r="M1622" s="28" t="str">
        <f>IF(Table1[[#This Row],[नाम विद्यार्थी]]="","",IF(AND(Table1[[#This Row],[कक्षा]]&gt;=11,'School Fees'!$L$3="Yes"),100,""))</f>
        <v/>
      </c>
      <c r="N16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2" s="25" t="str">
        <f>IF(Table1[[#This Row],[नाम विद्यार्थी]]="","",IF(Table1[[#This Row],[कक्षा]]&gt;8,5,""))</f>
        <v/>
      </c>
      <c r="P16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2" s="21"/>
      <c r="R1622" s="21"/>
      <c r="S1622" s="28" t="str">
        <f>IF(SUM(Table1[[#This Row],[छात्र निधि]:[टी.सी.शुल्क]])=0,"",SUM(Table1[[#This Row],[छात्र निधि]:[टी.सी.शुल्क]]))</f>
        <v/>
      </c>
      <c r="T1622" s="33"/>
      <c r="U1622" s="33"/>
      <c r="V1622" s="22"/>
    </row>
    <row r="1623" spans="2:22" ht="15">
      <c r="B1623" s="25" t="str">
        <f>IF(C1623="","",ROWS($A$4:A1623))</f>
        <v/>
      </c>
      <c r="C1623" s="25" t="str">
        <f>IF('Student Record'!A1621="","",'Student Record'!A1621)</f>
        <v/>
      </c>
      <c r="D1623" s="25" t="str">
        <f>IF('Student Record'!B1621="","",'Student Record'!B1621)</f>
        <v/>
      </c>
      <c r="E1623" s="25" t="str">
        <f>IF('Student Record'!C1621="","",'Student Record'!C1621)</f>
        <v/>
      </c>
      <c r="F1623" s="26" t="str">
        <f>IF('Student Record'!E1621="","",'Student Record'!E1621)</f>
        <v/>
      </c>
      <c r="G1623" s="26" t="str">
        <f>IF('Student Record'!G1621="","",'Student Record'!G1621)</f>
        <v/>
      </c>
      <c r="H1623" s="25" t="str">
        <f>IF('Student Record'!I1621="","",'Student Record'!I1621)</f>
        <v/>
      </c>
      <c r="I1623" s="27" t="str">
        <f>IF('Student Record'!J1621="","",'Student Record'!J1621)</f>
        <v/>
      </c>
      <c r="J1623" s="25" t="str">
        <f>IF('Student Record'!O1621="","",'Student Record'!O1621)</f>
        <v/>
      </c>
      <c r="K16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3" s="25" t="str">
        <f>IF(Table1[[#This Row],[नाम विद्यार्थी]]="","",IF(AND(Table1[[#This Row],[कक्षा]]&gt;8,Table1[[#This Row],[कक्षा]]&lt;11),50,""))</f>
        <v/>
      </c>
      <c r="M1623" s="28" t="str">
        <f>IF(Table1[[#This Row],[नाम विद्यार्थी]]="","",IF(AND(Table1[[#This Row],[कक्षा]]&gt;=11,'School Fees'!$L$3="Yes"),100,""))</f>
        <v/>
      </c>
      <c r="N16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3" s="25" t="str">
        <f>IF(Table1[[#This Row],[नाम विद्यार्थी]]="","",IF(Table1[[#This Row],[कक्षा]]&gt;8,5,""))</f>
        <v/>
      </c>
      <c r="P16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3" s="21"/>
      <c r="R1623" s="21"/>
      <c r="S1623" s="28" t="str">
        <f>IF(SUM(Table1[[#This Row],[छात्र निधि]:[टी.सी.शुल्क]])=0,"",SUM(Table1[[#This Row],[छात्र निधि]:[टी.सी.शुल्क]]))</f>
        <v/>
      </c>
      <c r="T1623" s="33"/>
      <c r="U1623" s="33"/>
      <c r="V1623" s="22"/>
    </row>
    <row r="1624" spans="2:22" ht="15">
      <c r="B1624" s="25" t="str">
        <f>IF(C1624="","",ROWS($A$4:A1624))</f>
        <v/>
      </c>
      <c r="C1624" s="25" t="str">
        <f>IF('Student Record'!A1622="","",'Student Record'!A1622)</f>
        <v/>
      </c>
      <c r="D1624" s="25" t="str">
        <f>IF('Student Record'!B1622="","",'Student Record'!B1622)</f>
        <v/>
      </c>
      <c r="E1624" s="25" t="str">
        <f>IF('Student Record'!C1622="","",'Student Record'!C1622)</f>
        <v/>
      </c>
      <c r="F1624" s="26" t="str">
        <f>IF('Student Record'!E1622="","",'Student Record'!E1622)</f>
        <v/>
      </c>
      <c r="G1624" s="26" t="str">
        <f>IF('Student Record'!G1622="","",'Student Record'!G1622)</f>
        <v/>
      </c>
      <c r="H1624" s="25" t="str">
        <f>IF('Student Record'!I1622="","",'Student Record'!I1622)</f>
        <v/>
      </c>
      <c r="I1624" s="27" t="str">
        <f>IF('Student Record'!J1622="","",'Student Record'!J1622)</f>
        <v/>
      </c>
      <c r="J1624" s="25" t="str">
        <f>IF('Student Record'!O1622="","",'Student Record'!O1622)</f>
        <v/>
      </c>
      <c r="K16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4" s="25" t="str">
        <f>IF(Table1[[#This Row],[नाम विद्यार्थी]]="","",IF(AND(Table1[[#This Row],[कक्षा]]&gt;8,Table1[[#This Row],[कक्षा]]&lt;11),50,""))</f>
        <v/>
      </c>
      <c r="M1624" s="28" t="str">
        <f>IF(Table1[[#This Row],[नाम विद्यार्थी]]="","",IF(AND(Table1[[#This Row],[कक्षा]]&gt;=11,'School Fees'!$L$3="Yes"),100,""))</f>
        <v/>
      </c>
      <c r="N16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4" s="25" t="str">
        <f>IF(Table1[[#This Row],[नाम विद्यार्थी]]="","",IF(Table1[[#This Row],[कक्षा]]&gt;8,5,""))</f>
        <v/>
      </c>
      <c r="P16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4" s="21"/>
      <c r="R1624" s="21"/>
      <c r="S1624" s="28" t="str">
        <f>IF(SUM(Table1[[#This Row],[छात्र निधि]:[टी.सी.शुल्क]])=0,"",SUM(Table1[[#This Row],[छात्र निधि]:[टी.सी.शुल्क]]))</f>
        <v/>
      </c>
      <c r="T1624" s="33"/>
      <c r="U1624" s="33"/>
      <c r="V1624" s="22"/>
    </row>
    <row r="1625" spans="2:22" ht="15">
      <c r="B1625" s="25" t="str">
        <f>IF(C1625="","",ROWS($A$4:A1625))</f>
        <v/>
      </c>
      <c r="C1625" s="25" t="str">
        <f>IF('Student Record'!A1623="","",'Student Record'!A1623)</f>
        <v/>
      </c>
      <c r="D1625" s="25" t="str">
        <f>IF('Student Record'!B1623="","",'Student Record'!B1623)</f>
        <v/>
      </c>
      <c r="E1625" s="25" t="str">
        <f>IF('Student Record'!C1623="","",'Student Record'!C1623)</f>
        <v/>
      </c>
      <c r="F1625" s="26" t="str">
        <f>IF('Student Record'!E1623="","",'Student Record'!E1623)</f>
        <v/>
      </c>
      <c r="G1625" s="26" t="str">
        <f>IF('Student Record'!G1623="","",'Student Record'!G1623)</f>
        <v/>
      </c>
      <c r="H1625" s="25" t="str">
        <f>IF('Student Record'!I1623="","",'Student Record'!I1623)</f>
        <v/>
      </c>
      <c r="I1625" s="27" t="str">
        <f>IF('Student Record'!J1623="","",'Student Record'!J1623)</f>
        <v/>
      </c>
      <c r="J1625" s="25" t="str">
        <f>IF('Student Record'!O1623="","",'Student Record'!O1623)</f>
        <v/>
      </c>
      <c r="K16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5" s="25" t="str">
        <f>IF(Table1[[#This Row],[नाम विद्यार्थी]]="","",IF(AND(Table1[[#This Row],[कक्षा]]&gt;8,Table1[[#This Row],[कक्षा]]&lt;11),50,""))</f>
        <v/>
      </c>
      <c r="M1625" s="28" t="str">
        <f>IF(Table1[[#This Row],[नाम विद्यार्थी]]="","",IF(AND(Table1[[#This Row],[कक्षा]]&gt;=11,'School Fees'!$L$3="Yes"),100,""))</f>
        <v/>
      </c>
      <c r="N16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5" s="25" t="str">
        <f>IF(Table1[[#This Row],[नाम विद्यार्थी]]="","",IF(Table1[[#This Row],[कक्षा]]&gt;8,5,""))</f>
        <v/>
      </c>
      <c r="P16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5" s="21"/>
      <c r="R1625" s="21"/>
      <c r="S1625" s="28" t="str">
        <f>IF(SUM(Table1[[#This Row],[छात्र निधि]:[टी.सी.शुल्क]])=0,"",SUM(Table1[[#This Row],[छात्र निधि]:[टी.सी.शुल्क]]))</f>
        <v/>
      </c>
      <c r="T1625" s="33"/>
      <c r="U1625" s="33"/>
      <c r="V1625" s="22"/>
    </row>
    <row r="1626" spans="2:22" ht="15">
      <c r="B1626" s="25" t="str">
        <f>IF(C1626="","",ROWS($A$4:A1626))</f>
        <v/>
      </c>
      <c r="C1626" s="25" t="str">
        <f>IF('Student Record'!A1624="","",'Student Record'!A1624)</f>
        <v/>
      </c>
      <c r="D1626" s="25" t="str">
        <f>IF('Student Record'!B1624="","",'Student Record'!B1624)</f>
        <v/>
      </c>
      <c r="E1626" s="25" t="str">
        <f>IF('Student Record'!C1624="","",'Student Record'!C1624)</f>
        <v/>
      </c>
      <c r="F1626" s="26" t="str">
        <f>IF('Student Record'!E1624="","",'Student Record'!E1624)</f>
        <v/>
      </c>
      <c r="G1626" s="26" t="str">
        <f>IF('Student Record'!G1624="","",'Student Record'!G1624)</f>
        <v/>
      </c>
      <c r="H1626" s="25" t="str">
        <f>IF('Student Record'!I1624="","",'Student Record'!I1624)</f>
        <v/>
      </c>
      <c r="I1626" s="27" t="str">
        <f>IF('Student Record'!J1624="","",'Student Record'!J1624)</f>
        <v/>
      </c>
      <c r="J1626" s="25" t="str">
        <f>IF('Student Record'!O1624="","",'Student Record'!O1624)</f>
        <v/>
      </c>
      <c r="K16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6" s="25" t="str">
        <f>IF(Table1[[#This Row],[नाम विद्यार्थी]]="","",IF(AND(Table1[[#This Row],[कक्षा]]&gt;8,Table1[[#This Row],[कक्षा]]&lt;11),50,""))</f>
        <v/>
      </c>
      <c r="M1626" s="28" t="str">
        <f>IF(Table1[[#This Row],[नाम विद्यार्थी]]="","",IF(AND(Table1[[#This Row],[कक्षा]]&gt;=11,'School Fees'!$L$3="Yes"),100,""))</f>
        <v/>
      </c>
      <c r="N16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6" s="25" t="str">
        <f>IF(Table1[[#This Row],[नाम विद्यार्थी]]="","",IF(Table1[[#This Row],[कक्षा]]&gt;8,5,""))</f>
        <v/>
      </c>
      <c r="P16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6" s="21"/>
      <c r="R1626" s="21"/>
      <c r="S1626" s="28" t="str">
        <f>IF(SUM(Table1[[#This Row],[छात्र निधि]:[टी.सी.शुल्क]])=0,"",SUM(Table1[[#This Row],[छात्र निधि]:[टी.सी.शुल्क]]))</f>
        <v/>
      </c>
      <c r="T1626" s="33"/>
      <c r="U1626" s="33"/>
      <c r="V1626" s="22"/>
    </row>
    <row r="1627" spans="2:22" ht="15">
      <c r="B1627" s="25" t="str">
        <f>IF(C1627="","",ROWS($A$4:A1627))</f>
        <v/>
      </c>
      <c r="C1627" s="25" t="str">
        <f>IF('Student Record'!A1625="","",'Student Record'!A1625)</f>
        <v/>
      </c>
      <c r="D1627" s="25" t="str">
        <f>IF('Student Record'!B1625="","",'Student Record'!B1625)</f>
        <v/>
      </c>
      <c r="E1627" s="25" t="str">
        <f>IF('Student Record'!C1625="","",'Student Record'!C1625)</f>
        <v/>
      </c>
      <c r="F1627" s="26" t="str">
        <f>IF('Student Record'!E1625="","",'Student Record'!E1625)</f>
        <v/>
      </c>
      <c r="G1627" s="26" t="str">
        <f>IF('Student Record'!G1625="","",'Student Record'!G1625)</f>
        <v/>
      </c>
      <c r="H1627" s="25" t="str">
        <f>IF('Student Record'!I1625="","",'Student Record'!I1625)</f>
        <v/>
      </c>
      <c r="I1627" s="27" t="str">
        <f>IF('Student Record'!J1625="","",'Student Record'!J1625)</f>
        <v/>
      </c>
      <c r="J1627" s="25" t="str">
        <f>IF('Student Record'!O1625="","",'Student Record'!O1625)</f>
        <v/>
      </c>
      <c r="K16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7" s="25" t="str">
        <f>IF(Table1[[#This Row],[नाम विद्यार्थी]]="","",IF(AND(Table1[[#This Row],[कक्षा]]&gt;8,Table1[[#This Row],[कक्षा]]&lt;11),50,""))</f>
        <v/>
      </c>
      <c r="M1627" s="28" t="str">
        <f>IF(Table1[[#This Row],[नाम विद्यार्थी]]="","",IF(AND(Table1[[#This Row],[कक्षा]]&gt;=11,'School Fees'!$L$3="Yes"),100,""))</f>
        <v/>
      </c>
      <c r="N16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7" s="25" t="str">
        <f>IF(Table1[[#This Row],[नाम विद्यार्थी]]="","",IF(Table1[[#This Row],[कक्षा]]&gt;8,5,""))</f>
        <v/>
      </c>
      <c r="P16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7" s="21"/>
      <c r="R1627" s="21"/>
      <c r="S1627" s="28" t="str">
        <f>IF(SUM(Table1[[#This Row],[छात्र निधि]:[टी.सी.शुल्क]])=0,"",SUM(Table1[[#This Row],[छात्र निधि]:[टी.सी.शुल्क]]))</f>
        <v/>
      </c>
      <c r="T1627" s="33"/>
      <c r="U1627" s="33"/>
      <c r="V1627" s="22"/>
    </row>
    <row r="1628" spans="2:22" ht="15">
      <c r="B1628" s="25" t="str">
        <f>IF(C1628="","",ROWS($A$4:A1628))</f>
        <v/>
      </c>
      <c r="C1628" s="25" t="str">
        <f>IF('Student Record'!A1626="","",'Student Record'!A1626)</f>
        <v/>
      </c>
      <c r="D1628" s="25" t="str">
        <f>IF('Student Record'!B1626="","",'Student Record'!B1626)</f>
        <v/>
      </c>
      <c r="E1628" s="25" t="str">
        <f>IF('Student Record'!C1626="","",'Student Record'!C1626)</f>
        <v/>
      </c>
      <c r="F1628" s="26" t="str">
        <f>IF('Student Record'!E1626="","",'Student Record'!E1626)</f>
        <v/>
      </c>
      <c r="G1628" s="26" t="str">
        <f>IF('Student Record'!G1626="","",'Student Record'!G1626)</f>
        <v/>
      </c>
      <c r="H1628" s="25" t="str">
        <f>IF('Student Record'!I1626="","",'Student Record'!I1626)</f>
        <v/>
      </c>
      <c r="I1628" s="27" t="str">
        <f>IF('Student Record'!J1626="","",'Student Record'!J1626)</f>
        <v/>
      </c>
      <c r="J1628" s="25" t="str">
        <f>IF('Student Record'!O1626="","",'Student Record'!O1626)</f>
        <v/>
      </c>
      <c r="K16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8" s="25" t="str">
        <f>IF(Table1[[#This Row],[नाम विद्यार्थी]]="","",IF(AND(Table1[[#This Row],[कक्षा]]&gt;8,Table1[[#This Row],[कक्षा]]&lt;11),50,""))</f>
        <v/>
      </c>
      <c r="M1628" s="28" t="str">
        <f>IF(Table1[[#This Row],[नाम विद्यार्थी]]="","",IF(AND(Table1[[#This Row],[कक्षा]]&gt;=11,'School Fees'!$L$3="Yes"),100,""))</f>
        <v/>
      </c>
      <c r="N16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8" s="25" t="str">
        <f>IF(Table1[[#This Row],[नाम विद्यार्थी]]="","",IF(Table1[[#This Row],[कक्षा]]&gt;8,5,""))</f>
        <v/>
      </c>
      <c r="P16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8" s="21"/>
      <c r="R1628" s="21"/>
      <c r="S1628" s="28" t="str">
        <f>IF(SUM(Table1[[#This Row],[छात्र निधि]:[टी.सी.शुल्क]])=0,"",SUM(Table1[[#This Row],[छात्र निधि]:[टी.सी.शुल्क]]))</f>
        <v/>
      </c>
      <c r="T1628" s="33"/>
      <c r="U1628" s="33"/>
      <c r="V1628" s="22"/>
    </row>
    <row r="1629" spans="2:22" ht="15">
      <c r="B1629" s="25" t="str">
        <f>IF(C1629="","",ROWS($A$4:A1629))</f>
        <v/>
      </c>
      <c r="C1629" s="25" t="str">
        <f>IF('Student Record'!A1627="","",'Student Record'!A1627)</f>
        <v/>
      </c>
      <c r="D1629" s="25" t="str">
        <f>IF('Student Record'!B1627="","",'Student Record'!B1627)</f>
        <v/>
      </c>
      <c r="E1629" s="25" t="str">
        <f>IF('Student Record'!C1627="","",'Student Record'!C1627)</f>
        <v/>
      </c>
      <c r="F1629" s="26" t="str">
        <f>IF('Student Record'!E1627="","",'Student Record'!E1627)</f>
        <v/>
      </c>
      <c r="G1629" s="26" t="str">
        <f>IF('Student Record'!G1627="","",'Student Record'!G1627)</f>
        <v/>
      </c>
      <c r="H1629" s="25" t="str">
        <f>IF('Student Record'!I1627="","",'Student Record'!I1627)</f>
        <v/>
      </c>
      <c r="I1629" s="27" t="str">
        <f>IF('Student Record'!J1627="","",'Student Record'!J1627)</f>
        <v/>
      </c>
      <c r="J1629" s="25" t="str">
        <f>IF('Student Record'!O1627="","",'Student Record'!O1627)</f>
        <v/>
      </c>
      <c r="K16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29" s="25" t="str">
        <f>IF(Table1[[#This Row],[नाम विद्यार्थी]]="","",IF(AND(Table1[[#This Row],[कक्षा]]&gt;8,Table1[[#This Row],[कक्षा]]&lt;11),50,""))</f>
        <v/>
      </c>
      <c r="M1629" s="28" t="str">
        <f>IF(Table1[[#This Row],[नाम विद्यार्थी]]="","",IF(AND(Table1[[#This Row],[कक्षा]]&gt;=11,'School Fees'!$L$3="Yes"),100,""))</f>
        <v/>
      </c>
      <c r="N16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29" s="25" t="str">
        <f>IF(Table1[[#This Row],[नाम विद्यार्थी]]="","",IF(Table1[[#This Row],[कक्षा]]&gt;8,5,""))</f>
        <v/>
      </c>
      <c r="P16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29" s="21"/>
      <c r="R1629" s="21"/>
      <c r="S1629" s="28" t="str">
        <f>IF(SUM(Table1[[#This Row],[छात्र निधि]:[टी.सी.शुल्क]])=0,"",SUM(Table1[[#This Row],[छात्र निधि]:[टी.सी.शुल्क]]))</f>
        <v/>
      </c>
      <c r="T1629" s="33"/>
      <c r="U1629" s="33"/>
      <c r="V1629" s="22"/>
    </row>
    <row r="1630" spans="2:22" ht="15">
      <c r="B1630" s="25" t="str">
        <f>IF(C1630="","",ROWS($A$4:A1630))</f>
        <v/>
      </c>
      <c r="C1630" s="25" t="str">
        <f>IF('Student Record'!A1628="","",'Student Record'!A1628)</f>
        <v/>
      </c>
      <c r="D1630" s="25" t="str">
        <f>IF('Student Record'!B1628="","",'Student Record'!B1628)</f>
        <v/>
      </c>
      <c r="E1630" s="25" t="str">
        <f>IF('Student Record'!C1628="","",'Student Record'!C1628)</f>
        <v/>
      </c>
      <c r="F1630" s="26" t="str">
        <f>IF('Student Record'!E1628="","",'Student Record'!E1628)</f>
        <v/>
      </c>
      <c r="G1630" s="26" t="str">
        <f>IF('Student Record'!G1628="","",'Student Record'!G1628)</f>
        <v/>
      </c>
      <c r="H1630" s="25" t="str">
        <f>IF('Student Record'!I1628="","",'Student Record'!I1628)</f>
        <v/>
      </c>
      <c r="I1630" s="27" t="str">
        <f>IF('Student Record'!J1628="","",'Student Record'!J1628)</f>
        <v/>
      </c>
      <c r="J1630" s="25" t="str">
        <f>IF('Student Record'!O1628="","",'Student Record'!O1628)</f>
        <v/>
      </c>
      <c r="K16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0" s="25" t="str">
        <f>IF(Table1[[#This Row],[नाम विद्यार्थी]]="","",IF(AND(Table1[[#This Row],[कक्षा]]&gt;8,Table1[[#This Row],[कक्षा]]&lt;11),50,""))</f>
        <v/>
      </c>
      <c r="M1630" s="28" t="str">
        <f>IF(Table1[[#This Row],[नाम विद्यार्थी]]="","",IF(AND(Table1[[#This Row],[कक्षा]]&gt;=11,'School Fees'!$L$3="Yes"),100,""))</f>
        <v/>
      </c>
      <c r="N16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0" s="25" t="str">
        <f>IF(Table1[[#This Row],[नाम विद्यार्थी]]="","",IF(Table1[[#This Row],[कक्षा]]&gt;8,5,""))</f>
        <v/>
      </c>
      <c r="P16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0" s="21"/>
      <c r="R1630" s="21"/>
      <c r="S1630" s="28" t="str">
        <f>IF(SUM(Table1[[#This Row],[छात्र निधि]:[टी.सी.शुल्क]])=0,"",SUM(Table1[[#This Row],[छात्र निधि]:[टी.सी.शुल्क]]))</f>
        <v/>
      </c>
      <c r="T1630" s="33"/>
      <c r="U1630" s="33"/>
      <c r="V1630" s="22"/>
    </row>
    <row r="1631" spans="2:22" ht="15">
      <c r="B1631" s="25" t="str">
        <f>IF(C1631="","",ROWS($A$4:A1631))</f>
        <v/>
      </c>
      <c r="C1631" s="25" t="str">
        <f>IF('Student Record'!A1629="","",'Student Record'!A1629)</f>
        <v/>
      </c>
      <c r="D1631" s="25" t="str">
        <f>IF('Student Record'!B1629="","",'Student Record'!B1629)</f>
        <v/>
      </c>
      <c r="E1631" s="25" t="str">
        <f>IF('Student Record'!C1629="","",'Student Record'!C1629)</f>
        <v/>
      </c>
      <c r="F1631" s="26" t="str">
        <f>IF('Student Record'!E1629="","",'Student Record'!E1629)</f>
        <v/>
      </c>
      <c r="G1631" s="26" t="str">
        <f>IF('Student Record'!G1629="","",'Student Record'!G1629)</f>
        <v/>
      </c>
      <c r="H1631" s="25" t="str">
        <f>IF('Student Record'!I1629="","",'Student Record'!I1629)</f>
        <v/>
      </c>
      <c r="I1631" s="27" t="str">
        <f>IF('Student Record'!J1629="","",'Student Record'!J1629)</f>
        <v/>
      </c>
      <c r="J1631" s="25" t="str">
        <f>IF('Student Record'!O1629="","",'Student Record'!O1629)</f>
        <v/>
      </c>
      <c r="K16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1" s="25" t="str">
        <f>IF(Table1[[#This Row],[नाम विद्यार्थी]]="","",IF(AND(Table1[[#This Row],[कक्षा]]&gt;8,Table1[[#This Row],[कक्षा]]&lt;11),50,""))</f>
        <v/>
      </c>
      <c r="M1631" s="28" t="str">
        <f>IF(Table1[[#This Row],[नाम विद्यार्थी]]="","",IF(AND(Table1[[#This Row],[कक्षा]]&gt;=11,'School Fees'!$L$3="Yes"),100,""))</f>
        <v/>
      </c>
      <c r="N16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1" s="25" t="str">
        <f>IF(Table1[[#This Row],[नाम विद्यार्थी]]="","",IF(Table1[[#This Row],[कक्षा]]&gt;8,5,""))</f>
        <v/>
      </c>
      <c r="P16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1" s="21"/>
      <c r="R1631" s="21"/>
      <c r="S1631" s="28" t="str">
        <f>IF(SUM(Table1[[#This Row],[छात्र निधि]:[टी.सी.शुल्क]])=0,"",SUM(Table1[[#This Row],[छात्र निधि]:[टी.सी.शुल्क]]))</f>
        <v/>
      </c>
      <c r="T1631" s="33"/>
      <c r="U1631" s="33"/>
      <c r="V1631" s="22"/>
    </row>
    <row r="1632" spans="2:22" ht="15">
      <c r="B1632" s="25" t="str">
        <f>IF(C1632="","",ROWS($A$4:A1632))</f>
        <v/>
      </c>
      <c r="C1632" s="25" t="str">
        <f>IF('Student Record'!A1630="","",'Student Record'!A1630)</f>
        <v/>
      </c>
      <c r="D1632" s="25" t="str">
        <f>IF('Student Record'!B1630="","",'Student Record'!B1630)</f>
        <v/>
      </c>
      <c r="E1632" s="25" t="str">
        <f>IF('Student Record'!C1630="","",'Student Record'!C1630)</f>
        <v/>
      </c>
      <c r="F1632" s="26" t="str">
        <f>IF('Student Record'!E1630="","",'Student Record'!E1630)</f>
        <v/>
      </c>
      <c r="G1632" s="26" t="str">
        <f>IF('Student Record'!G1630="","",'Student Record'!G1630)</f>
        <v/>
      </c>
      <c r="H1632" s="25" t="str">
        <f>IF('Student Record'!I1630="","",'Student Record'!I1630)</f>
        <v/>
      </c>
      <c r="I1632" s="27" t="str">
        <f>IF('Student Record'!J1630="","",'Student Record'!J1630)</f>
        <v/>
      </c>
      <c r="J1632" s="25" t="str">
        <f>IF('Student Record'!O1630="","",'Student Record'!O1630)</f>
        <v/>
      </c>
      <c r="K16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2" s="25" t="str">
        <f>IF(Table1[[#This Row],[नाम विद्यार्थी]]="","",IF(AND(Table1[[#This Row],[कक्षा]]&gt;8,Table1[[#This Row],[कक्षा]]&lt;11),50,""))</f>
        <v/>
      </c>
      <c r="M1632" s="28" t="str">
        <f>IF(Table1[[#This Row],[नाम विद्यार्थी]]="","",IF(AND(Table1[[#This Row],[कक्षा]]&gt;=11,'School Fees'!$L$3="Yes"),100,""))</f>
        <v/>
      </c>
      <c r="N16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2" s="25" t="str">
        <f>IF(Table1[[#This Row],[नाम विद्यार्थी]]="","",IF(Table1[[#This Row],[कक्षा]]&gt;8,5,""))</f>
        <v/>
      </c>
      <c r="P16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2" s="21"/>
      <c r="R1632" s="21"/>
      <c r="S1632" s="28" t="str">
        <f>IF(SUM(Table1[[#This Row],[छात्र निधि]:[टी.सी.शुल्क]])=0,"",SUM(Table1[[#This Row],[छात्र निधि]:[टी.सी.शुल्क]]))</f>
        <v/>
      </c>
      <c r="T1632" s="33"/>
      <c r="U1632" s="33"/>
      <c r="V1632" s="22"/>
    </row>
    <row r="1633" spans="2:22" ht="15">
      <c r="B1633" s="25" t="str">
        <f>IF(C1633="","",ROWS($A$4:A1633))</f>
        <v/>
      </c>
      <c r="C1633" s="25" t="str">
        <f>IF('Student Record'!A1631="","",'Student Record'!A1631)</f>
        <v/>
      </c>
      <c r="D1633" s="25" t="str">
        <f>IF('Student Record'!B1631="","",'Student Record'!B1631)</f>
        <v/>
      </c>
      <c r="E1633" s="25" t="str">
        <f>IF('Student Record'!C1631="","",'Student Record'!C1631)</f>
        <v/>
      </c>
      <c r="F1633" s="26" t="str">
        <f>IF('Student Record'!E1631="","",'Student Record'!E1631)</f>
        <v/>
      </c>
      <c r="G1633" s="26" t="str">
        <f>IF('Student Record'!G1631="","",'Student Record'!G1631)</f>
        <v/>
      </c>
      <c r="H1633" s="25" t="str">
        <f>IF('Student Record'!I1631="","",'Student Record'!I1631)</f>
        <v/>
      </c>
      <c r="I1633" s="27" t="str">
        <f>IF('Student Record'!J1631="","",'Student Record'!J1631)</f>
        <v/>
      </c>
      <c r="J1633" s="25" t="str">
        <f>IF('Student Record'!O1631="","",'Student Record'!O1631)</f>
        <v/>
      </c>
      <c r="K16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3" s="25" t="str">
        <f>IF(Table1[[#This Row],[नाम विद्यार्थी]]="","",IF(AND(Table1[[#This Row],[कक्षा]]&gt;8,Table1[[#This Row],[कक्षा]]&lt;11),50,""))</f>
        <v/>
      </c>
      <c r="M1633" s="28" t="str">
        <f>IF(Table1[[#This Row],[नाम विद्यार्थी]]="","",IF(AND(Table1[[#This Row],[कक्षा]]&gt;=11,'School Fees'!$L$3="Yes"),100,""))</f>
        <v/>
      </c>
      <c r="N16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3" s="25" t="str">
        <f>IF(Table1[[#This Row],[नाम विद्यार्थी]]="","",IF(Table1[[#This Row],[कक्षा]]&gt;8,5,""))</f>
        <v/>
      </c>
      <c r="P16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3" s="21"/>
      <c r="R1633" s="21"/>
      <c r="S1633" s="28" t="str">
        <f>IF(SUM(Table1[[#This Row],[छात्र निधि]:[टी.सी.शुल्क]])=0,"",SUM(Table1[[#This Row],[छात्र निधि]:[टी.सी.शुल्क]]))</f>
        <v/>
      </c>
      <c r="T1633" s="33"/>
      <c r="U1633" s="33"/>
      <c r="V1633" s="22"/>
    </row>
    <row r="1634" spans="2:22" ht="15">
      <c r="B1634" s="25" t="str">
        <f>IF(C1634="","",ROWS($A$4:A1634))</f>
        <v/>
      </c>
      <c r="C1634" s="25" t="str">
        <f>IF('Student Record'!A1632="","",'Student Record'!A1632)</f>
        <v/>
      </c>
      <c r="D1634" s="25" t="str">
        <f>IF('Student Record'!B1632="","",'Student Record'!B1632)</f>
        <v/>
      </c>
      <c r="E1634" s="25" t="str">
        <f>IF('Student Record'!C1632="","",'Student Record'!C1632)</f>
        <v/>
      </c>
      <c r="F1634" s="26" t="str">
        <f>IF('Student Record'!E1632="","",'Student Record'!E1632)</f>
        <v/>
      </c>
      <c r="G1634" s="26" t="str">
        <f>IF('Student Record'!G1632="","",'Student Record'!G1632)</f>
        <v/>
      </c>
      <c r="H1634" s="25" t="str">
        <f>IF('Student Record'!I1632="","",'Student Record'!I1632)</f>
        <v/>
      </c>
      <c r="I1634" s="27" t="str">
        <f>IF('Student Record'!J1632="","",'Student Record'!J1632)</f>
        <v/>
      </c>
      <c r="J1634" s="25" t="str">
        <f>IF('Student Record'!O1632="","",'Student Record'!O1632)</f>
        <v/>
      </c>
      <c r="K16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4" s="25" t="str">
        <f>IF(Table1[[#This Row],[नाम विद्यार्थी]]="","",IF(AND(Table1[[#This Row],[कक्षा]]&gt;8,Table1[[#This Row],[कक्षा]]&lt;11),50,""))</f>
        <v/>
      </c>
      <c r="M1634" s="28" t="str">
        <f>IF(Table1[[#This Row],[नाम विद्यार्थी]]="","",IF(AND(Table1[[#This Row],[कक्षा]]&gt;=11,'School Fees'!$L$3="Yes"),100,""))</f>
        <v/>
      </c>
      <c r="N16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4" s="25" t="str">
        <f>IF(Table1[[#This Row],[नाम विद्यार्थी]]="","",IF(Table1[[#This Row],[कक्षा]]&gt;8,5,""))</f>
        <v/>
      </c>
      <c r="P16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4" s="21"/>
      <c r="R1634" s="21"/>
      <c r="S1634" s="28" t="str">
        <f>IF(SUM(Table1[[#This Row],[छात्र निधि]:[टी.सी.शुल्क]])=0,"",SUM(Table1[[#This Row],[छात्र निधि]:[टी.सी.शुल्क]]))</f>
        <v/>
      </c>
      <c r="T1634" s="33"/>
      <c r="U1634" s="33"/>
      <c r="V1634" s="22"/>
    </row>
    <row r="1635" spans="2:22" ht="15">
      <c r="B1635" s="25" t="str">
        <f>IF(C1635="","",ROWS($A$4:A1635))</f>
        <v/>
      </c>
      <c r="C1635" s="25" t="str">
        <f>IF('Student Record'!A1633="","",'Student Record'!A1633)</f>
        <v/>
      </c>
      <c r="D1635" s="25" t="str">
        <f>IF('Student Record'!B1633="","",'Student Record'!B1633)</f>
        <v/>
      </c>
      <c r="E1635" s="25" t="str">
        <f>IF('Student Record'!C1633="","",'Student Record'!C1633)</f>
        <v/>
      </c>
      <c r="F1635" s="26" t="str">
        <f>IF('Student Record'!E1633="","",'Student Record'!E1633)</f>
        <v/>
      </c>
      <c r="G1635" s="26" t="str">
        <f>IF('Student Record'!G1633="","",'Student Record'!G1633)</f>
        <v/>
      </c>
      <c r="H1635" s="25" t="str">
        <f>IF('Student Record'!I1633="","",'Student Record'!I1633)</f>
        <v/>
      </c>
      <c r="I1635" s="27" t="str">
        <f>IF('Student Record'!J1633="","",'Student Record'!J1633)</f>
        <v/>
      </c>
      <c r="J1635" s="25" t="str">
        <f>IF('Student Record'!O1633="","",'Student Record'!O1633)</f>
        <v/>
      </c>
      <c r="K16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5" s="25" t="str">
        <f>IF(Table1[[#This Row],[नाम विद्यार्थी]]="","",IF(AND(Table1[[#This Row],[कक्षा]]&gt;8,Table1[[#This Row],[कक्षा]]&lt;11),50,""))</f>
        <v/>
      </c>
      <c r="M1635" s="28" t="str">
        <f>IF(Table1[[#This Row],[नाम विद्यार्थी]]="","",IF(AND(Table1[[#This Row],[कक्षा]]&gt;=11,'School Fees'!$L$3="Yes"),100,""))</f>
        <v/>
      </c>
      <c r="N16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5" s="25" t="str">
        <f>IF(Table1[[#This Row],[नाम विद्यार्थी]]="","",IF(Table1[[#This Row],[कक्षा]]&gt;8,5,""))</f>
        <v/>
      </c>
      <c r="P16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5" s="21"/>
      <c r="R1635" s="21"/>
      <c r="S1635" s="28" t="str">
        <f>IF(SUM(Table1[[#This Row],[छात्र निधि]:[टी.सी.शुल्क]])=0,"",SUM(Table1[[#This Row],[छात्र निधि]:[टी.सी.शुल्क]]))</f>
        <v/>
      </c>
      <c r="T1635" s="33"/>
      <c r="U1635" s="33"/>
      <c r="V1635" s="22"/>
    </row>
    <row r="1636" spans="2:22" ht="15">
      <c r="B1636" s="25" t="str">
        <f>IF(C1636="","",ROWS($A$4:A1636))</f>
        <v/>
      </c>
      <c r="C1636" s="25" t="str">
        <f>IF('Student Record'!A1634="","",'Student Record'!A1634)</f>
        <v/>
      </c>
      <c r="D1636" s="25" t="str">
        <f>IF('Student Record'!B1634="","",'Student Record'!B1634)</f>
        <v/>
      </c>
      <c r="E1636" s="25" t="str">
        <f>IF('Student Record'!C1634="","",'Student Record'!C1634)</f>
        <v/>
      </c>
      <c r="F1636" s="26" t="str">
        <f>IF('Student Record'!E1634="","",'Student Record'!E1634)</f>
        <v/>
      </c>
      <c r="G1636" s="26" t="str">
        <f>IF('Student Record'!G1634="","",'Student Record'!G1634)</f>
        <v/>
      </c>
      <c r="H1636" s="25" t="str">
        <f>IF('Student Record'!I1634="","",'Student Record'!I1634)</f>
        <v/>
      </c>
      <c r="I1636" s="27" t="str">
        <f>IF('Student Record'!J1634="","",'Student Record'!J1634)</f>
        <v/>
      </c>
      <c r="J1636" s="25" t="str">
        <f>IF('Student Record'!O1634="","",'Student Record'!O1634)</f>
        <v/>
      </c>
      <c r="K16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6" s="25" t="str">
        <f>IF(Table1[[#This Row],[नाम विद्यार्थी]]="","",IF(AND(Table1[[#This Row],[कक्षा]]&gt;8,Table1[[#This Row],[कक्षा]]&lt;11),50,""))</f>
        <v/>
      </c>
      <c r="M1636" s="28" t="str">
        <f>IF(Table1[[#This Row],[नाम विद्यार्थी]]="","",IF(AND(Table1[[#This Row],[कक्षा]]&gt;=11,'School Fees'!$L$3="Yes"),100,""))</f>
        <v/>
      </c>
      <c r="N16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6" s="25" t="str">
        <f>IF(Table1[[#This Row],[नाम विद्यार्थी]]="","",IF(Table1[[#This Row],[कक्षा]]&gt;8,5,""))</f>
        <v/>
      </c>
      <c r="P16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6" s="21"/>
      <c r="R1636" s="21"/>
      <c r="S1636" s="28" t="str">
        <f>IF(SUM(Table1[[#This Row],[छात्र निधि]:[टी.सी.शुल्क]])=0,"",SUM(Table1[[#This Row],[छात्र निधि]:[टी.सी.शुल्क]]))</f>
        <v/>
      </c>
      <c r="T1636" s="33"/>
      <c r="U1636" s="33"/>
      <c r="V1636" s="22"/>
    </row>
    <row r="1637" spans="2:22" ht="15">
      <c r="B1637" s="25" t="str">
        <f>IF(C1637="","",ROWS($A$4:A1637))</f>
        <v/>
      </c>
      <c r="C1637" s="25" t="str">
        <f>IF('Student Record'!A1635="","",'Student Record'!A1635)</f>
        <v/>
      </c>
      <c r="D1637" s="25" t="str">
        <f>IF('Student Record'!B1635="","",'Student Record'!B1635)</f>
        <v/>
      </c>
      <c r="E1637" s="25" t="str">
        <f>IF('Student Record'!C1635="","",'Student Record'!C1635)</f>
        <v/>
      </c>
      <c r="F1637" s="26" t="str">
        <f>IF('Student Record'!E1635="","",'Student Record'!E1635)</f>
        <v/>
      </c>
      <c r="G1637" s="26" t="str">
        <f>IF('Student Record'!G1635="","",'Student Record'!G1635)</f>
        <v/>
      </c>
      <c r="H1637" s="25" t="str">
        <f>IF('Student Record'!I1635="","",'Student Record'!I1635)</f>
        <v/>
      </c>
      <c r="I1637" s="27" t="str">
        <f>IF('Student Record'!J1635="","",'Student Record'!J1635)</f>
        <v/>
      </c>
      <c r="J1637" s="25" t="str">
        <f>IF('Student Record'!O1635="","",'Student Record'!O1635)</f>
        <v/>
      </c>
      <c r="K16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7" s="25" t="str">
        <f>IF(Table1[[#This Row],[नाम विद्यार्थी]]="","",IF(AND(Table1[[#This Row],[कक्षा]]&gt;8,Table1[[#This Row],[कक्षा]]&lt;11),50,""))</f>
        <v/>
      </c>
      <c r="M1637" s="28" t="str">
        <f>IF(Table1[[#This Row],[नाम विद्यार्थी]]="","",IF(AND(Table1[[#This Row],[कक्षा]]&gt;=11,'School Fees'!$L$3="Yes"),100,""))</f>
        <v/>
      </c>
      <c r="N16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7" s="25" t="str">
        <f>IF(Table1[[#This Row],[नाम विद्यार्थी]]="","",IF(Table1[[#This Row],[कक्षा]]&gt;8,5,""))</f>
        <v/>
      </c>
      <c r="P16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7" s="21"/>
      <c r="R1637" s="21"/>
      <c r="S1637" s="28" t="str">
        <f>IF(SUM(Table1[[#This Row],[छात्र निधि]:[टी.सी.शुल्क]])=0,"",SUM(Table1[[#This Row],[छात्र निधि]:[टी.सी.शुल्क]]))</f>
        <v/>
      </c>
      <c r="T1637" s="33"/>
      <c r="U1637" s="33"/>
      <c r="V1637" s="22"/>
    </row>
    <row r="1638" spans="2:22" ht="15">
      <c r="B1638" s="25" t="str">
        <f>IF(C1638="","",ROWS($A$4:A1638))</f>
        <v/>
      </c>
      <c r="C1638" s="25" t="str">
        <f>IF('Student Record'!A1636="","",'Student Record'!A1636)</f>
        <v/>
      </c>
      <c r="D1638" s="25" t="str">
        <f>IF('Student Record'!B1636="","",'Student Record'!B1636)</f>
        <v/>
      </c>
      <c r="E1638" s="25" t="str">
        <f>IF('Student Record'!C1636="","",'Student Record'!C1636)</f>
        <v/>
      </c>
      <c r="F1638" s="26" t="str">
        <f>IF('Student Record'!E1636="","",'Student Record'!E1636)</f>
        <v/>
      </c>
      <c r="G1638" s="26" t="str">
        <f>IF('Student Record'!G1636="","",'Student Record'!G1636)</f>
        <v/>
      </c>
      <c r="H1638" s="25" t="str">
        <f>IF('Student Record'!I1636="","",'Student Record'!I1636)</f>
        <v/>
      </c>
      <c r="I1638" s="27" t="str">
        <f>IF('Student Record'!J1636="","",'Student Record'!J1636)</f>
        <v/>
      </c>
      <c r="J1638" s="25" t="str">
        <f>IF('Student Record'!O1636="","",'Student Record'!O1636)</f>
        <v/>
      </c>
      <c r="K16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8" s="25" t="str">
        <f>IF(Table1[[#This Row],[नाम विद्यार्थी]]="","",IF(AND(Table1[[#This Row],[कक्षा]]&gt;8,Table1[[#This Row],[कक्षा]]&lt;11),50,""))</f>
        <v/>
      </c>
      <c r="M1638" s="28" t="str">
        <f>IF(Table1[[#This Row],[नाम विद्यार्थी]]="","",IF(AND(Table1[[#This Row],[कक्षा]]&gt;=11,'School Fees'!$L$3="Yes"),100,""))</f>
        <v/>
      </c>
      <c r="N16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8" s="25" t="str">
        <f>IF(Table1[[#This Row],[नाम विद्यार्थी]]="","",IF(Table1[[#This Row],[कक्षा]]&gt;8,5,""))</f>
        <v/>
      </c>
      <c r="P16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8" s="21"/>
      <c r="R1638" s="21"/>
      <c r="S1638" s="28" t="str">
        <f>IF(SUM(Table1[[#This Row],[छात्र निधि]:[टी.सी.शुल्क]])=0,"",SUM(Table1[[#This Row],[छात्र निधि]:[टी.सी.शुल्क]]))</f>
        <v/>
      </c>
      <c r="T1638" s="33"/>
      <c r="U1638" s="33"/>
      <c r="V1638" s="22"/>
    </row>
    <row r="1639" spans="2:22" ht="15">
      <c r="B1639" s="25" t="str">
        <f>IF(C1639="","",ROWS($A$4:A1639))</f>
        <v/>
      </c>
      <c r="C1639" s="25" t="str">
        <f>IF('Student Record'!A1637="","",'Student Record'!A1637)</f>
        <v/>
      </c>
      <c r="D1639" s="25" t="str">
        <f>IF('Student Record'!B1637="","",'Student Record'!B1637)</f>
        <v/>
      </c>
      <c r="E1639" s="25" t="str">
        <f>IF('Student Record'!C1637="","",'Student Record'!C1637)</f>
        <v/>
      </c>
      <c r="F1639" s="26" t="str">
        <f>IF('Student Record'!E1637="","",'Student Record'!E1637)</f>
        <v/>
      </c>
      <c r="G1639" s="26" t="str">
        <f>IF('Student Record'!G1637="","",'Student Record'!G1637)</f>
        <v/>
      </c>
      <c r="H1639" s="25" t="str">
        <f>IF('Student Record'!I1637="","",'Student Record'!I1637)</f>
        <v/>
      </c>
      <c r="I1639" s="27" t="str">
        <f>IF('Student Record'!J1637="","",'Student Record'!J1637)</f>
        <v/>
      </c>
      <c r="J1639" s="25" t="str">
        <f>IF('Student Record'!O1637="","",'Student Record'!O1637)</f>
        <v/>
      </c>
      <c r="K16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39" s="25" t="str">
        <f>IF(Table1[[#This Row],[नाम विद्यार्थी]]="","",IF(AND(Table1[[#This Row],[कक्षा]]&gt;8,Table1[[#This Row],[कक्षा]]&lt;11),50,""))</f>
        <v/>
      </c>
      <c r="M1639" s="28" t="str">
        <f>IF(Table1[[#This Row],[नाम विद्यार्थी]]="","",IF(AND(Table1[[#This Row],[कक्षा]]&gt;=11,'School Fees'!$L$3="Yes"),100,""))</f>
        <v/>
      </c>
      <c r="N16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39" s="25" t="str">
        <f>IF(Table1[[#This Row],[नाम विद्यार्थी]]="","",IF(Table1[[#This Row],[कक्षा]]&gt;8,5,""))</f>
        <v/>
      </c>
      <c r="P16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39" s="21"/>
      <c r="R1639" s="21"/>
      <c r="S1639" s="28" t="str">
        <f>IF(SUM(Table1[[#This Row],[छात्र निधि]:[टी.सी.शुल्क]])=0,"",SUM(Table1[[#This Row],[छात्र निधि]:[टी.सी.शुल्क]]))</f>
        <v/>
      </c>
      <c r="T1639" s="33"/>
      <c r="U1639" s="33"/>
      <c r="V1639" s="22"/>
    </row>
    <row r="1640" spans="2:22" ht="15">
      <c r="B1640" s="25" t="str">
        <f>IF(C1640="","",ROWS($A$4:A1640))</f>
        <v/>
      </c>
      <c r="C1640" s="25" t="str">
        <f>IF('Student Record'!A1638="","",'Student Record'!A1638)</f>
        <v/>
      </c>
      <c r="D1640" s="25" t="str">
        <f>IF('Student Record'!B1638="","",'Student Record'!B1638)</f>
        <v/>
      </c>
      <c r="E1640" s="25" t="str">
        <f>IF('Student Record'!C1638="","",'Student Record'!C1638)</f>
        <v/>
      </c>
      <c r="F1640" s="26" t="str">
        <f>IF('Student Record'!E1638="","",'Student Record'!E1638)</f>
        <v/>
      </c>
      <c r="G1640" s="26" t="str">
        <f>IF('Student Record'!G1638="","",'Student Record'!G1638)</f>
        <v/>
      </c>
      <c r="H1640" s="25" t="str">
        <f>IF('Student Record'!I1638="","",'Student Record'!I1638)</f>
        <v/>
      </c>
      <c r="I1640" s="27" t="str">
        <f>IF('Student Record'!J1638="","",'Student Record'!J1638)</f>
        <v/>
      </c>
      <c r="J1640" s="25" t="str">
        <f>IF('Student Record'!O1638="","",'Student Record'!O1638)</f>
        <v/>
      </c>
      <c r="K16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0" s="25" t="str">
        <f>IF(Table1[[#This Row],[नाम विद्यार्थी]]="","",IF(AND(Table1[[#This Row],[कक्षा]]&gt;8,Table1[[#This Row],[कक्षा]]&lt;11),50,""))</f>
        <v/>
      </c>
      <c r="M1640" s="28" t="str">
        <f>IF(Table1[[#This Row],[नाम विद्यार्थी]]="","",IF(AND(Table1[[#This Row],[कक्षा]]&gt;=11,'School Fees'!$L$3="Yes"),100,""))</f>
        <v/>
      </c>
      <c r="N16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0" s="25" t="str">
        <f>IF(Table1[[#This Row],[नाम विद्यार्थी]]="","",IF(Table1[[#This Row],[कक्षा]]&gt;8,5,""))</f>
        <v/>
      </c>
      <c r="P16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0" s="21"/>
      <c r="R1640" s="21"/>
      <c r="S1640" s="28" t="str">
        <f>IF(SUM(Table1[[#This Row],[छात्र निधि]:[टी.सी.शुल्क]])=0,"",SUM(Table1[[#This Row],[छात्र निधि]:[टी.सी.शुल्क]]))</f>
        <v/>
      </c>
      <c r="T1640" s="33"/>
      <c r="U1640" s="33"/>
      <c r="V1640" s="22"/>
    </row>
    <row r="1641" spans="2:22" ht="15">
      <c r="B1641" s="25" t="str">
        <f>IF(C1641="","",ROWS($A$4:A1641))</f>
        <v/>
      </c>
      <c r="C1641" s="25" t="str">
        <f>IF('Student Record'!A1639="","",'Student Record'!A1639)</f>
        <v/>
      </c>
      <c r="D1641" s="25" t="str">
        <f>IF('Student Record'!B1639="","",'Student Record'!B1639)</f>
        <v/>
      </c>
      <c r="E1641" s="25" t="str">
        <f>IF('Student Record'!C1639="","",'Student Record'!C1639)</f>
        <v/>
      </c>
      <c r="F1641" s="26" t="str">
        <f>IF('Student Record'!E1639="","",'Student Record'!E1639)</f>
        <v/>
      </c>
      <c r="G1641" s="26" t="str">
        <f>IF('Student Record'!G1639="","",'Student Record'!G1639)</f>
        <v/>
      </c>
      <c r="H1641" s="25" t="str">
        <f>IF('Student Record'!I1639="","",'Student Record'!I1639)</f>
        <v/>
      </c>
      <c r="I1641" s="27" t="str">
        <f>IF('Student Record'!J1639="","",'Student Record'!J1639)</f>
        <v/>
      </c>
      <c r="J1641" s="25" t="str">
        <f>IF('Student Record'!O1639="","",'Student Record'!O1639)</f>
        <v/>
      </c>
      <c r="K16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1" s="25" t="str">
        <f>IF(Table1[[#This Row],[नाम विद्यार्थी]]="","",IF(AND(Table1[[#This Row],[कक्षा]]&gt;8,Table1[[#This Row],[कक्षा]]&lt;11),50,""))</f>
        <v/>
      </c>
      <c r="M1641" s="28" t="str">
        <f>IF(Table1[[#This Row],[नाम विद्यार्थी]]="","",IF(AND(Table1[[#This Row],[कक्षा]]&gt;=11,'School Fees'!$L$3="Yes"),100,""))</f>
        <v/>
      </c>
      <c r="N16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1" s="25" t="str">
        <f>IF(Table1[[#This Row],[नाम विद्यार्थी]]="","",IF(Table1[[#This Row],[कक्षा]]&gt;8,5,""))</f>
        <v/>
      </c>
      <c r="P16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1" s="21"/>
      <c r="R1641" s="21"/>
      <c r="S1641" s="28" t="str">
        <f>IF(SUM(Table1[[#This Row],[छात्र निधि]:[टी.सी.शुल्क]])=0,"",SUM(Table1[[#This Row],[छात्र निधि]:[टी.सी.शुल्क]]))</f>
        <v/>
      </c>
      <c r="T1641" s="33"/>
      <c r="U1641" s="33"/>
      <c r="V1641" s="22"/>
    </row>
    <row r="1642" spans="2:22" ht="15">
      <c r="B1642" s="25" t="str">
        <f>IF(C1642="","",ROWS($A$4:A1642))</f>
        <v/>
      </c>
      <c r="C1642" s="25" t="str">
        <f>IF('Student Record'!A1640="","",'Student Record'!A1640)</f>
        <v/>
      </c>
      <c r="D1642" s="25" t="str">
        <f>IF('Student Record'!B1640="","",'Student Record'!B1640)</f>
        <v/>
      </c>
      <c r="E1642" s="25" t="str">
        <f>IF('Student Record'!C1640="","",'Student Record'!C1640)</f>
        <v/>
      </c>
      <c r="F1642" s="26" t="str">
        <f>IF('Student Record'!E1640="","",'Student Record'!E1640)</f>
        <v/>
      </c>
      <c r="G1642" s="26" t="str">
        <f>IF('Student Record'!G1640="","",'Student Record'!G1640)</f>
        <v/>
      </c>
      <c r="H1642" s="25" t="str">
        <f>IF('Student Record'!I1640="","",'Student Record'!I1640)</f>
        <v/>
      </c>
      <c r="I1642" s="27" t="str">
        <f>IF('Student Record'!J1640="","",'Student Record'!J1640)</f>
        <v/>
      </c>
      <c r="J1642" s="25" t="str">
        <f>IF('Student Record'!O1640="","",'Student Record'!O1640)</f>
        <v/>
      </c>
      <c r="K16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2" s="25" t="str">
        <f>IF(Table1[[#This Row],[नाम विद्यार्थी]]="","",IF(AND(Table1[[#This Row],[कक्षा]]&gt;8,Table1[[#This Row],[कक्षा]]&lt;11),50,""))</f>
        <v/>
      </c>
      <c r="M1642" s="28" t="str">
        <f>IF(Table1[[#This Row],[नाम विद्यार्थी]]="","",IF(AND(Table1[[#This Row],[कक्षा]]&gt;=11,'School Fees'!$L$3="Yes"),100,""))</f>
        <v/>
      </c>
      <c r="N16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2" s="25" t="str">
        <f>IF(Table1[[#This Row],[नाम विद्यार्थी]]="","",IF(Table1[[#This Row],[कक्षा]]&gt;8,5,""))</f>
        <v/>
      </c>
      <c r="P16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2" s="21"/>
      <c r="R1642" s="21"/>
      <c r="S1642" s="28" t="str">
        <f>IF(SUM(Table1[[#This Row],[छात्र निधि]:[टी.सी.शुल्क]])=0,"",SUM(Table1[[#This Row],[छात्र निधि]:[टी.सी.शुल्क]]))</f>
        <v/>
      </c>
      <c r="T1642" s="33"/>
      <c r="U1642" s="33"/>
      <c r="V1642" s="22"/>
    </row>
    <row r="1643" spans="2:22" ht="15">
      <c r="B1643" s="25" t="str">
        <f>IF(C1643="","",ROWS($A$4:A1643))</f>
        <v/>
      </c>
      <c r="C1643" s="25" t="str">
        <f>IF('Student Record'!A1641="","",'Student Record'!A1641)</f>
        <v/>
      </c>
      <c r="D1643" s="25" t="str">
        <f>IF('Student Record'!B1641="","",'Student Record'!B1641)</f>
        <v/>
      </c>
      <c r="E1643" s="25" t="str">
        <f>IF('Student Record'!C1641="","",'Student Record'!C1641)</f>
        <v/>
      </c>
      <c r="F1643" s="26" t="str">
        <f>IF('Student Record'!E1641="","",'Student Record'!E1641)</f>
        <v/>
      </c>
      <c r="G1643" s="26" t="str">
        <f>IF('Student Record'!G1641="","",'Student Record'!G1641)</f>
        <v/>
      </c>
      <c r="H1643" s="25" t="str">
        <f>IF('Student Record'!I1641="","",'Student Record'!I1641)</f>
        <v/>
      </c>
      <c r="I1643" s="27" t="str">
        <f>IF('Student Record'!J1641="","",'Student Record'!J1641)</f>
        <v/>
      </c>
      <c r="J1643" s="25" t="str">
        <f>IF('Student Record'!O1641="","",'Student Record'!O1641)</f>
        <v/>
      </c>
      <c r="K16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3" s="25" t="str">
        <f>IF(Table1[[#This Row],[नाम विद्यार्थी]]="","",IF(AND(Table1[[#This Row],[कक्षा]]&gt;8,Table1[[#This Row],[कक्षा]]&lt;11),50,""))</f>
        <v/>
      </c>
      <c r="M1643" s="28" t="str">
        <f>IF(Table1[[#This Row],[नाम विद्यार्थी]]="","",IF(AND(Table1[[#This Row],[कक्षा]]&gt;=11,'School Fees'!$L$3="Yes"),100,""))</f>
        <v/>
      </c>
      <c r="N16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3" s="25" t="str">
        <f>IF(Table1[[#This Row],[नाम विद्यार्थी]]="","",IF(Table1[[#This Row],[कक्षा]]&gt;8,5,""))</f>
        <v/>
      </c>
      <c r="P16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3" s="21"/>
      <c r="R1643" s="21"/>
      <c r="S1643" s="28" t="str">
        <f>IF(SUM(Table1[[#This Row],[छात्र निधि]:[टी.सी.शुल्क]])=0,"",SUM(Table1[[#This Row],[छात्र निधि]:[टी.सी.शुल्क]]))</f>
        <v/>
      </c>
      <c r="T1643" s="33"/>
      <c r="U1643" s="33"/>
      <c r="V1643" s="22"/>
    </row>
    <row r="1644" spans="2:22" ht="15">
      <c r="B1644" s="25" t="str">
        <f>IF(C1644="","",ROWS($A$4:A1644))</f>
        <v/>
      </c>
      <c r="C1644" s="25" t="str">
        <f>IF('Student Record'!A1642="","",'Student Record'!A1642)</f>
        <v/>
      </c>
      <c r="D1644" s="25" t="str">
        <f>IF('Student Record'!B1642="","",'Student Record'!B1642)</f>
        <v/>
      </c>
      <c r="E1644" s="25" t="str">
        <f>IF('Student Record'!C1642="","",'Student Record'!C1642)</f>
        <v/>
      </c>
      <c r="F1644" s="26" t="str">
        <f>IF('Student Record'!E1642="","",'Student Record'!E1642)</f>
        <v/>
      </c>
      <c r="G1644" s="26" t="str">
        <f>IF('Student Record'!G1642="","",'Student Record'!G1642)</f>
        <v/>
      </c>
      <c r="H1644" s="25" t="str">
        <f>IF('Student Record'!I1642="","",'Student Record'!I1642)</f>
        <v/>
      </c>
      <c r="I1644" s="27" t="str">
        <f>IF('Student Record'!J1642="","",'Student Record'!J1642)</f>
        <v/>
      </c>
      <c r="J1644" s="25" t="str">
        <f>IF('Student Record'!O1642="","",'Student Record'!O1642)</f>
        <v/>
      </c>
      <c r="K16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4" s="25" t="str">
        <f>IF(Table1[[#This Row],[नाम विद्यार्थी]]="","",IF(AND(Table1[[#This Row],[कक्षा]]&gt;8,Table1[[#This Row],[कक्षा]]&lt;11),50,""))</f>
        <v/>
      </c>
      <c r="M1644" s="28" t="str">
        <f>IF(Table1[[#This Row],[नाम विद्यार्थी]]="","",IF(AND(Table1[[#This Row],[कक्षा]]&gt;=11,'School Fees'!$L$3="Yes"),100,""))</f>
        <v/>
      </c>
      <c r="N16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4" s="25" t="str">
        <f>IF(Table1[[#This Row],[नाम विद्यार्थी]]="","",IF(Table1[[#This Row],[कक्षा]]&gt;8,5,""))</f>
        <v/>
      </c>
      <c r="P16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4" s="21"/>
      <c r="R1644" s="21"/>
      <c r="S1644" s="28" t="str">
        <f>IF(SUM(Table1[[#This Row],[छात्र निधि]:[टी.सी.शुल्क]])=0,"",SUM(Table1[[#This Row],[छात्र निधि]:[टी.सी.शुल्क]]))</f>
        <v/>
      </c>
      <c r="T1644" s="33"/>
      <c r="U1644" s="33"/>
      <c r="V1644" s="22"/>
    </row>
    <row r="1645" spans="2:22" ht="15">
      <c r="B1645" s="25" t="str">
        <f>IF(C1645="","",ROWS($A$4:A1645))</f>
        <v/>
      </c>
      <c r="C1645" s="25" t="str">
        <f>IF('Student Record'!A1643="","",'Student Record'!A1643)</f>
        <v/>
      </c>
      <c r="D1645" s="25" t="str">
        <f>IF('Student Record'!B1643="","",'Student Record'!B1643)</f>
        <v/>
      </c>
      <c r="E1645" s="25" t="str">
        <f>IF('Student Record'!C1643="","",'Student Record'!C1643)</f>
        <v/>
      </c>
      <c r="F1645" s="26" t="str">
        <f>IF('Student Record'!E1643="","",'Student Record'!E1643)</f>
        <v/>
      </c>
      <c r="G1645" s="26" t="str">
        <f>IF('Student Record'!G1643="","",'Student Record'!G1643)</f>
        <v/>
      </c>
      <c r="H1645" s="25" t="str">
        <f>IF('Student Record'!I1643="","",'Student Record'!I1643)</f>
        <v/>
      </c>
      <c r="I1645" s="27" t="str">
        <f>IF('Student Record'!J1643="","",'Student Record'!J1643)</f>
        <v/>
      </c>
      <c r="J1645" s="25" t="str">
        <f>IF('Student Record'!O1643="","",'Student Record'!O1643)</f>
        <v/>
      </c>
      <c r="K16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5" s="25" t="str">
        <f>IF(Table1[[#This Row],[नाम विद्यार्थी]]="","",IF(AND(Table1[[#This Row],[कक्षा]]&gt;8,Table1[[#This Row],[कक्षा]]&lt;11),50,""))</f>
        <v/>
      </c>
      <c r="M1645" s="28" t="str">
        <f>IF(Table1[[#This Row],[नाम विद्यार्थी]]="","",IF(AND(Table1[[#This Row],[कक्षा]]&gt;=11,'School Fees'!$L$3="Yes"),100,""))</f>
        <v/>
      </c>
      <c r="N16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5" s="25" t="str">
        <f>IF(Table1[[#This Row],[नाम विद्यार्थी]]="","",IF(Table1[[#This Row],[कक्षा]]&gt;8,5,""))</f>
        <v/>
      </c>
      <c r="P16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5" s="21"/>
      <c r="R1645" s="21"/>
      <c r="S1645" s="28" t="str">
        <f>IF(SUM(Table1[[#This Row],[छात्र निधि]:[टी.सी.शुल्क]])=0,"",SUM(Table1[[#This Row],[छात्र निधि]:[टी.सी.शुल्क]]))</f>
        <v/>
      </c>
      <c r="T1645" s="33"/>
      <c r="U1645" s="33"/>
      <c r="V1645" s="22"/>
    </row>
    <row r="1646" spans="2:22" ht="15">
      <c r="B1646" s="25" t="str">
        <f>IF(C1646="","",ROWS($A$4:A1646))</f>
        <v/>
      </c>
      <c r="C1646" s="25" t="str">
        <f>IF('Student Record'!A1644="","",'Student Record'!A1644)</f>
        <v/>
      </c>
      <c r="D1646" s="25" t="str">
        <f>IF('Student Record'!B1644="","",'Student Record'!B1644)</f>
        <v/>
      </c>
      <c r="E1646" s="25" t="str">
        <f>IF('Student Record'!C1644="","",'Student Record'!C1644)</f>
        <v/>
      </c>
      <c r="F1646" s="26" t="str">
        <f>IF('Student Record'!E1644="","",'Student Record'!E1644)</f>
        <v/>
      </c>
      <c r="G1646" s="26" t="str">
        <f>IF('Student Record'!G1644="","",'Student Record'!G1644)</f>
        <v/>
      </c>
      <c r="H1646" s="25" t="str">
        <f>IF('Student Record'!I1644="","",'Student Record'!I1644)</f>
        <v/>
      </c>
      <c r="I1646" s="27" t="str">
        <f>IF('Student Record'!J1644="","",'Student Record'!J1644)</f>
        <v/>
      </c>
      <c r="J1646" s="25" t="str">
        <f>IF('Student Record'!O1644="","",'Student Record'!O1644)</f>
        <v/>
      </c>
      <c r="K16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6" s="25" t="str">
        <f>IF(Table1[[#This Row],[नाम विद्यार्थी]]="","",IF(AND(Table1[[#This Row],[कक्षा]]&gt;8,Table1[[#This Row],[कक्षा]]&lt;11),50,""))</f>
        <v/>
      </c>
      <c r="M1646" s="28" t="str">
        <f>IF(Table1[[#This Row],[नाम विद्यार्थी]]="","",IF(AND(Table1[[#This Row],[कक्षा]]&gt;=11,'School Fees'!$L$3="Yes"),100,""))</f>
        <v/>
      </c>
      <c r="N16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6" s="25" t="str">
        <f>IF(Table1[[#This Row],[नाम विद्यार्थी]]="","",IF(Table1[[#This Row],[कक्षा]]&gt;8,5,""))</f>
        <v/>
      </c>
      <c r="P16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6" s="21"/>
      <c r="R1646" s="21"/>
      <c r="S1646" s="28" t="str">
        <f>IF(SUM(Table1[[#This Row],[छात्र निधि]:[टी.सी.शुल्क]])=0,"",SUM(Table1[[#This Row],[छात्र निधि]:[टी.सी.शुल्क]]))</f>
        <v/>
      </c>
      <c r="T1646" s="33"/>
      <c r="U1646" s="33"/>
      <c r="V1646" s="22"/>
    </row>
    <row r="1647" spans="2:22" ht="15">
      <c r="B1647" s="25" t="str">
        <f>IF(C1647="","",ROWS($A$4:A1647))</f>
        <v/>
      </c>
      <c r="C1647" s="25" t="str">
        <f>IF('Student Record'!A1645="","",'Student Record'!A1645)</f>
        <v/>
      </c>
      <c r="D1647" s="25" t="str">
        <f>IF('Student Record'!B1645="","",'Student Record'!B1645)</f>
        <v/>
      </c>
      <c r="E1647" s="25" t="str">
        <f>IF('Student Record'!C1645="","",'Student Record'!C1645)</f>
        <v/>
      </c>
      <c r="F1647" s="26" t="str">
        <f>IF('Student Record'!E1645="","",'Student Record'!E1645)</f>
        <v/>
      </c>
      <c r="G1647" s="26" t="str">
        <f>IF('Student Record'!G1645="","",'Student Record'!G1645)</f>
        <v/>
      </c>
      <c r="H1647" s="25" t="str">
        <f>IF('Student Record'!I1645="","",'Student Record'!I1645)</f>
        <v/>
      </c>
      <c r="I1647" s="27" t="str">
        <f>IF('Student Record'!J1645="","",'Student Record'!J1645)</f>
        <v/>
      </c>
      <c r="J1647" s="25" t="str">
        <f>IF('Student Record'!O1645="","",'Student Record'!O1645)</f>
        <v/>
      </c>
      <c r="K16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7" s="25" t="str">
        <f>IF(Table1[[#This Row],[नाम विद्यार्थी]]="","",IF(AND(Table1[[#This Row],[कक्षा]]&gt;8,Table1[[#This Row],[कक्षा]]&lt;11),50,""))</f>
        <v/>
      </c>
      <c r="M1647" s="28" t="str">
        <f>IF(Table1[[#This Row],[नाम विद्यार्थी]]="","",IF(AND(Table1[[#This Row],[कक्षा]]&gt;=11,'School Fees'!$L$3="Yes"),100,""))</f>
        <v/>
      </c>
      <c r="N16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7" s="25" t="str">
        <f>IF(Table1[[#This Row],[नाम विद्यार्थी]]="","",IF(Table1[[#This Row],[कक्षा]]&gt;8,5,""))</f>
        <v/>
      </c>
      <c r="P16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7" s="21"/>
      <c r="R1647" s="21"/>
      <c r="S1647" s="28" t="str">
        <f>IF(SUM(Table1[[#This Row],[छात्र निधि]:[टी.सी.शुल्क]])=0,"",SUM(Table1[[#This Row],[छात्र निधि]:[टी.सी.शुल्क]]))</f>
        <v/>
      </c>
      <c r="T1647" s="33"/>
      <c r="U1647" s="33"/>
      <c r="V1647" s="22"/>
    </row>
    <row r="1648" spans="2:22" ht="15">
      <c r="B1648" s="25" t="str">
        <f>IF(C1648="","",ROWS($A$4:A1648))</f>
        <v/>
      </c>
      <c r="C1648" s="25" t="str">
        <f>IF('Student Record'!A1646="","",'Student Record'!A1646)</f>
        <v/>
      </c>
      <c r="D1648" s="25" t="str">
        <f>IF('Student Record'!B1646="","",'Student Record'!B1646)</f>
        <v/>
      </c>
      <c r="E1648" s="25" t="str">
        <f>IF('Student Record'!C1646="","",'Student Record'!C1646)</f>
        <v/>
      </c>
      <c r="F1648" s="26" t="str">
        <f>IF('Student Record'!E1646="","",'Student Record'!E1646)</f>
        <v/>
      </c>
      <c r="G1648" s="26" t="str">
        <f>IF('Student Record'!G1646="","",'Student Record'!G1646)</f>
        <v/>
      </c>
      <c r="H1648" s="25" t="str">
        <f>IF('Student Record'!I1646="","",'Student Record'!I1646)</f>
        <v/>
      </c>
      <c r="I1648" s="27" t="str">
        <f>IF('Student Record'!J1646="","",'Student Record'!J1646)</f>
        <v/>
      </c>
      <c r="J1648" s="25" t="str">
        <f>IF('Student Record'!O1646="","",'Student Record'!O1646)</f>
        <v/>
      </c>
      <c r="K16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8" s="25" t="str">
        <f>IF(Table1[[#This Row],[नाम विद्यार्थी]]="","",IF(AND(Table1[[#This Row],[कक्षा]]&gt;8,Table1[[#This Row],[कक्षा]]&lt;11),50,""))</f>
        <v/>
      </c>
      <c r="M1648" s="28" t="str">
        <f>IF(Table1[[#This Row],[नाम विद्यार्थी]]="","",IF(AND(Table1[[#This Row],[कक्षा]]&gt;=11,'School Fees'!$L$3="Yes"),100,""))</f>
        <v/>
      </c>
      <c r="N16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8" s="25" t="str">
        <f>IF(Table1[[#This Row],[नाम विद्यार्थी]]="","",IF(Table1[[#This Row],[कक्षा]]&gt;8,5,""))</f>
        <v/>
      </c>
      <c r="P16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8" s="21"/>
      <c r="R1648" s="21"/>
      <c r="S1648" s="28" t="str">
        <f>IF(SUM(Table1[[#This Row],[छात्र निधि]:[टी.सी.शुल्क]])=0,"",SUM(Table1[[#This Row],[छात्र निधि]:[टी.सी.शुल्क]]))</f>
        <v/>
      </c>
      <c r="T1648" s="33"/>
      <c r="U1648" s="33"/>
      <c r="V1648" s="22"/>
    </row>
    <row r="1649" spans="2:22" ht="15">
      <c r="B1649" s="25" t="str">
        <f>IF(C1649="","",ROWS($A$4:A1649))</f>
        <v/>
      </c>
      <c r="C1649" s="25" t="str">
        <f>IF('Student Record'!A1647="","",'Student Record'!A1647)</f>
        <v/>
      </c>
      <c r="D1649" s="25" t="str">
        <f>IF('Student Record'!B1647="","",'Student Record'!B1647)</f>
        <v/>
      </c>
      <c r="E1649" s="25" t="str">
        <f>IF('Student Record'!C1647="","",'Student Record'!C1647)</f>
        <v/>
      </c>
      <c r="F1649" s="26" t="str">
        <f>IF('Student Record'!E1647="","",'Student Record'!E1647)</f>
        <v/>
      </c>
      <c r="G1649" s="26" t="str">
        <f>IF('Student Record'!G1647="","",'Student Record'!G1647)</f>
        <v/>
      </c>
      <c r="H1649" s="25" t="str">
        <f>IF('Student Record'!I1647="","",'Student Record'!I1647)</f>
        <v/>
      </c>
      <c r="I1649" s="27" t="str">
        <f>IF('Student Record'!J1647="","",'Student Record'!J1647)</f>
        <v/>
      </c>
      <c r="J1649" s="25" t="str">
        <f>IF('Student Record'!O1647="","",'Student Record'!O1647)</f>
        <v/>
      </c>
      <c r="K16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49" s="25" t="str">
        <f>IF(Table1[[#This Row],[नाम विद्यार्थी]]="","",IF(AND(Table1[[#This Row],[कक्षा]]&gt;8,Table1[[#This Row],[कक्षा]]&lt;11),50,""))</f>
        <v/>
      </c>
      <c r="M1649" s="28" t="str">
        <f>IF(Table1[[#This Row],[नाम विद्यार्थी]]="","",IF(AND(Table1[[#This Row],[कक्षा]]&gt;=11,'School Fees'!$L$3="Yes"),100,""))</f>
        <v/>
      </c>
      <c r="N16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49" s="25" t="str">
        <f>IF(Table1[[#This Row],[नाम विद्यार्थी]]="","",IF(Table1[[#This Row],[कक्षा]]&gt;8,5,""))</f>
        <v/>
      </c>
      <c r="P16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49" s="21"/>
      <c r="R1649" s="21"/>
      <c r="S1649" s="28" t="str">
        <f>IF(SUM(Table1[[#This Row],[छात्र निधि]:[टी.सी.शुल्क]])=0,"",SUM(Table1[[#This Row],[छात्र निधि]:[टी.सी.शुल्क]]))</f>
        <v/>
      </c>
      <c r="T1649" s="33"/>
      <c r="U1649" s="33"/>
      <c r="V1649" s="22"/>
    </row>
    <row r="1650" spans="2:22" ht="15">
      <c r="B1650" s="25" t="str">
        <f>IF(C1650="","",ROWS($A$4:A1650))</f>
        <v/>
      </c>
      <c r="C1650" s="25" t="str">
        <f>IF('Student Record'!A1648="","",'Student Record'!A1648)</f>
        <v/>
      </c>
      <c r="D1650" s="25" t="str">
        <f>IF('Student Record'!B1648="","",'Student Record'!B1648)</f>
        <v/>
      </c>
      <c r="E1650" s="25" t="str">
        <f>IF('Student Record'!C1648="","",'Student Record'!C1648)</f>
        <v/>
      </c>
      <c r="F1650" s="26" t="str">
        <f>IF('Student Record'!E1648="","",'Student Record'!E1648)</f>
        <v/>
      </c>
      <c r="G1650" s="26" t="str">
        <f>IF('Student Record'!G1648="","",'Student Record'!G1648)</f>
        <v/>
      </c>
      <c r="H1650" s="25" t="str">
        <f>IF('Student Record'!I1648="","",'Student Record'!I1648)</f>
        <v/>
      </c>
      <c r="I1650" s="27" t="str">
        <f>IF('Student Record'!J1648="","",'Student Record'!J1648)</f>
        <v/>
      </c>
      <c r="J1650" s="25" t="str">
        <f>IF('Student Record'!O1648="","",'Student Record'!O1648)</f>
        <v/>
      </c>
      <c r="K16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0" s="25" t="str">
        <f>IF(Table1[[#This Row],[नाम विद्यार्थी]]="","",IF(AND(Table1[[#This Row],[कक्षा]]&gt;8,Table1[[#This Row],[कक्षा]]&lt;11),50,""))</f>
        <v/>
      </c>
      <c r="M1650" s="28" t="str">
        <f>IF(Table1[[#This Row],[नाम विद्यार्थी]]="","",IF(AND(Table1[[#This Row],[कक्षा]]&gt;=11,'School Fees'!$L$3="Yes"),100,""))</f>
        <v/>
      </c>
      <c r="N16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0" s="25" t="str">
        <f>IF(Table1[[#This Row],[नाम विद्यार्थी]]="","",IF(Table1[[#This Row],[कक्षा]]&gt;8,5,""))</f>
        <v/>
      </c>
      <c r="P16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0" s="21"/>
      <c r="R1650" s="21"/>
      <c r="S1650" s="28" t="str">
        <f>IF(SUM(Table1[[#This Row],[छात्र निधि]:[टी.सी.शुल्क]])=0,"",SUM(Table1[[#This Row],[छात्र निधि]:[टी.सी.शुल्क]]))</f>
        <v/>
      </c>
      <c r="T1650" s="33"/>
      <c r="U1650" s="33"/>
      <c r="V1650" s="22"/>
    </row>
    <row r="1651" spans="2:22" ht="15">
      <c r="B1651" s="25" t="str">
        <f>IF(C1651="","",ROWS($A$4:A1651))</f>
        <v/>
      </c>
      <c r="C1651" s="25" t="str">
        <f>IF('Student Record'!A1649="","",'Student Record'!A1649)</f>
        <v/>
      </c>
      <c r="D1651" s="25" t="str">
        <f>IF('Student Record'!B1649="","",'Student Record'!B1649)</f>
        <v/>
      </c>
      <c r="E1651" s="25" t="str">
        <f>IF('Student Record'!C1649="","",'Student Record'!C1649)</f>
        <v/>
      </c>
      <c r="F1651" s="26" t="str">
        <f>IF('Student Record'!E1649="","",'Student Record'!E1649)</f>
        <v/>
      </c>
      <c r="G1651" s="26" t="str">
        <f>IF('Student Record'!G1649="","",'Student Record'!G1649)</f>
        <v/>
      </c>
      <c r="H1651" s="25" t="str">
        <f>IF('Student Record'!I1649="","",'Student Record'!I1649)</f>
        <v/>
      </c>
      <c r="I1651" s="27" t="str">
        <f>IF('Student Record'!J1649="","",'Student Record'!J1649)</f>
        <v/>
      </c>
      <c r="J1651" s="25" t="str">
        <f>IF('Student Record'!O1649="","",'Student Record'!O1649)</f>
        <v/>
      </c>
      <c r="K16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1" s="25" t="str">
        <f>IF(Table1[[#This Row],[नाम विद्यार्थी]]="","",IF(AND(Table1[[#This Row],[कक्षा]]&gt;8,Table1[[#This Row],[कक्षा]]&lt;11),50,""))</f>
        <v/>
      </c>
      <c r="M1651" s="28" t="str">
        <f>IF(Table1[[#This Row],[नाम विद्यार्थी]]="","",IF(AND(Table1[[#This Row],[कक्षा]]&gt;=11,'School Fees'!$L$3="Yes"),100,""))</f>
        <v/>
      </c>
      <c r="N16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1" s="25" t="str">
        <f>IF(Table1[[#This Row],[नाम विद्यार्थी]]="","",IF(Table1[[#This Row],[कक्षा]]&gt;8,5,""))</f>
        <v/>
      </c>
      <c r="P16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1" s="21"/>
      <c r="R1651" s="21"/>
      <c r="S1651" s="28" t="str">
        <f>IF(SUM(Table1[[#This Row],[छात्र निधि]:[टी.सी.शुल्क]])=0,"",SUM(Table1[[#This Row],[छात्र निधि]:[टी.सी.शुल्क]]))</f>
        <v/>
      </c>
      <c r="T1651" s="33"/>
      <c r="U1651" s="33"/>
      <c r="V1651" s="22"/>
    </row>
    <row r="1652" spans="2:22" ht="15">
      <c r="B1652" s="25" t="str">
        <f>IF(C1652="","",ROWS($A$4:A1652))</f>
        <v/>
      </c>
      <c r="C1652" s="25" t="str">
        <f>IF('Student Record'!A1650="","",'Student Record'!A1650)</f>
        <v/>
      </c>
      <c r="D1652" s="25" t="str">
        <f>IF('Student Record'!B1650="","",'Student Record'!B1650)</f>
        <v/>
      </c>
      <c r="E1652" s="25" t="str">
        <f>IF('Student Record'!C1650="","",'Student Record'!C1650)</f>
        <v/>
      </c>
      <c r="F1652" s="26" t="str">
        <f>IF('Student Record'!E1650="","",'Student Record'!E1650)</f>
        <v/>
      </c>
      <c r="G1652" s="26" t="str">
        <f>IF('Student Record'!G1650="","",'Student Record'!G1650)</f>
        <v/>
      </c>
      <c r="H1652" s="25" t="str">
        <f>IF('Student Record'!I1650="","",'Student Record'!I1650)</f>
        <v/>
      </c>
      <c r="I1652" s="27" t="str">
        <f>IF('Student Record'!J1650="","",'Student Record'!J1650)</f>
        <v/>
      </c>
      <c r="J1652" s="25" t="str">
        <f>IF('Student Record'!O1650="","",'Student Record'!O1650)</f>
        <v/>
      </c>
      <c r="K16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2" s="25" t="str">
        <f>IF(Table1[[#This Row],[नाम विद्यार्थी]]="","",IF(AND(Table1[[#This Row],[कक्षा]]&gt;8,Table1[[#This Row],[कक्षा]]&lt;11),50,""))</f>
        <v/>
      </c>
      <c r="M1652" s="28" t="str">
        <f>IF(Table1[[#This Row],[नाम विद्यार्थी]]="","",IF(AND(Table1[[#This Row],[कक्षा]]&gt;=11,'School Fees'!$L$3="Yes"),100,""))</f>
        <v/>
      </c>
      <c r="N16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2" s="25" t="str">
        <f>IF(Table1[[#This Row],[नाम विद्यार्थी]]="","",IF(Table1[[#This Row],[कक्षा]]&gt;8,5,""))</f>
        <v/>
      </c>
      <c r="P16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2" s="21"/>
      <c r="R1652" s="21"/>
      <c r="S1652" s="28" t="str">
        <f>IF(SUM(Table1[[#This Row],[छात्र निधि]:[टी.सी.शुल्क]])=0,"",SUM(Table1[[#This Row],[छात्र निधि]:[टी.सी.शुल्क]]))</f>
        <v/>
      </c>
      <c r="T1652" s="33"/>
      <c r="U1652" s="33"/>
      <c r="V1652" s="22"/>
    </row>
    <row r="1653" spans="2:22" ht="15">
      <c r="B1653" s="25" t="str">
        <f>IF(C1653="","",ROWS($A$4:A1653))</f>
        <v/>
      </c>
      <c r="C1653" s="25" t="str">
        <f>IF('Student Record'!A1651="","",'Student Record'!A1651)</f>
        <v/>
      </c>
      <c r="D1653" s="25" t="str">
        <f>IF('Student Record'!B1651="","",'Student Record'!B1651)</f>
        <v/>
      </c>
      <c r="E1653" s="25" t="str">
        <f>IF('Student Record'!C1651="","",'Student Record'!C1651)</f>
        <v/>
      </c>
      <c r="F1653" s="26" t="str">
        <f>IF('Student Record'!E1651="","",'Student Record'!E1651)</f>
        <v/>
      </c>
      <c r="G1653" s="26" t="str">
        <f>IF('Student Record'!G1651="","",'Student Record'!G1651)</f>
        <v/>
      </c>
      <c r="H1653" s="25" t="str">
        <f>IF('Student Record'!I1651="","",'Student Record'!I1651)</f>
        <v/>
      </c>
      <c r="I1653" s="27" t="str">
        <f>IF('Student Record'!J1651="","",'Student Record'!J1651)</f>
        <v/>
      </c>
      <c r="J1653" s="25" t="str">
        <f>IF('Student Record'!O1651="","",'Student Record'!O1651)</f>
        <v/>
      </c>
      <c r="K16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3" s="25" t="str">
        <f>IF(Table1[[#This Row],[नाम विद्यार्थी]]="","",IF(AND(Table1[[#This Row],[कक्षा]]&gt;8,Table1[[#This Row],[कक्षा]]&lt;11),50,""))</f>
        <v/>
      </c>
      <c r="M1653" s="28" t="str">
        <f>IF(Table1[[#This Row],[नाम विद्यार्थी]]="","",IF(AND(Table1[[#This Row],[कक्षा]]&gt;=11,'School Fees'!$L$3="Yes"),100,""))</f>
        <v/>
      </c>
      <c r="N16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3" s="25" t="str">
        <f>IF(Table1[[#This Row],[नाम विद्यार्थी]]="","",IF(Table1[[#This Row],[कक्षा]]&gt;8,5,""))</f>
        <v/>
      </c>
      <c r="P16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3" s="21"/>
      <c r="R1653" s="21"/>
      <c r="S1653" s="28" t="str">
        <f>IF(SUM(Table1[[#This Row],[छात्र निधि]:[टी.सी.शुल्क]])=0,"",SUM(Table1[[#This Row],[छात्र निधि]:[टी.सी.शुल्क]]))</f>
        <v/>
      </c>
      <c r="T1653" s="33"/>
      <c r="U1653" s="33"/>
      <c r="V1653" s="22"/>
    </row>
    <row r="1654" spans="2:22" ht="15">
      <c r="B1654" s="25" t="str">
        <f>IF(C1654="","",ROWS($A$4:A1654))</f>
        <v/>
      </c>
      <c r="C1654" s="25" t="str">
        <f>IF('Student Record'!A1652="","",'Student Record'!A1652)</f>
        <v/>
      </c>
      <c r="D1654" s="25" t="str">
        <f>IF('Student Record'!B1652="","",'Student Record'!B1652)</f>
        <v/>
      </c>
      <c r="E1654" s="25" t="str">
        <f>IF('Student Record'!C1652="","",'Student Record'!C1652)</f>
        <v/>
      </c>
      <c r="F1654" s="26" t="str">
        <f>IF('Student Record'!E1652="","",'Student Record'!E1652)</f>
        <v/>
      </c>
      <c r="G1654" s="26" t="str">
        <f>IF('Student Record'!G1652="","",'Student Record'!G1652)</f>
        <v/>
      </c>
      <c r="H1654" s="25" t="str">
        <f>IF('Student Record'!I1652="","",'Student Record'!I1652)</f>
        <v/>
      </c>
      <c r="I1654" s="27" t="str">
        <f>IF('Student Record'!J1652="","",'Student Record'!J1652)</f>
        <v/>
      </c>
      <c r="J1654" s="25" t="str">
        <f>IF('Student Record'!O1652="","",'Student Record'!O1652)</f>
        <v/>
      </c>
      <c r="K16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4" s="25" t="str">
        <f>IF(Table1[[#This Row],[नाम विद्यार्थी]]="","",IF(AND(Table1[[#This Row],[कक्षा]]&gt;8,Table1[[#This Row],[कक्षा]]&lt;11),50,""))</f>
        <v/>
      </c>
      <c r="M1654" s="28" t="str">
        <f>IF(Table1[[#This Row],[नाम विद्यार्थी]]="","",IF(AND(Table1[[#This Row],[कक्षा]]&gt;=11,'School Fees'!$L$3="Yes"),100,""))</f>
        <v/>
      </c>
      <c r="N16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4" s="25" t="str">
        <f>IF(Table1[[#This Row],[नाम विद्यार्थी]]="","",IF(Table1[[#This Row],[कक्षा]]&gt;8,5,""))</f>
        <v/>
      </c>
      <c r="P16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4" s="21"/>
      <c r="R1654" s="21"/>
      <c r="S1654" s="28" t="str">
        <f>IF(SUM(Table1[[#This Row],[छात्र निधि]:[टी.सी.शुल्क]])=0,"",SUM(Table1[[#This Row],[छात्र निधि]:[टी.सी.शुल्क]]))</f>
        <v/>
      </c>
      <c r="T1654" s="33"/>
      <c r="U1654" s="33"/>
      <c r="V1654" s="22"/>
    </row>
    <row r="1655" spans="2:22" ht="15">
      <c r="B1655" s="25" t="str">
        <f>IF(C1655="","",ROWS($A$4:A1655))</f>
        <v/>
      </c>
      <c r="C1655" s="25" t="str">
        <f>IF('Student Record'!A1653="","",'Student Record'!A1653)</f>
        <v/>
      </c>
      <c r="D1655" s="25" t="str">
        <f>IF('Student Record'!B1653="","",'Student Record'!B1653)</f>
        <v/>
      </c>
      <c r="E1655" s="25" t="str">
        <f>IF('Student Record'!C1653="","",'Student Record'!C1653)</f>
        <v/>
      </c>
      <c r="F1655" s="26" t="str">
        <f>IF('Student Record'!E1653="","",'Student Record'!E1653)</f>
        <v/>
      </c>
      <c r="G1655" s="26" t="str">
        <f>IF('Student Record'!G1653="","",'Student Record'!G1653)</f>
        <v/>
      </c>
      <c r="H1655" s="25" t="str">
        <f>IF('Student Record'!I1653="","",'Student Record'!I1653)</f>
        <v/>
      </c>
      <c r="I1655" s="27" t="str">
        <f>IF('Student Record'!J1653="","",'Student Record'!J1653)</f>
        <v/>
      </c>
      <c r="J1655" s="25" t="str">
        <f>IF('Student Record'!O1653="","",'Student Record'!O1653)</f>
        <v/>
      </c>
      <c r="K16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5" s="25" t="str">
        <f>IF(Table1[[#This Row],[नाम विद्यार्थी]]="","",IF(AND(Table1[[#This Row],[कक्षा]]&gt;8,Table1[[#This Row],[कक्षा]]&lt;11),50,""))</f>
        <v/>
      </c>
      <c r="M1655" s="28" t="str">
        <f>IF(Table1[[#This Row],[नाम विद्यार्थी]]="","",IF(AND(Table1[[#This Row],[कक्षा]]&gt;=11,'School Fees'!$L$3="Yes"),100,""))</f>
        <v/>
      </c>
      <c r="N16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5" s="25" t="str">
        <f>IF(Table1[[#This Row],[नाम विद्यार्थी]]="","",IF(Table1[[#This Row],[कक्षा]]&gt;8,5,""))</f>
        <v/>
      </c>
      <c r="P16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5" s="21"/>
      <c r="R1655" s="21"/>
      <c r="S1655" s="28" t="str">
        <f>IF(SUM(Table1[[#This Row],[छात्र निधि]:[टी.सी.शुल्क]])=0,"",SUM(Table1[[#This Row],[छात्र निधि]:[टी.सी.शुल्क]]))</f>
        <v/>
      </c>
      <c r="T1655" s="33"/>
      <c r="U1655" s="33"/>
      <c r="V1655" s="22"/>
    </row>
    <row r="1656" spans="2:22" ht="15">
      <c r="B1656" s="25" t="str">
        <f>IF(C1656="","",ROWS($A$4:A1656))</f>
        <v/>
      </c>
      <c r="C1656" s="25" t="str">
        <f>IF('Student Record'!A1654="","",'Student Record'!A1654)</f>
        <v/>
      </c>
      <c r="D1656" s="25" t="str">
        <f>IF('Student Record'!B1654="","",'Student Record'!B1654)</f>
        <v/>
      </c>
      <c r="E1656" s="25" t="str">
        <f>IF('Student Record'!C1654="","",'Student Record'!C1654)</f>
        <v/>
      </c>
      <c r="F1656" s="26" t="str">
        <f>IF('Student Record'!E1654="","",'Student Record'!E1654)</f>
        <v/>
      </c>
      <c r="G1656" s="26" t="str">
        <f>IF('Student Record'!G1654="","",'Student Record'!G1654)</f>
        <v/>
      </c>
      <c r="H1656" s="25" t="str">
        <f>IF('Student Record'!I1654="","",'Student Record'!I1654)</f>
        <v/>
      </c>
      <c r="I1656" s="27" t="str">
        <f>IF('Student Record'!J1654="","",'Student Record'!J1654)</f>
        <v/>
      </c>
      <c r="J1656" s="25" t="str">
        <f>IF('Student Record'!O1654="","",'Student Record'!O1654)</f>
        <v/>
      </c>
      <c r="K16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6" s="25" t="str">
        <f>IF(Table1[[#This Row],[नाम विद्यार्थी]]="","",IF(AND(Table1[[#This Row],[कक्षा]]&gt;8,Table1[[#This Row],[कक्षा]]&lt;11),50,""))</f>
        <v/>
      </c>
      <c r="M1656" s="28" t="str">
        <f>IF(Table1[[#This Row],[नाम विद्यार्थी]]="","",IF(AND(Table1[[#This Row],[कक्षा]]&gt;=11,'School Fees'!$L$3="Yes"),100,""))</f>
        <v/>
      </c>
      <c r="N16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6" s="25" t="str">
        <f>IF(Table1[[#This Row],[नाम विद्यार्थी]]="","",IF(Table1[[#This Row],[कक्षा]]&gt;8,5,""))</f>
        <v/>
      </c>
      <c r="P16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6" s="21"/>
      <c r="R1656" s="21"/>
      <c r="S1656" s="28" t="str">
        <f>IF(SUM(Table1[[#This Row],[छात्र निधि]:[टी.सी.शुल्क]])=0,"",SUM(Table1[[#This Row],[छात्र निधि]:[टी.सी.शुल्क]]))</f>
        <v/>
      </c>
      <c r="T1656" s="33"/>
      <c r="U1656" s="33"/>
      <c r="V1656" s="22"/>
    </row>
    <row r="1657" spans="2:22" ht="15">
      <c r="B1657" s="25" t="str">
        <f>IF(C1657="","",ROWS($A$4:A1657))</f>
        <v/>
      </c>
      <c r="C1657" s="25" t="str">
        <f>IF('Student Record'!A1655="","",'Student Record'!A1655)</f>
        <v/>
      </c>
      <c r="D1657" s="25" t="str">
        <f>IF('Student Record'!B1655="","",'Student Record'!B1655)</f>
        <v/>
      </c>
      <c r="E1657" s="25" t="str">
        <f>IF('Student Record'!C1655="","",'Student Record'!C1655)</f>
        <v/>
      </c>
      <c r="F1657" s="26" t="str">
        <f>IF('Student Record'!E1655="","",'Student Record'!E1655)</f>
        <v/>
      </c>
      <c r="G1657" s="26" t="str">
        <f>IF('Student Record'!G1655="","",'Student Record'!G1655)</f>
        <v/>
      </c>
      <c r="H1657" s="25" t="str">
        <f>IF('Student Record'!I1655="","",'Student Record'!I1655)</f>
        <v/>
      </c>
      <c r="I1657" s="27" t="str">
        <f>IF('Student Record'!J1655="","",'Student Record'!J1655)</f>
        <v/>
      </c>
      <c r="J1657" s="25" t="str">
        <f>IF('Student Record'!O1655="","",'Student Record'!O1655)</f>
        <v/>
      </c>
      <c r="K16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7" s="25" t="str">
        <f>IF(Table1[[#This Row],[नाम विद्यार्थी]]="","",IF(AND(Table1[[#This Row],[कक्षा]]&gt;8,Table1[[#This Row],[कक्षा]]&lt;11),50,""))</f>
        <v/>
      </c>
      <c r="M1657" s="28" t="str">
        <f>IF(Table1[[#This Row],[नाम विद्यार्थी]]="","",IF(AND(Table1[[#This Row],[कक्षा]]&gt;=11,'School Fees'!$L$3="Yes"),100,""))</f>
        <v/>
      </c>
      <c r="N16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7" s="25" t="str">
        <f>IF(Table1[[#This Row],[नाम विद्यार्थी]]="","",IF(Table1[[#This Row],[कक्षा]]&gt;8,5,""))</f>
        <v/>
      </c>
      <c r="P16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7" s="21"/>
      <c r="R1657" s="21"/>
      <c r="S1657" s="28" t="str">
        <f>IF(SUM(Table1[[#This Row],[छात्र निधि]:[टी.सी.शुल्क]])=0,"",SUM(Table1[[#This Row],[छात्र निधि]:[टी.सी.शुल्क]]))</f>
        <v/>
      </c>
      <c r="T1657" s="33"/>
      <c r="U1657" s="33"/>
      <c r="V1657" s="22"/>
    </row>
    <row r="1658" spans="2:22" ht="15">
      <c r="B1658" s="25" t="str">
        <f>IF(C1658="","",ROWS($A$4:A1658))</f>
        <v/>
      </c>
      <c r="C1658" s="25" t="str">
        <f>IF('Student Record'!A1656="","",'Student Record'!A1656)</f>
        <v/>
      </c>
      <c r="D1658" s="25" t="str">
        <f>IF('Student Record'!B1656="","",'Student Record'!B1656)</f>
        <v/>
      </c>
      <c r="E1658" s="25" t="str">
        <f>IF('Student Record'!C1656="","",'Student Record'!C1656)</f>
        <v/>
      </c>
      <c r="F1658" s="26" t="str">
        <f>IF('Student Record'!E1656="","",'Student Record'!E1656)</f>
        <v/>
      </c>
      <c r="G1658" s="26" t="str">
        <f>IF('Student Record'!G1656="","",'Student Record'!G1656)</f>
        <v/>
      </c>
      <c r="H1658" s="25" t="str">
        <f>IF('Student Record'!I1656="","",'Student Record'!I1656)</f>
        <v/>
      </c>
      <c r="I1658" s="27" t="str">
        <f>IF('Student Record'!J1656="","",'Student Record'!J1656)</f>
        <v/>
      </c>
      <c r="J1658" s="25" t="str">
        <f>IF('Student Record'!O1656="","",'Student Record'!O1656)</f>
        <v/>
      </c>
      <c r="K16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8" s="25" t="str">
        <f>IF(Table1[[#This Row],[नाम विद्यार्थी]]="","",IF(AND(Table1[[#This Row],[कक्षा]]&gt;8,Table1[[#This Row],[कक्षा]]&lt;11),50,""))</f>
        <v/>
      </c>
      <c r="M1658" s="28" t="str">
        <f>IF(Table1[[#This Row],[नाम विद्यार्थी]]="","",IF(AND(Table1[[#This Row],[कक्षा]]&gt;=11,'School Fees'!$L$3="Yes"),100,""))</f>
        <v/>
      </c>
      <c r="N16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8" s="25" t="str">
        <f>IF(Table1[[#This Row],[नाम विद्यार्थी]]="","",IF(Table1[[#This Row],[कक्षा]]&gt;8,5,""))</f>
        <v/>
      </c>
      <c r="P16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8" s="21"/>
      <c r="R1658" s="21"/>
      <c r="S1658" s="28" t="str">
        <f>IF(SUM(Table1[[#This Row],[छात्र निधि]:[टी.सी.शुल्क]])=0,"",SUM(Table1[[#This Row],[छात्र निधि]:[टी.सी.शुल्क]]))</f>
        <v/>
      </c>
      <c r="T1658" s="33"/>
      <c r="U1658" s="33"/>
      <c r="V1658" s="22"/>
    </row>
    <row r="1659" spans="2:22" ht="15">
      <c r="B1659" s="25" t="str">
        <f>IF(C1659="","",ROWS($A$4:A1659))</f>
        <v/>
      </c>
      <c r="C1659" s="25" t="str">
        <f>IF('Student Record'!A1657="","",'Student Record'!A1657)</f>
        <v/>
      </c>
      <c r="D1659" s="25" t="str">
        <f>IF('Student Record'!B1657="","",'Student Record'!B1657)</f>
        <v/>
      </c>
      <c r="E1659" s="25" t="str">
        <f>IF('Student Record'!C1657="","",'Student Record'!C1657)</f>
        <v/>
      </c>
      <c r="F1659" s="26" t="str">
        <f>IF('Student Record'!E1657="","",'Student Record'!E1657)</f>
        <v/>
      </c>
      <c r="G1659" s="26" t="str">
        <f>IF('Student Record'!G1657="","",'Student Record'!G1657)</f>
        <v/>
      </c>
      <c r="H1659" s="25" t="str">
        <f>IF('Student Record'!I1657="","",'Student Record'!I1657)</f>
        <v/>
      </c>
      <c r="I1659" s="27" t="str">
        <f>IF('Student Record'!J1657="","",'Student Record'!J1657)</f>
        <v/>
      </c>
      <c r="J1659" s="25" t="str">
        <f>IF('Student Record'!O1657="","",'Student Record'!O1657)</f>
        <v/>
      </c>
      <c r="K16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59" s="25" t="str">
        <f>IF(Table1[[#This Row],[नाम विद्यार्थी]]="","",IF(AND(Table1[[#This Row],[कक्षा]]&gt;8,Table1[[#This Row],[कक्षा]]&lt;11),50,""))</f>
        <v/>
      </c>
      <c r="M1659" s="28" t="str">
        <f>IF(Table1[[#This Row],[नाम विद्यार्थी]]="","",IF(AND(Table1[[#This Row],[कक्षा]]&gt;=11,'School Fees'!$L$3="Yes"),100,""))</f>
        <v/>
      </c>
      <c r="N16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59" s="25" t="str">
        <f>IF(Table1[[#This Row],[नाम विद्यार्थी]]="","",IF(Table1[[#This Row],[कक्षा]]&gt;8,5,""))</f>
        <v/>
      </c>
      <c r="P16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59" s="21"/>
      <c r="R1659" s="21"/>
      <c r="S1659" s="28" t="str">
        <f>IF(SUM(Table1[[#This Row],[छात्र निधि]:[टी.सी.शुल्क]])=0,"",SUM(Table1[[#This Row],[छात्र निधि]:[टी.सी.शुल्क]]))</f>
        <v/>
      </c>
      <c r="T1659" s="33"/>
      <c r="U1659" s="33"/>
      <c r="V1659" s="22"/>
    </row>
    <row r="1660" spans="2:22" ht="15">
      <c r="B1660" s="25" t="str">
        <f>IF(C1660="","",ROWS($A$4:A1660))</f>
        <v/>
      </c>
      <c r="C1660" s="25" t="str">
        <f>IF('Student Record'!A1658="","",'Student Record'!A1658)</f>
        <v/>
      </c>
      <c r="D1660" s="25" t="str">
        <f>IF('Student Record'!B1658="","",'Student Record'!B1658)</f>
        <v/>
      </c>
      <c r="E1660" s="25" t="str">
        <f>IF('Student Record'!C1658="","",'Student Record'!C1658)</f>
        <v/>
      </c>
      <c r="F1660" s="26" t="str">
        <f>IF('Student Record'!E1658="","",'Student Record'!E1658)</f>
        <v/>
      </c>
      <c r="G1660" s="26" t="str">
        <f>IF('Student Record'!G1658="","",'Student Record'!G1658)</f>
        <v/>
      </c>
      <c r="H1660" s="25" t="str">
        <f>IF('Student Record'!I1658="","",'Student Record'!I1658)</f>
        <v/>
      </c>
      <c r="I1660" s="27" t="str">
        <f>IF('Student Record'!J1658="","",'Student Record'!J1658)</f>
        <v/>
      </c>
      <c r="J1660" s="25" t="str">
        <f>IF('Student Record'!O1658="","",'Student Record'!O1658)</f>
        <v/>
      </c>
      <c r="K16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0" s="25" t="str">
        <f>IF(Table1[[#This Row],[नाम विद्यार्थी]]="","",IF(AND(Table1[[#This Row],[कक्षा]]&gt;8,Table1[[#This Row],[कक्षा]]&lt;11),50,""))</f>
        <v/>
      </c>
      <c r="M1660" s="28" t="str">
        <f>IF(Table1[[#This Row],[नाम विद्यार्थी]]="","",IF(AND(Table1[[#This Row],[कक्षा]]&gt;=11,'School Fees'!$L$3="Yes"),100,""))</f>
        <v/>
      </c>
      <c r="N16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0" s="25" t="str">
        <f>IF(Table1[[#This Row],[नाम विद्यार्थी]]="","",IF(Table1[[#This Row],[कक्षा]]&gt;8,5,""))</f>
        <v/>
      </c>
      <c r="P16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0" s="21"/>
      <c r="R1660" s="21"/>
      <c r="S1660" s="28" t="str">
        <f>IF(SUM(Table1[[#This Row],[छात्र निधि]:[टी.सी.शुल्क]])=0,"",SUM(Table1[[#This Row],[छात्र निधि]:[टी.सी.शुल्क]]))</f>
        <v/>
      </c>
      <c r="T1660" s="33"/>
      <c r="U1660" s="33"/>
      <c r="V1660" s="22"/>
    </row>
    <row r="1661" spans="2:22" ht="15">
      <c r="B1661" s="25" t="str">
        <f>IF(C1661="","",ROWS($A$4:A1661))</f>
        <v/>
      </c>
      <c r="C1661" s="25" t="str">
        <f>IF('Student Record'!A1659="","",'Student Record'!A1659)</f>
        <v/>
      </c>
      <c r="D1661" s="25" t="str">
        <f>IF('Student Record'!B1659="","",'Student Record'!B1659)</f>
        <v/>
      </c>
      <c r="E1661" s="25" t="str">
        <f>IF('Student Record'!C1659="","",'Student Record'!C1659)</f>
        <v/>
      </c>
      <c r="F1661" s="26" t="str">
        <f>IF('Student Record'!E1659="","",'Student Record'!E1659)</f>
        <v/>
      </c>
      <c r="G1661" s="26" t="str">
        <f>IF('Student Record'!G1659="","",'Student Record'!G1659)</f>
        <v/>
      </c>
      <c r="H1661" s="25" t="str">
        <f>IF('Student Record'!I1659="","",'Student Record'!I1659)</f>
        <v/>
      </c>
      <c r="I1661" s="27" t="str">
        <f>IF('Student Record'!J1659="","",'Student Record'!J1659)</f>
        <v/>
      </c>
      <c r="J1661" s="25" t="str">
        <f>IF('Student Record'!O1659="","",'Student Record'!O1659)</f>
        <v/>
      </c>
      <c r="K16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1" s="25" t="str">
        <f>IF(Table1[[#This Row],[नाम विद्यार्थी]]="","",IF(AND(Table1[[#This Row],[कक्षा]]&gt;8,Table1[[#This Row],[कक्षा]]&lt;11),50,""))</f>
        <v/>
      </c>
      <c r="M1661" s="28" t="str">
        <f>IF(Table1[[#This Row],[नाम विद्यार्थी]]="","",IF(AND(Table1[[#This Row],[कक्षा]]&gt;=11,'School Fees'!$L$3="Yes"),100,""))</f>
        <v/>
      </c>
      <c r="N16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1" s="25" t="str">
        <f>IF(Table1[[#This Row],[नाम विद्यार्थी]]="","",IF(Table1[[#This Row],[कक्षा]]&gt;8,5,""))</f>
        <v/>
      </c>
      <c r="P16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1" s="21"/>
      <c r="R1661" s="21"/>
      <c r="S1661" s="28" t="str">
        <f>IF(SUM(Table1[[#This Row],[छात्र निधि]:[टी.सी.शुल्क]])=0,"",SUM(Table1[[#This Row],[छात्र निधि]:[टी.सी.शुल्क]]))</f>
        <v/>
      </c>
      <c r="T1661" s="33"/>
      <c r="U1661" s="33"/>
      <c r="V1661" s="22"/>
    </row>
    <row r="1662" spans="2:22" ht="15">
      <c r="B1662" s="25" t="str">
        <f>IF(C1662="","",ROWS($A$4:A1662))</f>
        <v/>
      </c>
      <c r="C1662" s="25" t="str">
        <f>IF('Student Record'!A1660="","",'Student Record'!A1660)</f>
        <v/>
      </c>
      <c r="D1662" s="25" t="str">
        <f>IF('Student Record'!B1660="","",'Student Record'!B1660)</f>
        <v/>
      </c>
      <c r="E1662" s="25" t="str">
        <f>IF('Student Record'!C1660="","",'Student Record'!C1660)</f>
        <v/>
      </c>
      <c r="F1662" s="26" t="str">
        <f>IF('Student Record'!E1660="","",'Student Record'!E1660)</f>
        <v/>
      </c>
      <c r="G1662" s="26" t="str">
        <f>IF('Student Record'!G1660="","",'Student Record'!G1660)</f>
        <v/>
      </c>
      <c r="H1662" s="25" t="str">
        <f>IF('Student Record'!I1660="","",'Student Record'!I1660)</f>
        <v/>
      </c>
      <c r="I1662" s="27" t="str">
        <f>IF('Student Record'!J1660="","",'Student Record'!J1660)</f>
        <v/>
      </c>
      <c r="J1662" s="25" t="str">
        <f>IF('Student Record'!O1660="","",'Student Record'!O1660)</f>
        <v/>
      </c>
      <c r="K16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2" s="25" t="str">
        <f>IF(Table1[[#This Row],[नाम विद्यार्थी]]="","",IF(AND(Table1[[#This Row],[कक्षा]]&gt;8,Table1[[#This Row],[कक्षा]]&lt;11),50,""))</f>
        <v/>
      </c>
      <c r="M1662" s="28" t="str">
        <f>IF(Table1[[#This Row],[नाम विद्यार्थी]]="","",IF(AND(Table1[[#This Row],[कक्षा]]&gt;=11,'School Fees'!$L$3="Yes"),100,""))</f>
        <v/>
      </c>
      <c r="N16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2" s="25" t="str">
        <f>IF(Table1[[#This Row],[नाम विद्यार्थी]]="","",IF(Table1[[#This Row],[कक्षा]]&gt;8,5,""))</f>
        <v/>
      </c>
      <c r="P16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2" s="21"/>
      <c r="R1662" s="21"/>
      <c r="S1662" s="28" t="str">
        <f>IF(SUM(Table1[[#This Row],[छात्र निधि]:[टी.सी.शुल्क]])=0,"",SUM(Table1[[#This Row],[छात्र निधि]:[टी.सी.शुल्क]]))</f>
        <v/>
      </c>
      <c r="T1662" s="33"/>
      <c r="U1662" s="33"/>
      <c r="V1662" s="22"/>
    </row>
    <row r="1663" spans="2:22" ht="15">
      <c r="B1663" s="25" t="str">
        <f>IF(C1663="","",ROWS($A$4:A1663))</f>
        <v/>
      </c>
      <c r="C1663" s="25" t="str">
        <f>IF('Student Record'!A1661="","",'Student Record'!A1661)</f>
        <v/>
      </c>
      <c r="D1663" s="25" t="str">
        <f>IF('Student Record'!B1661="","",'Student Record'!B1661)</f>
        <v/>
      </c>
      <c r="E1663" s="25" t="str">
        <f>IF('Student Record'!C1661="","",'Student Record'!C1661)</f>
        <v/>
      </c>
      <c r="F1663" s="26" t="str">
        <f>IF('Student Record'!E1661="","",'Student Record'!E1661)</f>
        <v/>
      </c>
      <c r="G1663" s="26" t="str">
        <f>IF('Student Record'!G1661="","",'Student Record'!G1661)</f>
        <v/>
      </c>
      <c r="H1663" s="25" t="str">
        <f>IF('Student Record'!I1661="","",'Student Record'!I1661)</f>
        <v/>
      </c>
      <c r="I1663" s="27" t="str">
        <f>IF('Student Record'!J1661="","",'Student Record'!J1661)</f>
        <v/>
      </c>
      <c r="J1663" s="25" t="str">
        <f>IF('Student Record'!O1661="","",'Student Record'!O1661)</f>
        <v/>
      </c>
      <c r="K16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3" s="25" t="str">
        <f>IF(Table1[[#This Row],[नाम विद्यार्थी]]="","",IF(AND(Table1[[#This Row],[कक्षा]]&gt;8,Table1[[#This Row],[कक्षा]]&lt;11),50,""))</f>
        <v/>
      </c>
      <c r="M1663" s="28" t="str">
        <f>IF(Table1[[#This Row],[नाम विद्यार्थी]]="","",IF(AND(Table1[[#This Row],[कक्षा]]&gt;=11,'School Fees'!$L$3="Yes"),100,""))</f>
        <v/>
      </c>
      <c r="N16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3" s="25" t="str">
        <f>IF(Table1[[#This Row],[नाम विद्यार्थी]]="","",IF(Table1[[#This Row],[कक्षा]]&gt;8,5,""))</f>
        <v/>
      </c>
      <c r="P16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3" s="21"/>
      <c r="R1663" s="21"/>
      <c r="S1663" s="28" t="str">
        <f>IF(SUM(Table1[[#This Row],[छात्र निधि]:[टी.सी.शुल्क]])=0,"",SUM(Table1[[#This Row],[छात्र निधि]:[टी.सी.शुल्क]]))</f>
        <v/>
      </c>
      <c r="T1663" s="33"/>
      <c r="U1663" s="33"/>
      <c r="V1663" s="22"/>
    </row>
    <row r="1664" spans="2:22" ht="15">
      <c r="B1664" s="25" t="str">
        <f>IF(C1664="","",ROWS($A$4:A1664))</f>
        <v/>
      </c>
      <c r="C1664" s="25" t="str">
        <f>IF('Student Record'!A1662="","",'Student Record'!A1662)</f>
        <v/>
      </c>
      <c r="D1664" s="25" t="str">
        <f>IF('Student Record'!B1662="","",'Student Record'!B1662)</f>
        <v/>
      </c>
      <c r="E1664" s="25" t="str">
        <f>IF('Student Record'!C1662="","",'Student Record'!C1662)</f>
        <v/>
      </c>
      <c r="F1664" s="26" t="str">
        <f>IF('Student Record'!E1662="","",'Student Record'!E1662)</f>
        <v/>
      </c>
      <c r="G1664" s="26" t="str">
        <f>IF('Student Record'!G1662="","",'Student Record'!G1662)</f>
        <v/>
      </c>
      <c r="H1664" s="25" t="str">
        <f>IF('Student Record'!I1662="","",'Student Record'!I1662)</f>
        <v/>
      </c>
      <c r="I1664" s="27" t="str">
        <f>IF('Student Record'!J1662="","",'Student Record'!J1662)</f>
        <v/>
      </c>
      <c r="J1664" s="25" t="str">
        <f>IF('Student Record'!O1662="","",'Student Record'!O1662)</f>
        <v/>
      </c>
      <c r="K16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4" s="25" t="str">
        <f>IF(Table1[[#This Row],[नाम विद्यार्थी]]="","",IF(AND(Table1[[#This Row],[कक्षा]]&gt;8,Table1[[#This Row],[कक्षा]]&lt;11),50,""))</f>
        <v/>
      </c>
      <c r="M1664" s="28" t="str">
        <f>IF(Table1[[#This Row],[नाम विद्यार्थी]]="","",IF(AND(Table1[[#This Row],[कक्षा]]&gt;=11,'School Fees'!$L$3="Yes"),100,""))</f>
        <v/>
      </c>
      <c r="N16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4" s="25" t="str">
        <f>IF(Table1[[#This Row],[नाम विद्यार्थी]]="","",IF(Table1[[#This Row],[कक्षा]]&gt;8,5,""))</f>
        <v/>
      </c>
      <c r="P16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4" s="21"/>
      <c r="R1664" s="21"/>
      <c r="S1664" s="28" t="str">
        <f>IF(SUM(Table1[[#This Row],[छात्र निधि]:[टी.सी.शुल्क]])=0,"",SUM(Table1[[#This Row],[छात्र निधि]:[टी.सी.शुल्क]]))</f>
        <v/>
      </c>
      <c r="T1664" s="33"/>
      <c r="U1664" s="33"/>
      <c r="V1664" s="22"/>
    </row>
    <row r="1665" spans="2:22" ht="15">
      <c r="B1665" s="25" t="str">
        <f>IF(C1665="","",ROWS($A$4:A1665))</f>
        <v/>
      </c>
      <c r="C1665" s="25" t="str">
        <f>IF('Student Record'!A1663="","",'Student Record'!A1663)</f>
        <v/>
      </c>
      <c r="D1665" s="25" t="str">
        <f>IF('Student Record'!B1663="","",'Student Record'!B1663)</f>
        <v/>
      </c>
      <c r="E1665" s="25" t="str">
        <f>IF('Student Record'!C1663="","",'Student Record'!C1663)</f>
        <v/>
      </c>
      <c r="F1665" s="26" t="str">
        <f>IF('Student Record'!E1663="","",'Student Record'!E1663)</f>
        <v/>
      </c>
      <c r="G1665" s="26" t="str">
        <f>IF('Student Record'!G1663="","",'Student Record'!G1663)</f>
        <v/>
      </c>
      <c r="H1665" s="25" t="str">
        <f>IF('Student Record'!I1663="","",'Student Record'!I1663)</f>
        <v/>
      </c>
      <c r="I1665" s="27" t="str">
        <f>IF('Student Record'!J1663="","",'Student Record'!J1663)</f>
        <v/>
      </c>
      <c r="J1665" s="25" t="str">
        <f>IF('Student Record'!O1663="","",'Student Record'!O1663)</f>
        <v/>
      </c>
      <c r="K16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5" s="25" t="str">
        <f>IF(Table1[[#This Row],[नाम विद्यार्थी]]="","",IF(AND(Table1[[#This Row],[कक्षा]]&gt;8,Table1[[#This Row],[कक्षा]]&lt;11),50,""))</f>
        <v/>
      </c>
      <c r="M1665" s="28" t="str">
        <f>IF(Table1[[#This Row],[नाम विद्यार्थी]]="","",IF(AND(Table1[[#This Row],[कक्षा]]&gt;=11,'School Fees'!$L$3="Yes"),100,""))</f>
        <v/>
      </c>
      <c r="N16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5" s="25" t="str">
        <f>IF(Table1[[#This Row],[नाम विद्यार्थी]]="","",IF(Table1[[#This Row],[कक्षा]]&gt;8,5,""))</f>
        <v/>
      </c>
      <c r="P16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5" s="21"/>
      <c r="R1665" s="21"/>
      <c r="S1665" s="28" t="str">
        <f>IF(SUM(Table1[[#This Row],[छात्र निधि]:[टी.सी.शुल्क]])=0,"",SUM(Table1[[#This Row],[छात्र निधि]:[टी.सी.शुल्क]]))</f>
        <v/>
      </c>
      <c r="T1665" s="33"/>
      <c r="U1665" s="33"/>
      <c r="V1665" s="22"/>
    </row>
    <row r="1666" spans="2:22" ht="15">
      <c r="B1666" s="25" t="str">
        <f>IF(C1666="","",ROWS($A$4:A1666))</f>
        <v/>
      </c>
      <c r="C1666" s="25" t="str">
        <f>IF('Student Record'!A1664="","",'Student Record'!A1664)</f>
        <v/>
      </c>
      <c r="D1666" s="25" t="str">
        <f>IF('Student Record'!B1664="","",'Student Record'!B1664)</f>
        <v/>
      </c>
      <c r="E1666" s="25" t="str">
        <f>IF('Student Record'!C1664="","",'Student Record'!C1664)</f>
        <v/>
      </c>
      <c r="F1666" s="26" t="str">
        <f>IF('Student Record'!E1664="","",'Student Record'!E1664)</f>
        <v/>
      </c>
      <c r="G1666" s="26" t="str">
        <f>IF('Student Record'!G1664="","",'Student Record'!G1664)</f>
        <v/>
      </c>
      <c r="H1666" s="25" t="str">
        <f>IF('Student Record'!I1664="","",'Student Record'!I1664)</f>
        <v/>
      </c>
      <c r="I1666" s="27" t="str">
        <f>IF('Student Record'!J1664="","",'Student Record'!J1664)</f>
        <v/>
      </c>
      <c r="J1666" s="25" t="str">
        <f>IF('Student Record'!O1664="","",'Student Record'!O1664)</f>
        <v/>
      </c>
      <c r="K16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6" s="25" t="str">
        <f>IF(Table1[[#This Row],[नाम विद्यार्थी]]="","",IF(AND(Table1[[#This Row],[कक्षा]]&gt;8,Table1[[#This Row],[कक्षा]]&lt;11),50,""))</f>
        <v/>
      </c>
      <c r="M1666" s="28" t="str">
        <f>IF(Table1[[#This Row],[नाम विद्यार्थी]]="","",IF(AND(Table1[[#This Row],[कक्षा]]&gt;=11,'School Fees'!$L$3="Yes"),100,""))</f>
        <v/>
      </c>
      <c r="N16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6" s="25" t="str">
        <f>IF(Table1[[#This Row],[नाम विद्यार्थी]]="","",IF(Table1[[#This Row],[कक्षा]]&gt;8,5,""))</f>
        <v/>
      </c>
      <c r="P16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6" s="21"/>
      <c r="R1666" s="21"/>
      <c r="S1666" s="28" t="str">
        <f>IF(SUM(Table1[[#This Row],[छात्र निधि]:[टी.सी.शुल्क]])=0,"",SUM(Table1[[#This Row],[छात्र निधि]:[टी.सी.शुल्क]]))</f>
        <v/>
      </c>
      <c r="T1666" s="33"/>
      <c r="U1666" s="33"/>
      <c r="V1666" s="22"/>
    </row>
    <row r="1667" spans="2:22" ht="15">
      <c r="B1667" s="25" t="str">
        <f>IF(C1667="","",ROWS($A$4:A1667))</f>
        <v/>
      </c>
      <c r="C1667" s="25" t="str">
        <f>IF('Student Record'!A1665="","",'Student Record'!A1665)</f>
        <v/>
      </c>
      <c r="D1667" s="25" t="str">
        <f>IF('Student Record'!B1665="","",'Student Record'!B1665)</f>
        <v/>
      </c>
      <c r="E1667" s="25" t="str">
        <f>IF('Student Record'!C1665="","",'Student Record'!C1665)</f>
        <v/>
      </c>
      <c r="F1667" s="26" t="str">
        <f>IF('Student Record'!E1665="","",'Student Record'!E1665)</f>
        <v/>
      </c>
      <c r="G1667" s="26" t="str">
        <f>IF('Student Record'!G1665="","",'Student Record'!G1665)</f>
        <v/>
      </c>
      <c r="H1667" s="25" t="str">
        <f>IF('Student Record'!I1665="","",'Student Record'!I1665)</f>
        <v/>
      </c>
      <c r="I1667" s="27" t="str">
        <f>IF('Student Record'!J1665="","",'Student Record'!J1665)</f>
        <v/>
      </c>
      <c r="J1667" s="25" t="str">
        <f>IF('Student Record'!O1665="","",'Student Record'!O1665)</f>
        <v/>
      </c>
      <c r="K16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7" s="25" t="str">
        <f>IF(Table1[[#This Row],[नाम विद्यार्थी]]="","",IF(AND(Table1[[#This Row],[कक्षा]]&gt;8,Table1[[#This Row],[कक्षा]]&lt;11),50,""))</f>
        <v/>
      </c>
      <c r="M1667" s="28" t="str">
        <f>IF(Table1[[#This Row],[नाम विद्यार्थी]]="","",IF(AND(Table1[[#This Row],[कक्षा]]&gt;=11,'School Fees'!$L$3="Yes"),100,""))</f>
        <v/>
      </c>
      <c r="N16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7" s="25" t="str">
        <f>IF(Table1[[#This Row],[नाम विद्यार्थी]]="","",IF(Table1[[#This Row],[कक्षा]]&gt;8,5,""))</f>
        <v/>
      </c>
      <c r="P16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7" s="21"/>
      <c r="R1667" s="21"/>
      <c r="S1667" s="28" t="str">
        <f>IF(SUM(Table1[[#This Row],[छात्र निधि]:[टी.सी.शुल्क]])=0,"",SUM(Table1[[#This Row],[छात्र निधि]:[टी.सी.शुल्क]]))</f>
        <v/>
      </c>
      <c r="T1667" s="33"/>
      <c r="U1667" s="33"/>
      <c r="V1667" s="22"/>
    </row>
    <row r="1668" spans="2:22" ht="15">
      <c r="B1668" s="25" t="str">
        <f>IF(C1668="","",ROWS($A$4:A1668))</f>
        <v/>
      </c>
      <c r="C1668" s="25" t="str">
        <f>IF('Student Record'!A1666="","",'Student Record'!A1666)</f>
        <v/>
      </c>
      <c r="D1668" s="25" t="str">
        <f>IF('Student Record'!B1666="","",'Student Record'!B1666)</f>
        <v/>
      </c>
      <c r="E1668" s="25" t="str">
        <f>IF('Student Record'!C1666="","",'Student Record'!C1666)</f>
        <v/>
      </c>
      <c r="F1668" s="26" t="str">
        <f>IF('Student Record'!E1666="","",'Student Record'!E1666)</f>
        <v/>
      </c>
      <c r="G1668" s="26" t="str">
        <f>IF('Student Record'!G1666="","",'Student Record'!G1666)</f>
        <v/>
      </c>
      <c r="H1668" s="25" t="str">
        <f>IF('Student Record'!I1666="","",'Student Record'!I1666)</f>
        <v/>
      </c>
      <c r="I1668" s="27" t="str">
        <f>IF('Student Record'!J1666="","",'Student Record'!J1666)</f>
        <v/>
      </c>
      <c r="J1668" s="25" t="str">
        <f>IF('Student Record'!O1666="","",'Student Record'!O1666)</f>
        <v/>
      </c>
      <c r="K16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8" s="25" t="str">
        <f>IF(Table1[[#This Row],[नाम विद्यार्थी]]="","",IF(AND(Table1[[#This Row],[कक्षा]]&gt;8,Table1[[#This Row],[कक्षा]]&lt;11),50,""))</f>
        <v/>
      </c>
      <c r="M1668" s="28" t="str">
        <f>IF(Table1[[#This Row],[नाम विद्यार्थी]]="","",IF(AND(Table1[[#This Row],[कक्षा]]&gt;=11,'School Fees'!$L$3="Yes"),100,""))</f>
        <v/>
      </c>
      <c r="N16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8" s="25" t="str">
        <f>IF(Table1[[#This Row],[नाम विद्यार्थी]]="","",IF(Table1[[#This Row],[कक्षा]]&gt;8,5,""))</f>
        <v/>
      </c>
      <c r="P16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8" s="21"/>
      <c r="R1668" s="21"/>
      <c r="S1668" s="28" t="str">
        <f>IF(SUM(Table1[[#This Row],[छात्र निधि]:[टी.सी.शुल्क]])=0,"",SUM(Table1[[#This Row],[छात्र निधि]:[टी.सी.शुल्क]]))</f>
        <v/>
      </c>
      <c r="T1668" s="33"/>
      <c r="U1668" s="33"/>
      <c r="V1668" s="22"/>
    </row>
    <row r="1669" spans="2:22" ht="15">
      <c r="B1669" s="25" t="str">
        <f>IF(C1669="","",ROWS($A$4:A1669))</f>
        <v/>
      </c>
      <c r="C1669" s="25" t="str">
        <f>IF('Student Record'!A1667="","",'Student Record'!A1667)</f>
        <v/>
      </c>
      <c r="D1669" s="25" t="str">
        <f>IF('Student Record'!B1667="","",'Student Record'!B1667)</f>
        <v/>
      </c>
      <c r="E1669" s="25" t="str">
        <f>IF('Student Record'!C1667="","",'Student Record'!C1667)</f>
        <v/>
      </c>
      <c r="F1669" s="26" t="str">
        <f>IF('Student Record'!E1667="","",'Student Record'!E1667)</f>
        <v/>
      </c>
      <c r="G1669" s="26" t="str">
        <f>IF('Student Record'!G1667="","",'Student Record'!G1667)</f>
        <v/>
      </c>
      <c r="H1669" s="25" t="str">
        <f>IF('Student Record'!I1667="","",'Student Record'!I1667)</f>
        <v/>
      </c>
      <c r="I1669" s="27" t="str">
        <f>IF('Student Record'!J1667="","",'Student Record'!J1667)</f>
        <v/>
      </c>
      <c r="J1669" s="25" t="str">
        <f>IF('Student Record'!O1667="","",'Student Record'!O1667)</f>
        <v/>
      </c>
      <c r="K16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69" s="25" t="str">
        <f>IF(Table1[[#This Row],[नाम विद्यार्थी]]="","",IF(AND(Table1[[#This Row],[कक्षा]]&gt;8,Table1[[#This Row],[कक्षा]]&lt;11),50,""))</f>
        <v/>
      </c>
      <c r="M1669" s="28" t="str">
        <f>IF(Table1[[#This Row],[नाम विद्यार्थी]]="","",IF(AND(Table1[[#This Row],[कक्षा]]&gt;=11,'School Fees'!$L$3="Yes"),100,""))</f>
        <v/>
      </c>
      <c r="N16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69" s="25" t="str">
        <f>IF(Table1[[#This Row],[नाम विद्यार्थी]]="","",IF(Table1[[#This Row],[कक्षा]]&gt;8,5,""))</f>
        <v/>
      </c>
      <c r="P16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69" s="21"/>
      <c r="R1669" s="21"/>
      <c r="S1669" s="28" t="str">
        <f>IF(SUM(Table1[[#This Row],[छात्र निधि]:[टी.सी.शुल्क]])=0,"",SUM(Table1[[#This Row],[छात्र निधि]:[टी.सी.शुल्क]]))</f>
        <v/>
      </c>
      <c r="T1669" s="33"/>
      <c r="U1669" s="33"/>
      <c r="V1669" s="22"/>
    </row>
    <row r="1670" spans="2:22" ht="15">
      <c r="B1670" s="25" t="str">
        <f>IF(C1670="","",ROWS($A$4:A1670))</f>
        <v/>
      </c>
      <c r="C1670" s="25" t="str">
        <f>IF('Student Record'!A1668="","",'Student Record'!A1668)</f>
        <v/>
      </c>
      <c r="D1670" s="25" t="str">
        <f>IF('Student Record'!B1668="","",'Student Record'!B1668)</f>
        <v/>
      </c>
      <c r="E1670" s="25" t="str">
        <f>IF('Student Record'!C1668="","",'Student Record'!C1668)</f>
        <v/>
      </c>
      <c r="F1670" s="26" t="str">
        <f>IF('Student Record'!E1668="","",'Student Record'!E1668)</f>
        <v/>
      </c>
      <c r="G1670" s="26" t="str">
        <f>IF('Student Record'!G1668="","",'Student Record'!G1668)</f>
        <v/>
      </c>
      <c r="H1670" s="25" t="str">
        <f>IF('Student Record'!I1668="","",'Student Record'!I1668)</f>
        <v/>
      </c>
      <c r="I1670" s="27" t="str">
        <f>IF('Student Record'!J1668="","",'Student Record'!J1668)</f>
        <v/>
      </c>
      <c r="J1670" s="25" t="str">
        <f>IF('Student Record'!O1668="","",'Student Record'!O1668)</f>
        <v/>
      </c>
      <c r="K16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0" s="25" t="str">
        <f>IF(Table1[[#This Row],[नाम विद्यार्थी]]="","",IF(AND(Table1[[#This Row],[कक्षा]]&gt;8,Table1[[#This Row],[कक्षा]]&lt;11),50,""))</f>
        <v/>
      </c>
      <c r="M1670" s="28" t="str">
        <f>IF(Table1[[#This Row],[नाम विद्यार्थी]]="","",IF(AND(Table1[[#This Row],[कक्षा]]&gt;=11,'School Fees'!$L$3="Yes"),100,""))</f>
        <v/>
      </c>
      <c r="N16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0" s="25" t="str">
        <f>IF(Table1[[#This Row],[नाम विद्यार्थी]]="","",IF(Table1[[#This Row],[कक्षा]]&gt;8,5,""))</f>
        <v/>
      </c>
      <c r="P16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0" s="21"/>
      <c r="R1670" s="21"/>
      <c r="S1670" s="28" t="str">
        <f>IF(SUM(Table1[[#This Row],[छात्र निधि]:[टी.सी.शुल्क]])=0,"",SUM(Table1[[#This Row],[छात्र निधि]:[टी.सी.शुल्क]]))</f>
        <v/>
      </c>
      <c r="T1670" s="33"/>
      <c r="U1670" s="33"/>
      <c r="V1670" s="22"/>
    </row>
    <row r="1671" spans="2:22" ht="15">
      <c r="B1671" s="25" t="str">
        <f>IF(C1671="","",ROWS($A$4:A1671))</f>
        <v/>
      </c>
      <c r="C1671" s="25" t="str">
        <f>IF('Student Record'!A1669="","",'Student Record'!A1669)</f>
        <v/>
      </c>
      <c r="D1671" s="25" t="str">
        <f>IF('Student Record'!B1669="","",'Student Record'!B1669)</f>
        <v/>
      </c>
      <c r="E1671" s="25" t="str">
        <f>IF('Student Record'!C1669="","",'Student Record'!C1669)</f>
        <v/>
      </c>
      <c r="F1671" s="26" t="str">
        <f>IF('Student Record'!E1669="","",'Student Record'!E1669)</f>
        <v/>
      </c>
      <c r="G1671" s="26" t="str">
        <f>IF('Student Record'!G1669="","",'Student Record'!G1669)</f>
        <v/>
      </c>
      <c r="H1671" s="25" t="str">
        <f>IF('Student Record'!I1669="","",'Student Record'!I1669)</f>
        <v/>
      </c>
      <c r="I1671" s="27" t="str">
        <f>IF('Student Record'!J1669="","",'Student Record'!J1669)</f>
        <v/>
      </c>
      <c r="J1671" s="25" t="str">
        <f>IF('Student Record'!O1669="","",'Student Record'!O1669)</f>
        <v/>
      </c>
      <c r="K16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1" s="25" t="str">
        <f>IF(Table1[[#This Row],[नाम विद्यार्थी]]="","",IF(AND(Table1[[#This Row],[कक्षा]]&gt;8,Table1[[#This Row],[कक्षा]]&lt;11),50,""))</f>
        <v/>
      </c>
      <c r="M1671" s="28" t="str">
        <f>IF(Table1[[#This Row],[नाम विद्यार्थी]]="","",IF(AND(Table1[[#This Row],[कक्षा]]&gt;=11,'School Fees'!$L$3="Yes"),100,""))</f>
        <v/>
      </c>
      <c r="N16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1" s="25" t="str">
        <f>IF(Table1[[#This Row],[नाम विद्यार्थी]]="","",IF(Table1[[#This Row],[कक्षा]]&gt;8,5,""))</f>
        <v/>
      </c>
      <c r="P16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1" s="21"/>
      <c r="R1671" s="21"/>
      <c r="S1671" s="28" t="str">
        <f>IF(SUM(Table1[[#This Row],[छात्र निधि]:[टी.सी.शुल्क]])=0,"",SUM(Table1[[#This Row],[छात्र निधि]:[टी.सी.शुल्क]]))</f>
        <v/>
      </c>
      <c r="T1671" s="33"/>
      <c r="U1671" s="33"/>
      <c r="V1671" s="22"/>
    </row>
    <row r="1672" spans="2:22" ht="15">
      <c r="B1672" s="25" t="str">
        <f>IF(C1672="","",ROWS($A$4:A1672))</f>
        <v/>
      </c>
      <c r="C1672" s="25" t="str">
        <f>IF('Student Record'!A1670="","",'Student Record'!A1670)</f>
        <v/>
      </c>
      <c r="D1672" s="25" t="str">
        <f>IF('Student Record'!B1670="","",'Student Record'!B1670)</f>
        <v/>
      </c>
      <c r="E1672" s="25" t="str">
        <f>IF('Student Record'!C1670="","",'Student Record'!C1670)</f>
        <v/>
      </c>
      <c r="F1672" s="26" t="str">
        <f>IF('Student Record'!E1670="","",'Student Record'!E1670)</f>
        <v/>
      </c>
      <c r="G1672" s="26" t="str">
        <f>IF('Student Record'!G1670="","",'Student Record'!G1670)</f>
        <v/>
      </c>
      <c r="H1672" s="25" t="str">
        <f>IF('Student Record'!I1670="","",'Student Record'!I1670)</f>
        <v/>
      </c>
      <c r="I1672" s="27" t="str">
        <f>IF('Student Record'!J1670="","",'Student Record'!J1670)</f>
        <v/>
      </c>
      <c r="J1672" s="25" t="str">
        <f>IF('Student Record'!O1670="","",'Student Record'!O1670)</f>
        <v/>
      </c>
      <c r="K16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2" s="25" t="str">
        <f>IF(Table1[[#This Row],[नाम विद्यार्थी]]="","",IF(AND(Table1[[#This Row],[कक्षा]]&gt;8,Table1[[#This Row],[कक्षा]]&lt;11),50,""))</f>
        <v/>
      </c>
      <c r="M1672" s="28" t="str">
        <f>IF(Table1[[#This Row],[नाम विद्यार्थी]]="","",IF(AND(Table1[[#This Row],[कक्षा]]&gt;=11,'School Fees'!$L$3="Yes"),100,""))</f>
        <v/>
      </c>
      <c r="N16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2" s="25" t="str">
        <f>IF(Table1[[#This Row],[नाम विद्यार्थी]]="","",IF(Table1[[#This Row],[कक्षा]]&gt;8,5,""))</f>
        <v/>
      </c>
      <c r="P16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2" s="21"/>
      <c r="R1672" s="21"/>
      <c r="S1672" s="28" t="str">
        <f>IF(SUM(Table1[[#This Row],[छात्र निधि]:[टी.सी.शुल्क]])=0,"",SUM(Table1[[#This Row],[छात्र निधि]:[टी.सी.शुल्क]]))</f>
        <v/>
      </c>
      <c r="T1672" s="33"/>
      <c r="U1672" s="33"/>
      <c r="V1672" s="22"/>
    </row>
    <row r="1673" spans="2:22" ht="15">
      <c r="B1673" s="25" t="str">
        <f>IF(C1673="","",ROWS($A$4:A1673))</f>
        <v/>
      </c>
      <c r="C1673" s="25" t="str">
        <f>IF('Student Record'!A1671="","",'Student Record'!A1671)</f>
        <v/>
      </c>
      <c r="D1673" s="25" t="str">
        <f>IF('Student Record'!B1671="","",'Student Record'!B1671)</f>
        <v/>
      </c>
      <c r="E1673" s="25" t="str">
        <f>IF('Student Record'!C1671="","",'Student Record'!C1671)</f>
        <v/>
      </c>
      <c r="F1673" s="26" t="str">
        <f>IF('Student Record'!E1671="","",'Student Record'!E1671)</f>
        <v/>
      </c>
      <c r="G1673" s="26" t="str">
        <f>IF('Student Record'!G1671="","",'Student Record'!G1671)</f>
        <v/>
      </c>
      <c r="H1673" s="25" t="str">
        <f>IF('Student Record'!I1671="","",'Student Record'!I1671)</f>
        <v/>
      </c>
      <c r="I1673" s="27" t="str">
        <f>IF('Student Record'!J1671="","",'Student Record'!J1671)</f>
        <v/>
      </c>
      <c r="J1673" s="25" t="str">
        <f>IF('Student Record'!O1671="","",'Student Record'!O1671)</f>
        <v/>
      </c>
      <c r="K16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3" s="25" t="str">
        <f>IF(Table1[[#This Row],[नाम विद्यार्थी]]="","",IF(AND(Table1[[#This Row],[कक्षा]]&gt;8,Table1[[#This Row],[कक्षा]]&lt;11),50,""))</f>
        <v/>
      </c>
      <c r="M1673" s="28" t="str">
        <f>IF(Table1[[#This Row],[नाम विद्यार्थी]]="","",IF(AND(Table1[[#This Row],[कक्षा]]&gt;=11,'School Fees'!$L$3="Yes"),100,""))</f>
        <v/>
      </c>
      <c r="N16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3" s="25" t="str">
        <f>IF(Table1[[#This Row],[नाम विद्यार्थी]]="","",IF(Table1[[#This Row],[कक्षा]]&gt;8,5,""))</f>
        <v/>
      </c>
      <c r="P16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3" s="21"/>
      <c r="R1673" s="21"/>
      <c r="S1673" s="28" t="str">
        <f>IF(SUM(Table1[[#This Row],[छात्र निधि]:[टी.सी.शुल्क]])=0,"",SUM(Table1[[#This Row],[छात्र निधि]:[टी.सी.शुल्क]]))</f>
        <v/>
      </c>
      <c r="T1673" s="33"/>
      <c r="U1673" s="33"/>
      <c r="V1673" s="22"/>
    </row>
    <row r="1674" spans="2:22" ht="15">
      <c r="B1674" s="25" t="str">
        <f>IF(C1674="","",ROWS($A$4:A1674))</f>
        <v/>
      </c>
      <c r="C1674" s="25" t="str">
        <f>IF('Student Record'!A1672="","",'Student Record'!A1672)</f>
        <v/>
      </c>
      <c r="D1674" s="25" t="str">
        <f>IF('Student Record'!B1672="","",'Student Record'!B1672)</f>
        <v/>
      </c>
      <c r="E1674" s="25" t="str">
        <f>IF('Student Record'!C1672="","",'Student Record'!C1672)</f>
        <v/>
      </c>
      <c r="F1674" s="26" t="str">
        <f>IF('Student Record'!E1672="","",'Student Record'!E1672)</f>
        <v/>
      </c>
      <c r="G1674" s="26" t="str">
        <f>IF('Student Record'!G1672="","",'Student Record'!G1672)</f>
        <v/>
      </c>
      <c r="H1674" s="25" t="str">
        <f>IF('Student Record'!I1672="","",'Student Record'!I1672)</f>
        <v/>
      </c>
      <c r="I1674" s="27" t="str">
        <f>IF('Student Record'!J1672="","",'Student Record'!J1672)</f>
        <v/>
      </c>
      <c r="J1674" s="25" t="str">
        <f>IF('Student Record'!O1672="","",'Student Record'!O1672)</f>
        <v/>
      </c>
      <c r="K16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4" s="25" t="str">
        <f>IF(Table1[[#This Row],[नाम विद्यार्थी]]="","",IF(AND(Table1[[#This Row],[कक्षा]]&gt;8,Table1[[#This Row],[कक्षा]]&lt;11),50,""))</f>
        <v/>
      </c>
      <c r="M1674" s="28" t="str">
        <f>IF(Table1[[#This Row],[नाम विद्यार्थी]]="","",IF(AND(Table1[[#This Row],[कक्षा]]&gt;=11,'School Fees'!$L$3="Yes"),100,""))</f>
        <v/>
      </c>
      <c r="N16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4" s="25" t="str">
        <f>IF(Table1[[#This Row],[नाम विद्यार्थी]]="","",IF(Table1[[#This Row],[कक्षा]]&gt;8,5,""))</f>
        <v/>
      </c>
      <c r="P16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4" s="21"/>
      <c r="R1674" s="21"/>
      <c r="S1674" s="28" t="str">
        <f>IF(SUM(Table1[[#This Row],[छात्र निधि]:[टी.सी.शुल्क]])=0,"",SUM(Table1[[#This Row],[छात्र निधि]:[टी.सी.शुल्क]]))</f>
        <v/>
      </c>
      <c r="T1674" s="33"/>
      <c r="U1674" s="33"/>
      <c r="V1674" s="22"/>
    </row>
    <row r="1675" spans="2:22" ht="15">
      <c r="B1675" s="25" t="str">
        <f>IF(C1675="","",ROWS($A$4:A1675))</f>
        <v/>
      </c>
      <c r="C1675" s="25" t="str">
        <f>IF('Student Record'!A1673="","",'Student Record'!A1673)</f>
        <v/>
      </c>
      <c r="D1675" s="25" t="str">
        <f>IF('Student Record'!B1673="","",'Student Record'!B1673)</f>
        <v/>
      </c>
      <c r="E1675" s="25" t="str">
        <f>IF('Student Record'!C1673="","",'Student Record'!C1673)</f>
        <v/>
      </c>
      <c r="F1675" s="26" t="str">
        <f>IF('Student Record'!E1673="","",'Student Record'!E1673)</f>
        <v/>
      </c>
      <c r="G1675" s="26" t="str">
        <f>IF('Student Record'!G1673="","",'Student Record'!G1673)</f>
        <v/>
      </c>
      <c r="H1675" s="25" t="str">
        <f>IF('Student Record'!I1673="","",'Student Record'!I1673)</f>
        <v/>
      </c>
      <c r="I1675" s="27" t="str">
        <f>IF('Student Record'!J1673="","",'Student Record'!J1673)</f>
        <v/>
      </c>
      <c r="J1675" s="25" t="str">
        <f>IF('Student Record'!O1673="","",'Student Record'!O1673)</f>
        <v/>
      </c>
      <c r="K16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5" s="25" t="str">
        <f>IF(Table1[[#This Row],[नाम विद्यार्थी]]="","",IF(AND(Table1[[#This Row],[कक्षा]]&gt;8,Table1[[#This Row],[कक्षा]]&lt;11),50,""))</f>
        <v/>
      </c>
      <c r="M1675" s="28" t="str">
        <f>IF(Table1[[#This Row],[नाम विद्यार्थी]]="","",IF(AND(Table1[[#This Row],[कक्षा]]&gt;=11,'School Fees'!$L$3="Yes"),100,""))</f>
        <v/>
      </c>
      <c r="N16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5" s="25" t="str">
        <f>IF(Table1[[#This Row],[नाम विद्यार्थी]]="","",IF(Table1[[#This Row],[कक्षा]]&gt;8,5,""))</f>
        <v/>
      </c>
      <c r="P16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5" s="21"/>
      <c r="R1675" s="21"/>
      <c r="S1675" s="28" t="str">
        <f>IF(SUM(Table1[[#This Row],[छात्र निधि]:[टी.सी.शुल्क]])=0,"",SUM(Table1[[#This Row],[छात्र निधि]:[टी.सी.शुल्क]]))</f>
        <v/>
      </c>
      <c r="T1675" s="33"/>
      <c r="U1675" s="33"/>
      <c r="V1675" s="22"/>
    </row>
    <row r="1676" spans="2:22" ht="15">
      <c r="B1676" s="25" t="str">
        <f>IF(C1676="","",ROWS($A$4:A1676))</f>
        <v/>
      </c>
      <c r="C1676" s="25" t="str">
        <f>IF('Student Record'!A1674="","",'Student Record'!A1674)</f>
        <v/>
      </c>
      <c r="D1676" s="25" t="str">
        <f>IF('Student Record'!B1674="","",'Student Record'!B1674)</f>
        <v/>
      </c>
      <c r="E1676" s="25" t="str">
        <f>IF('Student Record'!C1674="","",'Student Record'!C1674)</f>
        <v/>
      </c>
      <c r="F1676" s="26" t="str">
        <f>IF('Student Record'!E1674="","",'Student Record'!E1674)</f>
        <v/>
      </c>
      <c r="G1676" s="26" t="str">
        <f>IF('Student Record'!G1674="","",'Student Record'!G1674)</f>
        <v/>
      </c>
      <c r="H1676" s="25" t="str">
        <f>IF('Student Record'!I1674="","",'Student Record'!I1674)</f>
        <v/>
      </c>
      <c r="I1676" s="27" t="str">
        <f>IF('Student Record'!J1674="","",'Student Record'!J1674)</f>
        <v/>
      </c>
      <c r="J1676" s="25" t="str">
        <f>IF('Student Record'!O1674="","",'Student Record'!O1674)</f>
        <v/>
      </c>
      <c r="K16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6" s="25" t="str">
        <f>IF(Table1[[#This Row],[नाम विद्यार्थी]]="","",IF(AND(Table1[[#This Row],[कक्षा]]&gt;8,Table1[[#This Row],[कक्षा]]&lt;11),50,""))</f>
        <v/>
      </c>
      <c r="M1676" s="28" t="str">
        <f>IF(Table1[[#This Row],[नाम विद्यार्थी]]="","",IF(AND(Table1[[#This Row],[कक्षा]]&gt;=11,'School Fees'!$L$3="Yes"),100,""))</f>
        <v/>
      </c>
      <c r="N16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6" s="25" t="str">
        <f>IF(Table1[[#This Row],[नाम विद्यार्थी]]="","",IF(Table1[[#This Row],[कक्षा]]&gt;8,5,""))</f>
        <v/>
      </c>
      <c r="P16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6" s="21"/>
      <c r="R1676" s="21"/>
      <c r="S1676" s="28" t="str">
        <f>IF(SUM(Table1[[#This Row],[छात्र निधि]:[टी.सी.शुल्क]])=0,"",SUM(Table1[[#This Row],[छात्र निधि]:[टी.सी.शुल्क]]))</f>
        <v/>
      </c>
      <c r="T1676" s="33"/>
      <c r="U1676" s="33"/>
      <c r="V1676" s="22"/>
    </row>
    <row r="1677" spans="2:22" ht="15">
      <c r="B1677" s="25" t="str">
        <f>IF(C1677="","",ROWS($A$4:A1677))</f>
        <v/>
      </c>
      <c r="C1677" s="25" t="str">
        <f>IF('Student Record'!A1675="","",'Student Record'!A1675)</f>
        <v/>
      </c>
      <c r="D1677" s="25" t="str">
        <f>IF('Student Record'!B1675="","",'Student Record'!B1675)</f>
        <v/>
      </c>
      <c r="E1677" s="25" t="str">
        <f>IF('Student Record'!C1675="","",'Student Record'!C1675)</f>
        <v/>
      </c>
      <c r="F1677" s="26" t="str">
        <f>IF('Student Record'!E1675="","",'Student Record'!E1675)</f>
        <v/>
      </c>
      <c r="G1677" s="26" t="str">
        <f>IF('Student Record'!G1675="","",'Student Record'!G1675)</f>
        <v/>
      </c>
      <c r="H1677" s="25" t="str">
        <f>IF('Student Record'!I1675="","",'Student Record'!I1675)</f>
        <v/>
      </c>
      <c r="I1677" s="27" t="str">
        <f>IF('Student Record'!J1675="","",'Student Record'!J1675)</f>
        <v/>
      </c>
      <c r="J1677" s="25" t="str">
        <f>IF('Student Record'!O1675="","",'Student Record'!O1675)</f>
        <v/>
      </c>
      <c r="K16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7" s="25" t="str">
        <f>IF(Table1[[#This Row],[नाम विद्यार्थी]]="","",IF(AND(Table1[[#This Row],[कक्षा]]&gt;8,Table1[[#This Row],[कक्षा]]&lt;11),50,""))</f>
        <v/>
      </c>
      <c r="M1677" s="28" t="str">
        <f>IF(Table1[[#This Row],[नाम विद्यार्थी]]="","",IF(AND(Table1[[#This Row],[कक्षा]]&gt;=11,'School Fees'!$L$3="Yes"),100,""))</f>
        <v/>
      </c>
      <c r="N16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7" s="25" t="str">
        <f>IF(Table1[[#This Row],[नाम विद्यार्थी]]="","",IF(Table1[[#This Row],[कक्षा]]&gt;8,5,""))</f>
        <v/>
      </c>
      <c r="P16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7" s="21"/>
      <c r="R1677" s="21"/>
      <c r="S1677" s="28" t="str">
        <f>IF(SUM(Table1[[#This Row],[छात्र निधि]:[टी.सी.शुल्क]])=0,"",SUM(Table1[[#This Row],[छात्र निधि]:[टी.सी.शुल्क]]))</f>
        <v/>
      </c>
      <c r="T1677" s="33"/>
      <c r="U1677" s="33"/>
      <c r="V1677" s="22"/>
    </row>
    <row r="1678" spans="2:22" ht="15">
      <c r="B1678" s="25" t="str">
        <f>IF(C1678="","",ROWS($A$4:A1678))</f>
        <v/>
      </c>
      <c r="C1678" s="25" t="str">
        <f>IF('Student Record'!A1676="","",'Student Record'!A1676)</f>
        <v/>
      </c>
      <c r="D1678" s="25" t="str">
        <f>IF('Student Record'!B1676="","",'Student Record'!B1676)</f>
        <v/>
      </c>
      <c r="E1678" s="25" t="str">
        <f>IF('Student Record'!C1676="","",'Student Record'!C1676)</f>
        <v/>
      </c>
      <c r="F1678" s="26" t="str">
        <f>IF('Student Record'!E1676="","",'Student Record'!E1676)</f>
        <v/>
      </c>
      <c r="G1678" s="26" t="str">
        <f>IF('Student Record'!G1676="","",'Student Record'!G1676)</f>
        <v/>
      </c>
      <c r="H1678" s="25" t="str">
        <f>IF('Student Record'!I1676="","",'Student Record'!I1676)</f>
        <v/>
      </c>
      <c r="I1678" s="27" t="str">
        <f>IF('Student Record'!J1676="","",'Student Record'!J1676)</f>
        <v/>
      </c>
      <c r="J1678" s="25" t="str">
        <f>IF('Student Record'!O1676="","",'Student Record'!O1676)</f>
        <v/>
      </c>
      <c r="K16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8" s="25" t="str">
        <f>IF(Table1[[#This Row],[नाम विद्यार्थी]]="","",IF(AND(Table1[[#This Row],[कक्षा]]&gt;8,Table1[[#This Row],[कक्षा]]&lt;11),50,""))</f>
        <v/>
      </c>
      <c r="M1678" s="28" t="str">
        <f>IF(Table1[[#This Row],[नाम विद्यार्थी]]="","",IF(AND(Table1[[#This Row],[कक्षा]]&gt;=11,'School Fees'!$L$3="Yes"),100,""))</f>
        <v/>
      </c>
      <c r="N16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8" s="25" t="str">
        <f>IF(Table1[[#This Row],[नाम विद्यार्थी]]="","",IF(Table1[[#This Row],[कक्षा]]&gt;8,5,""))</f>
        <v/>
      </c>
      <c r="P16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8" s="21"/>
      <c r="R1678" s="21"/>
      <c r="S1678" s="28" t="str">
        <f>IF(SUM(Table1[[#This Row],[छात्र निधि]:[टी.सी.शुल्क]])=0,"",SUM(Table1[[#This Row],[छात्र निधि]:[टी.सी.शुल्क]]))</f>
        <v/>
      </c>
      <c r="T1678" s="33"/>
      <c r="U1678" s="33"/>
      <c r="V1678" s="22"/>
    </row>
    <row r="1679" spans="2:22" ht="15">
      <c r="B1679" s="25" t="str">
        <f>IF(C1679="","",ROWS($A$4:A1679))</f>
        <v/>
      </c>
      <c r="C1679" s="25" t="str">
        <f>IF('Student Record'!A1677="","",'Student Record'!A1677)</f>
        <v/>
      </c>
      <c r="D1679" s="25" t="str">
        <f>IF('Student Record'!B1677="","",'Student Record'!B1677)</f>
        <v/>
      </c>
      <c r="E1679" s="25" t="str">
        <f>IF('Student Record'!C1677="","",'Student Record'!C1677)</f>
        <v/>
      </c>
      <c r="F1679" s="26" t="str">
        <f>IF('Student Record'!E1677="","",'Student Record'!E1677)</f>
        <v/>
      </c>
      <c r="G1679" s="26" t="str">
        <f>IF('Student Record'!G1677="","",'Student Record'!G1677)</f>
        <v/>
      </c>
      <c r="H1679" s="25" t="str">
        <f>IF('Student Record'!I1677="","",'Student Record'!I1677)</f>
        <v/>
      </c>
      <c r="I1679" s="27" t="str">
        <f>IF('Student Record'!J1677="","",'Student Record'!J1677)</f>
        <v/>
      </c>
      <c r="J1679" s="25" t="str">
        <f>IF('Student Record'!O1677="","",'Student Record'!O1677)</f>
        <v/>
      </c>
      <c r="K16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79" s="25" t="str">
        <f>IF(Table1[[#This Row],[नाम विद्यार्थी]]="","",IF(AND(Table1[[#This Row],[कक्षा]]&gt;8,Table1[[#This Row],[कक्षा]]&lt;11),50,""))</f>
        <v/>
      </c>
      <c r="M1679" s="28" t="str">
        <f>IF(Table1[[#This Row],[नाम विद्यार्थी]]="","",IF(AND(Table1[[#This Row],[कक्षा]]&gt;=11,'School Fees'!$L$3="Yes"),100,""))</f>
        <v/>
      </c>
      <c r="N16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79" s="25" t="str">
        <f>IF(Table1[[#This Row],[नाम विद्यार्थी]]="","",IF(Table1[[#This Row],[कक्षा]]&gt;8,5,""))</f>
        <v/>
      </c>
      <c r="P16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79" s="21"/>
      <c r="R1679" s="21"/>
      <c r="S1679" s="28" t="str">
        <f>IF(SUM(Table1[[#This Row],[छात्र निधि]:[टी.सी.शुल्क]])=0,"",SUM(Table1[[#This Row],[छात्र निधि]:[टी.सी.शुल्क]]))</f>
        <v/>
      </c>
      <c r="T1679" s="33"/>
      <c r="U1679" s="33"/>
      <c r="V1679" s="22"/>
    </row>
    <row r="1680" spans="2:22" ht="15">
      <c r="B1680" s="25" t="str">
        <f>IF(C1680="","",ROWS($A$4:A1680))</f>
        <v/>
      </c>
      <c r="C1680" s="25" t="str">
        <f>IF('Student Record'!A1678="","",'Student Record'!A1678)</f>
        <v/>
      </c>
      <c r="D1680" s="25" t="str">
        <f>IF('Student Record'!B1678="","",'Student Record'!B1678)</f>
        <v/>
      </c>
      <c r="E1680" s="25" t="str">
        <f>IF('Student Record'!C1678="","",'Student Record'!C1678)</f>
        <v/>
      </c>
      <c r="F1680" s="26" t="str">
        <f>IF('Student Record'!E1678="","",'Student Record'!E1678)</f>
        <v/>
      </c>
      <c r="G1680" s="26" t="str">
        <f>IF('Student Record'!G1678="","",'Student Record'!G1678)</f>
        <v/>
      </c>
      <c r="H1680" s="25" t="str">
        <f>IF('Student Record'!I1678="","",'Student Record'!I1678)</f>
        <v/>
      </c>
      <c r="I1680" s="27" t="str">
        <f>IF('Student Record'!J1678="","",'Student Record'!J1678)</f>
        <v/>
      </c>
      <c r="J1680" s="25" t="str">
        <f>IF('Student Record'!O1678="","",'Student Record'!O1678)</f>
        <v/>
      </c>
      <c r="K16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0" s="25" t="str">
        <f>IF(Table1[[#This Row],[नाम विद्यार्थी]]="","",IF(AND(Table1[[#This Row],[कक्षा]]&gt;8,Table1[[#This Row],[कक्षा]]&lt;11),50,""))</f>
        <v/>
      </c>
      <c r="M1680" s="28" t="str">
        <f>IF(Table1[[#This Row],[नाम विद्यार्थी]]="","",IF(AND(Table1[[#This Row],[कक्षा]]&gt;=11,'School Fees'!$L$3="Yes"),100,""))</f>
        <v/>
      </c>
      <c r="N16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0" s="25" t="str">
        <f>IF(Table1[[#This Row],[नाम विद्यार्थी]]="","",IF(Table1[[#This Row],[कक्षा]]&gt;8,5,""))</f>
        <v/>
      </c>
      <c r="P16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0" s="21"/>
      <c r="R1680" s="21"/>
      <c r="S1680" s="28" t="str">
        <f>IF(SUM(Table1[[#This Row],[छात्र निधि]:[टी.सी.शुल्क]])=0,"",SUM(Table1[[#This Row],[छात्र निधि]:[टी.सी.शुल्क]]))</f>
        <v/>
      </c>
      <c r="T1680" s="33"/>
      <c r="U1680" s="33"/>
      <c r="V1680" s="22"/>
    </row>
    <row r="1681" spans="2:22" ht="15">
      <c r="B1681" s="25" t="str">
        <f>IF(C1681="","",ROWS($A$4:A1681))</f>
        <v/>
      </c>
      <c r="C1681" s="25" t="str">
        <f>IF('Student Record'!A1679="","",'Student Record'!A1679)</f>
        <v/>
      </c>
      <c r="D1681" s="25" t="str">
        <f>IF('Student Record'!B1679="","",'Student Record'!B1679)</f>
        <v/>
      </c>
      <c r="E1681" s="25" t="str">
        <f>IF('Student Record'!C1679="","",'Student Record'!C1679)</f>
        <v/>
      </c>
      <c r="F1681" s="26" t="str">
        <f>IF('Student Record'!E1679="","",'Student Record'!E1679)</f>
        <v/>
      </c>
      <c r="G1681" s="26" t="str">
        <f>IF('Student Record'!G1679="","",'Student Record'!G1679)</f>
        <v/>
      </c>
      <c r="H1681" s="25" t="str">
        <f>IF('Student Record'!I1679="","",'Student Record'!I1679)</f>
        <v/>
      </c>
      <c r="I1681" s="27" t="str">
        <f>IF('Student Record'!J1679="","",'Student Record'!J1679)</f>
        <v/>
      </c>
      <c r="J1681" s="25" t="str">
        <f>IF('Student Record'!O1679="","",'Student Record'!O1679)</f>
        <v/>
      </c>
      <c r="K16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1" s="25" t="str">
        <f>IF(Table1[[#This Row],[नाम विद्यार्थी]]="","",IF(AND(Table1[[#This Row],[कक्षा]]&gt;8,Table1[[#This Row],[कक्षा]]&lt;11),50,""))</f>
        <v/>
      </c>
      <c r="M1681" s="28" t="str">
        <f>IF(Table1[[#This Row],[नाम विद्यार्थी]]="","",IF(AND(Table1[[#This Row],[कक्षा]]&gt;=11,'School Fees'!$L$3="Yes"),100,""))</f>
        <v/>
      </c>
      <c r="N16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1" s="25" t="str">
        <f>IF(Table1[[#This Row],[नाम विद्यार्थी]]="","",IF(Table1[[#This Row],[कक्षा]]&gt;8,5,""))</f>
        <v/>
      </c>
      <c r="P16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1" s="21"/>
      <c r="R1681" s="21"/>
      <c r="S1681" s="28" t="str">
        <f>IF(SUM(Table1[[#This Row],[छात्र निधि]:[टी.सी.शुल्क]])=0,"",SUM(Table1[[#This Row],[छात्र निधि]:[टी.सी.शुल्क]]))</f>
        <v/>
      </c>
      <c r="T1681" s="33"/>
      <c r="U1681" s="33"/>
      <c r="V1681" s="22"/>
    </row>
    <row r="1682" spans="2:22" ht="15">
      <c r="B1682" s="25" t="str">
        <f>IF(C1682="","",ROWS($A$4:A1682))</f>
        <v/>
      </c>
      <c r="C1682" s="25" t="str">
        <f>IF('Student Record'!A1680="","",'Student Record'!A1680)</f>
        <v/>
      </c>
      <c r="D1682" s="25" t="str">
        <f>IF('Student Record'!B1680="","",'Student Record'!B1680)</f>
        <v/>
      </c>
      <c r="E1682" s="25" t="str">
        <f>IF('Student Record'!C1680="","",'Student Record'!C1680)</f>
        <v/>
      </c>
      <c r="F1682" s="26" t="str">
        <f>IF('Student Record'!E1680="","",'Student Record'!E1680)</f>
        <v/>
      </c>
      <c r="G1682" s="26" t="str">
        <f>IF('Student Record'!G1680="","",'Student Record'!G1680)</f>
        <v/>
      </c>
      <c r="H1682" s="25" t="str">
        <f>IF('Student Record'!I1680="","",'Student Record'!I1680)</f>
        <v/>
      </c>
      <c r="I1682" s="27" t="str">
        <f>IF('Student Record'!J1680="","",'Student Record'!J1680)</f>
        <v/>
      </c>
      <c r="J1682" s="25" t="str">
        <f>IF('Student Record'!O1680="","",'Student Record'!O1680)</f>
        <v/>
      </c>
      <c r="K16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2" s="25" t="str">
        <f>IF(Table1[[#This Row],[नाम विद्यार्थी]]="","",IF(AND(Table1[[#This Row],[कक्षा]]&gt;8,Table1[[#This Row],[कक्षा]]&lt;11),50,""))</f>
        <v/>
      </c>
      <c r="M1682" s="28" t="str">
        <f>IF(Table1[[#This Row],[नाम विद्यार्थी]]="","",IF(AND(Table1[[#This Row],[कक्षा]]&gt;=11,'School Fees'!$L$3="Yes"),100,""))</f>
        <v/>
      </c>
      <c r="N16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2" s="25" t="str">
        <f>IF(Table1[[#This Row],[नाम विद्यार्थी]]="","",IF(Table1[[#This Row],[कक्षा]]&gt;8,5,""))</f>
        <v/>
      </c>
      <c r="P16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2" s="21"/>
      <c r="R1682" s="21"/>
      <c r="S1682" s="28" t="str">
        <f>IF(SUM(Table1[[#This Row],[छात्र निधि]:[टी.सी.शुल्क]])=0,"",SUM(Table1[[#This Row],[छात्र निधि]:[टी.सी.शुल्क]]))</f>
        <v/>
      </c>
      <c r="T1682" s="33"/>
      <c r="U1682" s="33"/>
      <c r="V1682" s="22"/>
    </row>
    <row r="1683" spans="2:22" ht="15">
      <c r="B1683" s="25" t="str">
        <f>IF(C1683="","",ROWS($A$4:A1683))</f>
        <v/>
      </c>
      <c r="C1683" s="25" t="str">
        <f>IF('Student Record'!A1681="","",'Student Record'!A1681)</f>
        <v/>
      </c>
      <c r="D1683" s="25" t="str">
        <f>IF('Student Record'!B1681="","",'Student Record'!B1681)</f>
        <v/>
      </c>
      <c r="E1683" s="25" t="str">
        <f>IF('Student Record'!C1681="","",'Student Record'!C1681)</f>
        <v/>
      </c>
      <c r="F1683" s="26" t="str">
        <f>IF('Student Record'!E1681="","",'Student Record'!E1681)</f>
        <v/>
      </c>
      <c r="G1683" s="26" t="str">
        <f>IF('Student Record'!G1681="","",'Student Record'!G1681)</f>
        <v/>
      </c>
      <c r="H1683" s="25" t="str">
        <f>IF('Student Record'!I1681="","",'Student Record'!I1681)</f>
        <v/>
      </c>
      <c r="I1683" s="27" t="str">
        <f>IF('Student Record'!J1681="","",'Student Record'!J1681)</f>
        <v/>
      </c>
      <c r="J1683" s="25" t="str">
        <f>IF('Student Record'!O1681="","",'Student Record'!O1681)</f>
        <v/>
      </c>
      <c r="K16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3" s="25" t="str">
        <f>IF(Table1[[#This Row],[नाम विद्यार्थी]]="","",IF(AND(Table1[[#This Row],[कक्षा]]&gt;8,Table1[[#This Row],[कक्षा]]&lt;11),50,""))</f>
        <v/>
      </c>
      <c r="M1683" s="28" t="str">
        <f>IF(Table1[[#This Row],[नाम विद्यार्थी]]="","",IF(AND(Table1[[#This Row],[कक्षा]]&gt;=11,'School Fees'!$L$3="Yes"),100,""))</f>
        <v/>
      </c>
      <c r="N16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3" s="25" t="str">
        <f>IF(Table1[[#This Row],[नाम विद्यार्थी]]="","",IF(Table1[[#This Row],[कक्षा]]&gt;8,5,""))</f>
        <v/>
      </c>
      <c r="P16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3" s="21"/>
      <c r="R1683" s="21"/>
      <c r="S1683" s="28" t="str">
        <f>IF(SUM(Table1[[#This Row],[छात्र निधि]:[टी.सी.शुल्क]])=0,"",SUM(Table1[[#This Row],[छात्र निधि]:[टी.सी.शुल्क]]))</f>
        <v/>
      </c>
      <c r="T1683" s="33"/>
      <c r="U1683" s="33"/>
      <c r="V1683" s="22"/>
    </row>
    <row r="1684" spans="2:22" ht="15">
      <c r="B1684" s="25" t="str">
        <f>IF(C1684="","",ROWS($A$4:A1684))</f>
        <v/>
      </c>
      <c r="C1684" s="25" t="str">
        <f>IF('Student Record'!A1682="","",'Student Record'!A1682)</f>
        <v/>
      </c>
      <c r="D1684" s="25" t="str">
        <f>IF('Student Record'!B1682="","",'Student Record'!B1682)</f>
        <v/>
      </c>
      <c r="E1684" s="25" t="str">
        <f>IF('Student Record'!C1682="","",'Student Record'!C1682)</f>
        <v/>
      </c>
      <c r="F1684" s="26" t="str">
        <f>IF('Student Record'!E1682="","",'Student Record'!E1682)</f>
        <v/>
      </c>
      <c r="G1684" s="26" t="str">
        <f>IF('Student Record'!G1682="","",'Student Record'!G1682)</f>
        <v/>
      </c>
      <c r="H1684" s="25" t="str">
        <f>IF('Student Record'!I1682="","",'Student Record'!I1682)</f>
        <v/>
      </c>
      <c r="I1684" s="27" t="str">
        <f>IF('Student Record'!J1682="","",'Student Record'!J1682)</f>
        <v/>
      </c>
      <c r="J1684" s="25" t="str">
        <f>IF('Student Record'!O1682="","",'Student Record'!O1682)</f>
        <v/>
      </c>
      <c r="K16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4" s="25" t="str">
        <f>IF(Table1[[#This Row],[नाम विद्यार्थी]]="","",IF(AND(Table1[[#This Row],[कक्षा]]&gt;8,Table1[[#This Row],[कक्षा]]&lt;11),50,""))</f>
        <v/>
      </c>
      <c r="M1684" s="28" t="str">
        <f>IF(Table1[[#This Row],[नाम विद्यार्थी]]="","",IF(AND(Table1[[#This Row],[कक्षा]]&gt;=11,'School Fees'!$L$3="Yes"),100,""))</f>
        <v/>
      </c>
      <c r="N16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4" s="25" t="str">
        <f>IF(Table1[[#This Row],[नाम विद्यार्थी]]="","",IF(Table1[[#This Row],[कक्षा]]&gt;8,5,""))</f>
        <v/>
      </c>
      <c r="P16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4" s="21"/>
      <c r="R1684" s="21"/>
      <c r="S1684" s="28" t="str">
        <f>IF(SUM(Table1[[#This Row],[छात्र निधि]:[टी.सी.शुल्क]])=0,"",SUM(Table1[[#This Row],[छात्र निधि]:[टी.सी.शुल्क]]))</f>
        <v/>
      </c>
      <c r="T1684" s="33"/>
      <c r="U1684" s="33"/>
      <c r="V1684" s="22"/>
    </row>
    <row r="1685" spans="2:22" ht="15">
      <c r="B1685" s="25" t="str">
        <f>IF(C1685="","",ROWS($A$4:A1685))</f>
        <v/>
      </c>
      <c r="C1685" s="25" t="str">
        <f>IF('Student Record'!A1683="","",'Student Record'!A1683)</f>
        <v/>
      </c>
      <c r="D1685" s="25" t="str">
        <f>IF('Student Record'!B1683="","",'Student Record'!B1683)</f>
        <v/>
      </c>
      <c r="E1685" s="25" t="str">
        <f>IF('Student Record'!C1683="","",'Student Record'!C1683)</f>
        <v/>
      </c>
      <c r="F1685" s="26" t="str">
        <f>IF('Student Record'!E1683="","",'Student Record'!E1683)</f>
        <v/>
      </c>
      <c r="G1685" s="26" t="str">
        <f>IF('Student Record'!G1683="","",'Student Record'!G1683)</f>
        <v/>
      </c>
      <c r="H1685" s="25" t="str">
        <f>IF('Student Record'!I1683="","",'Student Record'!I1683)</f>
        <v/>
      </c>
      <c r="I1685" s="27" t="str">
        <f>IF('Student Record'!J1683="","",'Student Record'!J1683)</f>
        <v/>
      </c>
      <c r="J1685" s="25" t="str">
        <f>IF('Student Record'!O1683="","",'Student Record'!O1683)</f>
        <v/>
      </c>
      <c r="K16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5" s="25" t="str">
        <f>IF(Table1[[#This Row],[नाम विद्यार्थी]]="","",IF(AND(Table1[[#This Row],[कक्षा]]&gt;8,Table1[[#This Row],[कक्षा]]&lt;11),50,""))</f>
        <v/>
      </c>
      <c r="M1685" s="28" t="str">
        <f>IF(Table1[[#This Row],[नाम विद्यार्थी]]="","",IF(AND(Table1[[#This Row],[कक्षा]]&gt;=11,'School Fees'!$L$3="Yes"),100,""))</f>
        <v/>
      </c>
      <c r="N16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5" s="25" t="str">
        <f>IF(Table1[[#This Row],[नाम विद्यार्थी]]="","",IF(Table1[[#This Row],[कक्षा]]&gt;8,5,""))</f>
        <v/>
      </c>
      <c r="P16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5" s="21"/>
      <c r="R1685" s="21"/>
      <c r="S1685" s="28" t="str">
        <f>IF(SUM(Table1[[#This Row],[छात्र निधि]:[टी.सी.शुल्क]])=0,"",SUM(Table1[[#This Row],[छात्र निधि]:[टी.सी.शुल्क]]))</f>
        <v/>
      </c>
      <c r="T1685" s="33"/>
      <c r="U1685" s="33"/>
      <c r="V1685" s="22"/>
    </row>
    <row r="1686" spans="2:22" ht="15">
      <c r="B1686" s="25" t="str">
        <f>IF(C1686="","",ROWS($A$4:A1686))</f>
        <v/>
      </c>
      <c r="C1686" s="25" t="str">
        <f>IF('Student Record'!A1684="","",'Student Record'!A1684)</f>
        <v/>
      </c>
      <c r="D1686" s="25" t="str">
        <f>IF('Student Record'!B1684="","",'Student Record'!B1684)</f>
        <v/>
      </c>
      <c r="E1686" s="25" t="str">
        <f>IF('Student Record'!C1684="","",'Student Record'!C1684)</f>
        <v/>
      </c>
      <c r="F1686" s="26" t="str">
        <f>IF('Student Record'!E1684="","",'Student Record'!E1684)</f>
        <v/>
      </c>
      <c r="G1686" s="26" t="str">
        <f>IF('Student Record'!G1684="","",'Student Record'!G1684)</f>
        <v/>
      </c>
      <c r="H1686" s="25" t="str">
        <f>IF('Student Record'!I1684="","",'Student Record'!I1684)</f>
        <v/>
      </c>
      <c r="I1686" s="27" t="str">
        <f>IF('Student Record'!J1684="","",'Student Record'!J1684)</f>
        <v/>
      </c>
      <c r="J1686" s="25" t="str">
        <f>IF('Student Record'!O1684="","",'Student Record'!O1684)</f>
        <v/>
      </c>
      <c r="K16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6" s="25" t="str">
        <f>IF(Table1[[#This Row],[नाम विद्यार्थी]]="","",IF(AND(Table1[[#This Row],[कक्षा]]&gt;8,Table1[[#This Row],[कक्षा]]&lt;11),50,""))</f>
        <v/>
      </c>
      <c r="M1686" s="28" t="str">
        <f>IF(Table1[[#This Row],[नाम विद्यार्थी]]="","",IF(AND(Table1[[#This Row],[कक्षा]]&gt;=11,'School Fees'!$L$3="Yes"),100,""))</f>
        <v/>
      </c>
      <c r="N16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6" s="25" t="str">
        <f>IF(Table1[[#This Row],[नाम विद्यार्थी]]="","",IF(Table1[[#This Row],[कक्षा]]&gt;8,5,""))</f>
        <v/>
      </c>
      <c r="P16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6" s="21"/>
      <c r="R1686" s="21"/>
      <c r="S1686" s="28" t="str">
        <f>IF(SUM(Table1[[#This Row],[छात्र निधि]:[टी.सी.शुल्क]])=0,"",SUM(Table1[[#This Row],[छात्र निधि]:[टी.सी.शुल्क]]))</f>
        <v/>
      </c>
      <c r="T1686" s="33"/>
      <c r="U1686" s="33"/>
      <c r="V1686" s="22"/>
    </row>
    <row r="1687" spans="2:22" ht="15">
      <c r="B1687" s="25" t="str">
        <f>IF(C1687="","",ROWS($A$4:A1687))</f>
        <v/>
      </c>
      <c r="C1687" s="25" t="str">
        <f>IF('Student Record'!A1685="","",'Student Record'!A1685)</f>
        <v/>
      </c>
      <c r="D1687" s="25" t="str">
        <f>IF('Student Record'!B1685="","",'Student Record'!B1685)</f>
        <v/>
      </c>
      <c r="E1687" s="25" t="str">
        <f>IF('Student Record'!C1685="","",'Student Record'!C1685)</f>
        <v/>
      </c>
      <c r="F1687" s="26" t="str">
        <f>IF('Student Record'!E1685="","",'Student Record'!E1685)</f>
        <v/>
      </c>
      <c r="G1687" s="26" t="str">
        <f>IF('Student Record'!G1685="","",'Student Record'!G1685)</f>
        <v/>
      </c>
      <c r="H1687" s="25" t="str">
        <f>IF('Student Record'!I1685="","",'Student Record'!I1685)</f>
        <v/>
      </c>
      <c r="I1687" s="27" t="str">
        <f>IF('Student Record'!J1685="","",'Student Record'!J1685)</f>
        <v/>
      </c>
      <c r="J1687" s="25" t="str">
        <f>IF('Student Record'!O1685="","",'Student Record'!O1685)</f>
        <v/>
      </c>
      <c r="K16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7" s="25" t="str">
        <f>IF(Table1[[#This Row],[नाम विद्यार्थी]]="","",IF(AND(Table1[[#This Row],[कक्षा]]&gt;8,Table1[[#This Row],[कक्षा]]&lt;11),50,""))</f>
        <v/>
      </c>
      <c r="M1687" s="28" t="str">
        <f>IF(Table1[[#This Row],[नाम विद्यार्थी]]="","",IF(AND(Table1[[#This Row],[कक्षा]]&gt;=11,'School Fees'!$L$3="Yes"),100,""))</f>
        <v/>
      </c>
      <c r="N16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7" s="25" t="str">
        <f>IF(Table1[[#This Row],[नाम विद्यार्थी]]="","",IF(Table1[[#This Row],[कक्षा]]&gt;8,5,""))</f>
        <v/>
      </c>
      <c r="P16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7" s="21"/>
      <c r="R1687" s="21"/>
      <c r="S1687" s="28" t="str">
        <f>IF(SUM(Table1[[#This Row],[छात्र निधि]:[टी.सी.शुल्क]])=0,"",SUM(Table1[[#This Row],[छात्र निधि]:[टी.सी.शुल्क]]))</f>
        <v/>
      </c>
      <c r="T1687" s="33"/>
      <c r="U1687" s="33"/>
      <c r="V1687" s="22"/>
    </row>
    <row r="1688" spans="2:22" ht="15">
      <c r="B1688" s="25" t="str">
        <f>IF(C1688="","",ROWS($A$4:A1688))</f>
        <v/>
      </c>
      <c r="C1688" s="25" t="str">
        <f>IF('Student Record'!A1686="","",'Student Record'!A1686)</f>
        <v/>
      </c>
      <c r="D1688" s="25" t="str">
        <f>IF('Student Record'!B1686="","",'Student Record'!B1686)</f>
        <v/>
      </c>
      <c r="E1688" s="25" t="str">
        <f>IF('Student Record'!C1686="","",'Student Record'!C1686)</f>
        <v/>
      </c>
      <c r="F1688" s="26" t="str">
        <f>IF('Student Record'!E1686="","",'Student Record'!E1686)</f>
        <v/>
      </c>
      <c r="G1688" s="26" t="str">
        <f>IF('Student Record'!G1686="","",'Student Record'!G1686)</f>
        <v/>
      </c>
      <c r="H1688" s="25" t="str">
        <f>IF('Student Record'!I1686="","",'Student Record'!I1686)</f>
        <v/>
      </c>
      <c r="I1688" s="27" t="str">
        <f>IF('Student Record'!J1686="","",'Student Record'!J1686)</f>
        <v/>
      </c>
      <c r="J1688" s="25" t="str">
        <f>IF('Student Record'!O1686="","",'Student Record'!O1686)</f>
        <v/>
      </c>
      <c r="K16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8" s="25" t="str">
        <f>IF(Table1[[#This Row],[नाम विद्यार्थी]]="","",IF(AND(Table1[[#This Row],[कक्षा]]&gt;8,Table1[[#This Row],[कक्षा]]&lt;11),50,""))</f>
        <v/>
      </c>
      <c r="M1688" s="28" t="str">
        <f>IF(Table1[[#This Row],[नाम विद्यार्थी]]="","",IF(AND(Table1[[#This Row],[कक्षा]]&gt;=11,'School Fees'!$L$3="Yes"),100,""))</f>
        <v/>
      </c>
      <c r="N16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8" s="25" t="str">
        <f>IF(Table1[[#This Row],[नाम विद्यार्थी]]="","",IF(Table1[[#This Row],[कक्षा]]&gt;8,5,""))</f>
        <v/>
      </c>
      <c r="P16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8" s="21"/>
      <c r="R1688" s="21"/>
      <c r="S1688" s="28" t="str">
        <f>IF(SUM(Table1[[#This Row],[छात्र निधि]:[टी.सी.शुल्क]])=0,"",SUM(Table1[[#This Row],[छात्र निधि]:[टी.सी.शुल्क]]))</f>
        <v/>
      </c>
      <c r="T1688" s="33"/>
      <c r="U1688" s="33"/>
      <c r="V1688" s="22"/>
    </row>
    <row r="1689" spans="2:22" ht="15">
      <c r="B1689" s="25" t="str">
        <f>IF(C1689="","",ROWS($A$4:A1689))</f>
        <v/>
      </c>
      <c r="C1689" s="25" t="str">
        <f>IF('Student Record'!A1687="","",'Student Record'!A1687)</f>
        <v/>
      </c>
      <c r="D1689" s="25" t="str">
        <f>IF('Student Record'!B1687="","",'Student Record'!B1687)</f>
        <v/>
      </c>
      <c r="E1689" s="25" t="str">
        <f>IF('Student Record'!C1687="","",'Student Record'!C1687)</f>
        <v/>
      </c>
      <c r="F1689" s="26" t="str">
        <f>IF('Student Record'!E1687="","",'Student Record'!E1687)</f>
        <v/>
      </c>
      <c r="G1689" s="26" t="str">
        <f>IF('Student Record'!G1687="","",'Student Record'!G1687)</f>
        <v/>
      </c>
      <c r="H1689" s="25" t="str">
        <f>IF('Student Record'!I1687="","",'Student Record'!I1687)</f>
        <v/>
      </c>
      <c r="I1689" s="27" t="str">
        <f>IF('Student Record'!J1687="","",'Student Record'!J1687)</f>
        <v/>
      </c>
      <c r="J1689" s="25" t="str">
        <f>IF('Student Record'!O1687="","",'Student Record'!O1687)</f>
        <v/>
      </c>
      <c r="K16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89" s="25" t="str">
        <f>IF(Table1[[#This Row],[नाम विद्यार्थी]]="","",IF(AND(Table1[[#This Row],[कक्षा]]&gt;8,Table1[[#This Row],[कक्षा]]&lt;11),50,""))</f>
        <v/>
      </c>
      <c r="M1689" s="28" t="str">
        <f>IF(Table1[[#This Row],[नाम विद्यार्थी]]="","",IF(AND(Table1[[#This Row],[कक्षा]]&gt;=11,'School Fees'!$L$3="Yes"),100,""))</f>
        <v/>
      </c>
      <c r="N16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89" s="25" t="str">
        <f>IF(Table1[[#This Row],[नाम विद्यार्थी]]="","",IF(Table1[[#This Row],[कक्षा]]&gt;8,5,""))</f>
        <v/>
      </c>
      <c r="P16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89" s="21"/>
      <c r="R1689" s="21"/>
      <c r="S1689" s="28" t="str">
        <f>IF(SUM(Table1[[#This Row],[छात्र निधि]:[टी.सी.शुल्क]])=0,"",SUM(Table1[[#This Row],[छात्र निधि]:[टी.सी.शुल्क]]))</f>
        <v/>
      </c>
      <c r="T1689" s="33"/>
      <c r="U1689" s="33"/>
      <c r="V1689" s="22"/>
    </row>
    <row r="1690" spans="2:22" ht="15">
      <c r="B1690" s="25" t="str">
        <f>IF(C1690="","",ROWS($A$4:A1690))</f>
        <v/>
      </c>
      <c r="C1690" s="25" t="str">
        <f>IF('Student Record'!A1688="","",'Student Record'!A1688)</f>
        <v/>
      </c>
      <c r="D1690" s="25" t="str">
        <f>IF('Student Record'!B1688="","",'Student Record'!B1688)</f>
        <v/>
      </c>
      <c r="E1690" s="25" t="str">
        <f>IF('Student Record'!C1688="","",'Student Record'!C1688)</f>
        <v/>
      </c>
      <c r="F1690" s="26" t="str">
        <f>IF('Student Record'!E1688="","",'Student Record'!E1688)</f>
        <v/>
      </c>
      <c r="G1690" s="26" t="str">
        <f>IF('Student Record'!G1688="","",'Student Record'!G1688)</f>
        <v/>
      </c>
      <c r="H1690" s="25" t="str">
        <f>IF('Student Record'!I1688="","",'Student Record'!I1688)</f>
        <v/>
      </c>
      <c r="I1690" s="27" t="str">
        <f>IF('Student Record'!J1688="","",'Student Record'!J1688)</f>
        <v/>
      </c>
      <c r="J1690" s="25" t="str">
        <f>IF('Student Record'!O1688="","",'Student Record'!O1688)</f>
        <v/>
      </c>
      <c r="K16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0" s="25" t="str">
        <f>IF(Table1[[#This Row],[नाम विद्यार्थी]]="","",IF(AND(Table1[[#This Row],[कक्षा]]&gt;8,Table1[[#This Row],[कक्षा]]&lt;11),50,""))</f>
        <v/>
      </c>
      <c r="M1690" s="28" t="str">
        <f>IF(Table1[[#This Row],[नाम विद्यार्थी]]="","",IF(AND(Table1[[#This Row],[कक्षा]]&gt;=11,'School Fees'!$L$3="Yes"),100,""))</f>
        <v/>
      </c>
      <c r="N16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0" s="25" t="str">
        <f>IF(Table1[[#This Row],[नाम विद्यार्थी]]="","",IF(Table1[[#This Row],[कक्षा]]&gt;8,5,""))</f>
        <v/>
      </c>
      <c r="P16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0" s="21"/>
      <c r="R1690" s="21"/>
      <c r="S1690" s="28" t="str">
        <f>IF(SUM(Table1[[#This Row],[छात्र निधि]:[टी.सी.शुल्क]])=0,"",SUM(Table1[[#This Row],[छात्र निधि]:[टी.सी.शुल्क]]))</f>
        <v/>
      </c>
      <c r="T1690" s="33"/>
      <c r="U1690" s="33"/>
      <c r="V1690" s="22"/>
    </row>
    <row r="1691" spans="2:22" ht="15">
      <c r="B1691" s="25" t="str">
        <f>IF(C1691="","",ROWS($A$4:A1691))</f>
        <v/>
      </c>
      <c r="C1691" s="25" t="str">
        <f>IF('Student Record'!A1689="","",'Student Record'!A1689)</f>
        <v/>
      </c>
      <c r="D1691" s="25" t="str">
        <f>IF('Student Record'!B1689="","",'Student Record'!B1689)</f>
        <v/>
      </c>
      <c r="E1691" s="25" t="str">
        <f>IF('Student Record'!C1689="","",'Student Record'!C1689)</f>
        <v/>
      </c>
      <c r="F1691" s="26" t="str">
        <f>IF('Student Record'!E1689="","",'Student Record'!E1689)</f>
        <v/>
      </c>
      <c r="G1691" s="26" t="str">
        <f>IF('Student Record'!G1689="","",'Student Record'!G1689)</f>
        <v/>
      </c>
      <c r="H1691" s="25" t="str">
        <f>IF('Student Record'!I1689="","",'Student Record'!I1689)</f>
        <v/>
      </c>
      <c r="I1691" s="27" t="str">
        <f>IF('Student Record'!J1689="","",'Student Record'!J1689)</f>
        <v/>
      </c>
      <c r="J1691" s="25" t="str">
        <f>IF('Student Record'!O1689="","",'Student Record'!O1689)</f>
        <v/>
      </c>
      <c r="K16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1" s="25" t="str">
        <f>IF(Table1[[#This Row],[नाम विद्यार्थी]]="","",IF(AND(Table1[[#This Row],[कक्षा]]&gt;8,Table1[[#This Row],[कक्षा]]&lt;11),50,""))</f>
        <v/>
      </c>
      <c r="M1691" s="28" t="str">
        <f>IF(Table1[[#This Row],[नाम विद्यार्थी]]="","",IF(AND(Table1[[#This Row],[कक्षा]]&gt;=11,'School Fees'!$L$3="Yes"),100,""))</f>
        <v/>
      </c>
      <c r="N16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1" s="25" t="str">
        <f>IF(Table1[[#This Row],[नाम विद्यार्थी]]="","",IF(Table1[[#This Row],[कक्षा]]&gt;8,5,""))</f>
        <v/>
      </c>
      <c r="P16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1" s="21"/>
      <c r="R1691" s="21"/>
      <c r="S1691" s="28" t="str">
        <f>IF(SUM(Table1[[#This Row],[छात्र निधि]:[टी.सी.शुल्क]])=0,"",SUM(Table1[[#This Row],[छात्र निधि]:[टी.सी.शुल्क]]))</f>
        <v/>
      </c>
      <c r="T1691" s="33"/>
      <c r="U1691" s="33"/>
      <c r="V1691" s="22"/>
    </row>
    <row r="1692" spans="2:22" ht="15">
      <c r="B1692" s="25" t="str">
        <f>IF(C1692="","",ROWS($A$4:A1692))</f>
        <v/>
      </c>
      <c r="C1692" s="25" t="str">
        <f>IF('Student Record'!A1690="","",'Student Record'!A1690)</f>
        <v/>
      </c>
      <c r="D1692" s="25" t="str">
        <f>IF('Student Record'!B1690="","",'Student Record'!B1690)</f>
        <v/>
      </c>
      <c r="E1692" s="25" t="str">
        <f>IF('Student Record'!C1690="","",'Student Record'!C1690)</f>
        <v/>
      </c>
      <c r="F1692" s="26" t="str">
        <f>IF('Student Record'!E1690="","",'Student Record'!E1690)</f>
        <v/>
      </c>
      <c r="G1692" s="26" t="str">
        <f>IF('Student Record'!G1690="","",'Student Record'!G1690)</f>
        <v/>
      </c>
      <c r="H1692" s="25" t="str">
        <f>IF('Student Record'!I1690="","",'Student Record'!I1690)</f>
        <v/>
      </c>
      <c r="I1692" s="27" t="str">
        <f>IF('Student Record'!J1690="","",'Student Record'!J1690)</f>
        <v/>
      </c>
      <c r="J1692" s="25" t="str">
        <f>IF('Student Record'!O1690="","",'Student Record'!O1690)</f>
        <v/>
      </c>
      <c r="K16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2" s="25" t="str">
        <f>IF(Table1[[#This Row],[नाम विद्यार्थी]]="","",IF(AND(Table1[[#This Row],[कक्षा]]&gt;8,Table1[[#This Row],[कक्षा]]&lt;11),50,""))</f>
        <v/>
      </c>
      <c r="M1692" s="28" t="str">
        <f>IF(Table1[[#This Row],[नाम विद्यार्थी]]="","",IF(AND(Table1[[#This Row],[कक्षा]]&gt;=11,'School Fees'!$L$3="Yes"),100,""))</f>
        <v/>
      </c>
      <c r="N16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2" s="25" t="str">
        <f>IF(Table1[[#This Row],[नाम विद्यार्थी]]="","",IF(Table1[[#This Row],[कक्षा]]&gt;8,5,""))</f>
        <v/>
      </c>
      <c r="P16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2" s="21"/>
      <c r="R1692" s="21"/>
      <c r="S1692" s="28" t="str">
        <f>IF(SUM(Table1[[#This Row],[छात्र निधि]:[टी.सी.शुल्क]])=0,"",SUM(Table1[[#This Row],[छात्र निधि]:[टी.सी.शुल्क]]))</f>
        <v/>
      </c>
      <c r="T1692" s="33"/>
      <c r="U1692" s="33"/>
      <c r="V1692" s="22"/>
    </row>
    <row r="1693" spans="2:22" ht="15">
      <c r="B1693" s="25" t="str">
        <f>IF(C1693="","",ROWS($A$4:A1693))</f>
        <v/>
      </c>
      <c r="C1693" s="25" t="str">
        <f>IF('Student Record'!A1691="","",'Student Record'!A1691)</f>
        <v/>
      </c>
      <c r="D1693" s="25" t="str">
        <f>IF('Student Record'!B1691="","",'Student Record'!B1691)</f>
        <v/>
      </c>
      <c r="E1693" s="25" t="str">
        <f>IF('Student Record'!C1691="","",'Student Record'!C1691)</f>
        <v/>
      </c>
      <c r="F1693" s="26" t="str">
        <f>IF('Student Record'!E1691="","",'Student Record'!E1691)</f>
        <v/>
      </c>
      <c r="G1693" s="26" t="str">
        <f>IF('Student Record'!G1691="","",'Student Record'!G1691)</f>
        <v/>
      </c>
      <c r="H1693" s="25" t="str">
        <f>IF('Student Record'!I1691="","",'Student Record'!I1691)</f>
        <v/>
      </c>
      <c r="I1693" s="27" t="str">
        <f>IF('Student Record'!J1691="","",'Student Record'!J1691)</f>
        <v/>
      </c>
      <c r="J1693" s="25" t="str">
        <f>IF('Student Record'!O1691="","",'Student Record'!O1691)</f>
        <v/>
      </c>
      <c r="K16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3" s="25" t="str">
        <f>IF(Table1[[#This Row],[नाम विद्यार्थी]]="","",IF(AND(Table1[[#This Row],[कक्षा]]&gt;8,Table1[[#This Row],[कक्षा]]&lt;11),50,""))</f>
        <v/>
      </c>
      <c r="M1693" s="28" t="str">
        <f>IF(Table1[[#This Row],[नाम विद्यार्थी]]="","",IF(AND(Table1[[#This Row],[कक्षा]]&gt;=11,'School Fees'!$L$3="Yes"),100,""))</f>
        <v/>
      </c>
      <c r="N16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3" s="25" t="str">
        <f>IF(Table1[[#This Row],[नाम विद्यार्थी]]="","",IF(Table1[[#This Row],[कक्षा]]&gt;8,5,""))</f>
        <v/>
      </c>
      <c r="P16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3" s="21"/>
      <c r="R1693" s="21"/>
      <c r="S1693" s="28" t="str">
        <f>IF(SUM(Table1[[#This Row],[छात्र निधि]:[टी.सी.शुल्क]])=0,"",SUM(Table1[[#This Row],[छात्र निधि]:[टी.सी.शुल्क]]))</f>
        <v/>
      </c>
      <c r="T1693" s="33"/>
      <c r="U1693" s="33"/>
      <c r="V1693" s="22"/>
    </row>
    <row r="1694" spans="2:22" ht="15">
      <c r="B1694" s="25" t="str">
        <f>IF(C1694="","",ROWS($A$4:A1694))</f>
        <v/>
      </c>
      <c r="C1694" s="25" t="str">
        <f>IF('Student Record'!A1692="","",'Student Record'!A1692)</f>
        <v/>
      </c>
      <c r="D1694" s="25" t="str">
        <f>IF('Student Record'!B1692="","",'Student Record'!B1692)</f>
        <v/>
      </c>
      <c r="E1694" s="25" t="str">
        <f>IF('Student Record'!C1692="","",'Student Record'!C1692)</f>
        <v/>
      </c>
      <c r="F1694" s="26" t="str">
        <f>IF('Student Record'!E1692="","",'Student Record'!E1692)</f>
        <v/>
      </c>
      <c r="G1694" s="26" t="str">
        <f>IF('Student Record'!G1692="","",'Student Record'!G1692)</f>
        <v/>
      </c>
      <c r="H1694" s="25" t="str">
        <f>IF('Student Record'!I1692="","",'Student Record'!I1692)</f>
        <v/>
      </c>
      <c r="I1694" s="27" t="str">
        <f>IF('Student Record'!J1692="","",'Student Record'!J1692)</f>
        <v/>
      </c>
      <c r="J1694" s="25" t="str">
        <f>IF('Student Record'!O1692="","",'Student Record'!O1692)</f>
        <v/>
      </c>
      <c r="K16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4" s="25" t="str">
        <f>IF(Table1[[#This Row],[नाम विद्यार्थी]]="","",IF(AND(Table1[[#This Row],[कक्षा]]&gt;8,Table1[[#This Row],[कक्षा]]&lt;11),50,""))</f>
        <v/>
      </c>
      <c r="M1694" s="28" t="str">
        <f>IF(Table1[[#This Row],[नाम विद्यार्थी]]="","",IF(AND(Table1[[#This Row],[कक्षा]]&gt;=11,'School Fees'!$L$3="Yes"),100,""))</f>
        <v/>
      </c>
      <c r="N16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4" s="25" t="str">
        <f>IF(Table1[[#This Row],[नाम विद्यार्थी]]="","",IF(Table1[[#This Row],[कक्षा]]&gt;8,5,""))</f>
        <v/>
      </c>
      <c r="P16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4" s="21"/>
      <c r="R1694" s="21"/>
      <c r="S1694" s="28" t="str">
        <f>IF(SUM(Table1[[#This Row],[छात्र निधि]:[टी.सी.शुल्क]])=0,"",SUM(Table1[[#This Row],[छात्र निधि]:[टी.सी.शुल्क]]))</f>
        <v/>
      </c>
      <c r="T1694" s="33"/>
      <c r="U1694" s="33"/>
      <c r="V1694" s="22"/>
    </row>
    <row r="1695" spans="2:22" ht="15">
      <c r="B1695" s="25" t="str">
        <f>IF(C1695="","",ROWS($A$4:A1695))</f>
        <v/>
      </c>
      <c r="C1695" s="25" t="str">
        <f>IF('Student Record'!A1693="","",'Student Record'!A1693)</f>
        <v/>
      </c>
      <c r="D1695" s="25" t="str">
        <f>IF('Student Record'!B1693="","",'Student Record'!B1693)</f>
        <v/>
      </c>
      <c r="E1695" s="25" t="str">
        <f>IF('Student Record'!C1693="","",'Student Record'!C1693)</f>
        <v/>
      </c>
      <c r="F1695" s="26" t="str">
        <f>IF('Student Record'!E1693="","",'Student Record'!E1693)</f>
        <v/>
      </c>
      <c r="G1695" s="26" t="str">
        <f>IF('Student Record'!G1693="","",'Student Record'!G1693)</f>
        <v/>
      </c>
      <c r="H1695" s="25" t="str">
        <f>IF('Student Record'!I1693="","",'Student Record'!I1693)</f>
        <v/>
      </c>
      <c r="I1695" s="27" t="str">
        <f>IF('Student Record'!J1693="","",'Student Record'!J1693)</f>
        <v/>
      </c>
      <c r="J1695" s="25" t="str">
        <f>IF('Student Record'!O1693="","",'Student Record'!O1693)</f>
        <v/>
      </c>
      <c r="K16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5" s="25" t="str">
        <f>IF(Table1[[#This Row],[नाम विद्यार्थी]]="","",IF(AND(Table1[[#This Row],[कक्षा]]&gt;8,Table1[[#This Row],[कक्षा]]&lt;11),50,""))</f>
        <v/>
      </c>
      <c r="M1695" s="28" t="str">
        <f>IF(Table1[[#This Row],[नाम विद्यार्थी]]="","",IF(AND(Table1[[#This Row],[कक्षा]]&gt;=11,'School Fees'!$L$3="Yes"),100,""))</f>
        <v/>
      </c>
      <c r="N16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5" s="25" t="str">
        <f>IF(Table1[[#This Row],[नाम विद्यार्थी]]="","",IF(Table1[[#This Row],[कक्षा]]&gt;8,5,""))</f>
        <v/>
      </c>
      <c r="P16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5" s="21"/>
      <c r="R1695" s="21"/>
      <c r="S1695" s="28" t="str">
        <f>IF(SUM(Table1[[#This Row],[छात्र निधि]:[टी.सी.शुल्क]])=0,"",SUM(Table1[[#This Row],[छात्र निधि]:[टी.सी.शुल्क]]))</f>
        <v/>
      </c>
      <c r="T1695" s="33"/>
      <c r="U1695" s="33"/>
      <c r="V1695" s="22"/>
    </row>
    <row r="1696" spans="2:22" ht="15">
      <c r="B1696" s="25" t="str">
        <f>IF(C1696="","",ROWS($A$4:A1696))</f>
        <v/>
      </c>
      <c r="C1696" s="25" t="str">
        <f>IF('Student Record'!A1694="","",'Student Record'!A1694)</f>
        <v/>
      </c>
      <c r="D1696" s="25" t="str">
        <f>IF('Student Record'!B1694="","",'Student Record'!B1694)</f>
        <v/>
      </c>
      <c r="E1696" s="25" t="str">
        <f>IF('Student Record'!C1694="","",'Student Record'!C1694)</f>
        <v/>
      </c>
      <c r="F1696" s="26" t="str">
        <f>IF('Student Record'!E1694="","",'Student Record'!E1694)</f>
        <v/>
      </c>
      <c r="G1696" s="26" t="str">
        <f>IF('Student Record'!G1694="","",'Student Record'!G1694)</f>
        <v/>
      </c>
      <c r="H1696" s="25" t="str">
        <f>IF('Student Record'!I1694="","",'Student Record'!I1694)</f>
        <v/>
      </c>
      <c r="I1696" s="27" t="str">
        <f>IF('Student Record'!J1694="","",'Student Record'!J1694)</f>
        <v/>
      </c>
      <c r="J1696" s="25" t="str">
        <f>IF('Student Record'!O1694="","",'Student Record'!O1694)</f>
        <v/>
      </c>
      <c r="K16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6" s="25" t="str">
        <f>IF(Table1[[#This Row],[नाम विद्यार्थी]]="","",IF(AND(Table1[[#This Row],[कक्षा]]&gt;8,Table1[[#This Row],[कक्षा]]&lt;11),50,""))</f>
        <v/>
      </c>
      <c r="M1696" s="28" t="str">
        <f>IF(Table1[[#This Row],[नाम विद्यार्थी]]="","",IF(AND(Table1[[#This Row],[कक्षा]]&gt;=11,'School Fees'!$L$3="Yes"),100,""))</f>
        <v/>
      </c>
      <c r="N16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6" s="25" t="str">
        <f>IF(Table1[[#This Row],[नाम विद्यार्थी]]="","",IF(Table1[[#This Row],[कक्षा]]&gt;8,5,""))</f>
        <v/>
      </c>
      <c r="P16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6" s="21"/>
      <c r="R1696" s="21"/>
      <c r="S1696" s="28" t="str">
        <f>IF(SUM(Table1[[#This Row],[छात्र निधि]:[टी.सी.शुल्क]])=0,"",SUM(Table1[[#This Row],[छात्र निधि]:[टी.सी.शुल्क]]))</f>
        <v/>
      </c>
      <c r="T1696" s="33"/>
      <c r="U1696" s="33"/>
      <c r="V1696" s="22"/>
    </row>
    <row r="1697" spans="2:22" ht="15">
      <c r="B1697" s="25" t="str">
        <f>IF(C1697="","",ROWS($A$4:A1697))</f>
        <v/>
      </c>
      <c r="C1697" s="25" t="str">
        <f>IF('Student Record'!A1695="","",'Student Record'!A1695)</f>
        <v/>
      </c>
      <c r="D1697" s="25" t="str">
        <f>IF('Student Record'!B1695="","",'Student Record'!B1695)</f>
        <v/>
      </c>
      <c r="E1697" s="25" t="str">
        <f>IF('Student Record'!C1695="","",'Student Record'!C1695)</f>
        <v/>
      </c>
      <c r="F1697" s="26" t="str">
        <f>IF('Student Record'!E1695="","",'Student Record'!E1695)</f>
        <v/>
      </c>
      <c r="G1697" s="26" t="str">
        <f>IF('Student Record'!G1695="","",'Student Record'!G1695)</f>
        <v/>
      </c>
      <c r="H1697" s="25" t="str">
        <f>IF('Student Record'!I1695="","",'Student Record'!I1695)</f>
        <v/>
      </c>
      <c r="I1697" s="27" t="str">
        <f>IF('Student Record'!J1695="","",'Student Record'!J1695)</f>
        <v/>
      </c>
      <c r="J1697" s="25" t="str">
        <f>IF('Student Record'!O1695="","",'Student Record'!O1695)</f>
        <v/>
      </c>
      <c r="K16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7" s="25" t="str">
        <f>IF(Table1[[#This Row],[नाम विद्यार्थी]]="","",IF(AND(Table1[[#This Row],[कक्षा]]&gt;8,Table1[[#This Row],[कक्षा]]&lt;11),50,""))</f>
        <v/>
      </c>
      <c r="M1697" s="28" t="str">
        <f>IF(Table1[[#This Row],[नाम विद्यार्थी]]="","",IF(AND(Table1[[#This Row],[कक्षा]]&gt;=11,'School Fees'!$L$3="Yes"),100,""))</f>
        <v/>
      </c>
      <c r="N16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7" s="25" t="str">
        <f>IF(Table1[[#This Row],[नाम विद्यार्थी]]="","",IF(Table1[[#This Row],[कक्षा]]&gt;8,5,""))</f>
        <v/>
      </c>
      <c r="P16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7" s="21"/>
      <c r="R1697" s="21"/>
      <c r="S1697" s="28" t="str">
        <f>IF(SUM(Table1[[#This Row],[छात्र निधि]:[टी.सी.शुल्क]])=0,"",SUM(Table1[[#This Row],[छात्र निधि]:[टी.सी.शुल्क]]))</f>
        <v/>
      </c>
      <c r="T1697" s="33"/>
      <c r="U1697" s="33"/>
      <c r="V1697" s="22"/>
    </row>
    <row r="1698" spans="2:22" ht="15">
      <c r="B1698" s="25" t="str">
        <f>IF(C1698="","",ROWS($A$4:A1698))</f>
        <v/>
      </c>
      <c r="C1698" s="25" t="str">
        <f>IF('Student Record'!A1696="","",'Student Record'!A1696)</f>
        <v/>
      </c>
      <c r="D1698" s="25" t="str">
        <f>IF('Student Record'!B1696="","",'Student Record'!B1696)</f>
        <v/>
      </c>
      <c r="E1698" s="25" t="str">
        <f>IF('Student Record'!C1696="","",'Student Record'!C1696)</f>
        <v/>
      </c>
      <c r="F1698" s="26" t="str">
        <f>IF('Student Record'!E1696="","",'Student Record'!E1696)</f>
        <v/>
      </c>
      <c r="G1698" s="26" t="str">
        <f>IF('Student Record'!G1696="","",'Student Record'!G1696)</f>
        <v/>
      </c>
      <c r="H1698" s="25" t="str">
        <f>IF('Student Record'!I1696="","",'Student Record'!I1696)</f>
        <v/>
      </c>
      <c r="I1698" s="27" t="str">
        <f>IF('Student Record'!J1696="","",'Student Record'!J1696)</f>
        <v/>
      </c>
      <c r="J1698" s="25" t="str">
        <f>IF('Student Record'!O1696="","",'Student Record'!O1696)</f>
        <v/>
      </c>
      <c r="K16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8" s="25" t="str">
        <f>IF(Table1[[#This Row],[नाम विद्यार्थी]]="","",IF(AND(Table1[[#This Row],[कक्षा]]&gt;8,Table1[[#This Row],[कक्षा]]&lt;11),50,""))</f>
        <v/>
      </c>
      <c r="M1698" s="28" t="str">
        <f>IF(Table1[[#This Row],[नाम विद्यार्थी]]="","",IF(AND(Table1[[#This Row],[कक्षा]]&gt;=11,'School Fees'!$L$3="Yes"),100,""))</f>
        <v/>
      </c>
      <c r="N16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8" s="25" t="str">
        <f>IF(Table1[[#This Row],[नाम विद्यार्थी]]="","",IF(Table1[[#This Row],[कक्षा]]&gt;8,5,""))</f>
        <v/>
      </c>
      <c r="P16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8" s="21"/>
      <c r="R1698" s="21"/>
      <c r="S1698" s="28" t="str">
        <f>IF(SUM(Table1[[#This Row],[छात्र निधि]:[टी.सी.शुल्क]])=0,"",SUM(Table1[[#This Row],[छात्र निधि]:[टी.सी.शुल्क]]))</f>
        <v/>
      </c>
      <c r="T1698" s="33"/>
      <c r="U1698" s="33"/>
      <c r="V1698" s="22"/>
    </row>
    <row r="1699" spans="2:22" ht="15">
      <c r="B1699" s="25" t="str">
        <f>IF(C1699="","",ROWS($A$4:A1699))</f>
        <v/>
      </c>
      <c r="C1699" s="25" t="str">
        <f>IF('Student Record'!A1697="","",'Student Record'!A1697)</f>
        <v/>
      </c>
      <c r="D1699" s="25" t="str">
        <f>IF('Student Record'!B1697="","",'Student Record'!B1697)</f>
        <v/>
      </c>
      <c r="E1699" s="25" t="str">
        <f>IF('Student Record'!C1697="","",'Student Record'!C1697)</f>
        <v/>
      </c>
      <c r="F1699" s="26" t="str">
        <f>IF('Student Record'!E1697="","",'Student Record'!E1697)</f>
        <v/>
      </c>
      <c r="G1699" s="26" t="str">
        <f>IF('Student Record'!G1697="","",'Student Record'!G1697)</f>
        <v/>
      </c>
      <c r="H1699" s="25" t="str">
        <f>IF('Student Record'!I1697="","",'Student Record'!I1697)</f>
        <v/>
      </c>
      <c r="I1699" s="27" t="str">
        <f>IF('Student Record'!J1697="","",'Student Record'!J1697)</f>
        <v/>
      </c>
      <c r="J1699" s="25" t="str">
        <f>IF('Student Record'!O1697="","",'Student Record'!O1697)</f>
        <v/>
      </c>
      <c r="K16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699" s="25" t="str">
        <f>IF(Table1[[#This Row],[नाम विद्यार्थी]]="","",IF(AND(Table1[[#This Row],[कक्षा]]&gt;8,Table1[[#This Row],[कक्षा]]&lt;11),50,""))</f>
        <v/>
      </c>
      <c r="M1699" s="28" t="str">
        <f>IF(Table1[[#This Row],[नाम विद्यार्थी]]="","",IF(AND(Table1[[#This Row],[कक्षा]]&gt;=11,'School Fees'!$L$3="Yes"),100,""))</f>
        <v/>
      </c>
      <c r="N16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699" s="25" t="str">
        <f>IF(Table1[[#This Row],[नाम विद्यार्थी]]="","",IF(Table1[[#This Row],[कक्षा]]&gt;8,5,""))</f>
        <v/>
      </c>
      <c r="P16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699" s="21"/>
      <c r="R1699" s="21"/>
      <c r="S1699" s="28" t="str">
        <f>IF(SUM(Table1[[#This Row],[छात्र निधि]:[टी.सी.शुल्क]])=0,"",SUM(Table1[[#This Row],[छात्र निधि]:[टी.सी.शुल्क]]))</f>
        <v/>
      </c>
      <c r="T1699" s="33"/>
      <c r="U1699" s="33"/>
      <c r="V1699" s="22"/>
    </row>
    <row r="1700" spans="2:22" ht="15">
      <c r="B1700" s="25" t="str">
        <f>IF(C1700="","",ROWS($A$4:A1700))</f>
        <v/>
      </c>
      <c r="C1700" s="25" t="str">
        <f>IF('Student Record'!A1698="","",'Student Record'!A1698)</f>
        <v/>
      </c>
      <c r="D1700" s="25" t="str">
        <f>IF('Student Record'!B1698="","",'Student Record'!B1698)</f>
        <v/>
      </c>
      <c r="E1700" s="25" t="str">
        <f>IF('Student Record'!C1698="","",'Student Record'!C1698)</f>
        <v/>
      </c>
      <c r="F1700" s="26" t="str">
        <f>IF('Student Record'!E1698="","",'Student Record'!E1698)</f>
        <v/>
      </c>
      <c r="G1700" s="26" t="str">
        <f>IF('Student Record'!G1698="","",'Student Record'!G1698)</f>
        <v/>
      </c>
      <c r="H1700" s="25" t="str">
        <f>IF('Student Record'!I1698="","",'Student Record'!I1698)</f>
        <v/>
      </c>
      <c r="I1700" s="27" t="str">
        <f>IF('Student Record'!J1698="","",'Student Record'!J1698)</f>
        <v/>
      </c>
      <c r="J1700" s="25" t="str">
        <f>IF('Student Record'!O1698="","",'Student Record'!O1698)</f>
        <v/>
      </c>
      <c r="K17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0" s="25" t="str">
        <f>IF(Table1[[#This Row],[नाम विद्यार्थी]]="","",IF(AND(Table1[[#This Row],[कक्षा]]&gt;8,Table1[[#This Row],[कक्षा]]&lt;11),50,""))</f>
        <v/>
      </c>
      <c r="M1700" s="28" t="str">
        <f>IF(Table1[[#This Row],[नाम विद्यार्थी]]="","",IF(AND(Table1[[#This Row],[कक्षा]]&gt;=11,'School Fees'!$L$3="Yes"),100,""))</f>
        <v/>
      </c>
      <c r="N17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0" s="25" t="str">
        <f>IF(Table1[[#This Row],[नाम विद्यार्थी]]="","",IF(Table1[[#This Row],[कक्षा]]&gt;8,5,""))</f>
        <v/>
      </c>
      <c r="P17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0" s="21"/>
      <c r="R1700" s="21"/>
      <c r="S1700" s="28" t="str">
        <f>IF(SUM(Table1[[#This Row],[छात्र निधि]:[टी.सी.शुल्क]])=0,"",SUM(Table1[[#This Row],[छात्र निधि]:[टी.सी.शुल्क]]))</f>
        <v/>
      </c>
      <c r="T1700" s="33"/>
      <c r="U1700" s="33"/>
      <c r="V1700" s="22"/>
    </row>
    <row r="1701" spans="2:22" ht="15">
      <c r="B1701" s="25" t="str">
        <f>IF(C1701="","",ROWS($A$4:A1701))</f>
        <v/>
      </c>
      <c r="C1701" s="25" t="str">
        <f>IF('Student Record'!A1699="","",'Student Record'!A1699)</f>
        <v/>
      </c>
      <c r="D1701" s="25" t="str">
        <f>IF('Student Record'!B1699="","",'Student Record'!B1699)</f>
        <v/>
      </c>
      <c r="E1701" s="25" t="str">
        <f>IF('Student Record'!C1699="","",'Student Record'!C1699)</f>
        <v/>
      </c>
      <c r="F1701" s="26" t="str">
        <f>IF('Student Record'!E1699="","",'Student Record'!E1699)</f>
        <v/>
      </c>
      <c r="G1701" s="26" t="str">
        <f>IF('Student Record'!G1699="","",'Student Record'!G1699)</f>
        <v/>
      </c>
      <c r="H1701" s="25" t="str">
        <f>IF('Student Record'!I1699="","",'Student Record'!I1699)</f>
        <v/>
      </c>
      <c r="I1701" s="27" t="str">
        <f>IF('Student Record'!J1699="","",'Student Record'!J1699)</f>
        <v/>
      </c>
      <c r="J1701" s="25" t="str">
        <f>IF('Student Record'!O1699="","",'Student Record'!O1699)</f>
        <v/>
      </c>
      <c r="K17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1" s="25" t="str">
        <f>IF(Table1[[#This Row],[नाम विद्यार्थी]]="","",IF(AND(Table1[[#This Row],[कक्षा]]&gt;8,Table1[[#This Row],[कक्षा]]&lt;11),50,""))</f>
        <v/>
      </c>
      <c r="M1701" s="28" t="str">
        <f>IF(Table1[[#This Row],[नाम विद्यार्थी]]="","",IF(AND(Table1[[#This Row],[कक्षा]]&gt;=11,'School Fees'!$L$3="Yes"),100,""))</f>
        <v/>
      </c>
      <c r="N17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1" s="25" t="str">
        <f>IF(Table1[[#This Row],[नाम विद्यार्थी]]="","",IF(Table1[[#This Row],[कक्षा]]&gt;8,5,""))</f>
        <v/>
      </c>
      <c r="P17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1" s="21"/>
      <c r="R1701" s="21"/>
      <c r="S1701" s="28" t="str">
        <f>IF(SUM(Table1[[#This Row],[छात्र निधि]:[टी.सी.शुल्क]])=0,"",SUM(Table1[[#This Row],[छात्र निधि]:[टी.सी.शुल्क]]))</f>
        <v/>
      </c>
      <c r="T1701" s="33"/>
      <c r="U1701" s="33"/>
      <c r="V1701" s="22"/>
    </row>
    <row r="1702" spans="2:22" ht="15">
      <c r="B1702" s="25" t="str">
        <f>IF(C1702="","",ROWS($A$4:A1702))</f>
        <v/>
      </c>
      <c r="C1702" s="25" t="str">
        <f>IF('Student Record'!A1700="","",'Student Record'!A1700)</f>
        <v/>
      </c>
      <c r="D1702" s="25" t="str">
        <f>IF('Student Record'!B1700="","",'Student Record'!B1700)</f>
        <v/>
      </c>
      <c r="E1702" s="25" t="str">
        <f>IF('Student Record'!C1700="","",'Student Record'!C1700)</f>
        <v/>
      </c>
      <c r="F1702" s="26" t="str">
        <f>IF('Student Record'!E1700="","",'Student Record'!E1700)</f>
        <v/>
      </c>
      <c r="G1702" s="26" t="str">
        <f>IF('Student Record'!G1700="","",'Student Record'!G1700)</f>
        <v/>
      </c>
      <c r="H1702" s="25" t="str">
        <f>IF('Student Record'!I1700="","",'Student Record'!I1700)</f>
        <v/>
      </c>
      <c r="I1702" s="27" t="str">
        <f>IF('Student Record'!J1700="","",'Student Record'!J1700)</f>
        <v/>
      </c>
      <c r="J1702" s="25" t="str">
        <f>IF('Student Record'!O1700="","",'Student Record'!O1700)</f>
        <v/>
      </c>
      <c r="K17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2" s="25" t="str">
        <f>IF(Table1[[#This Row],[नाम विद्यार्थी]]="","",IF(AND(Table1[[#This Row],[कक्षा]]&gt;8,Table1[[#This Row],[कक्षा]]&lt;11),50,""))</f>
        <v/>
      </c>
      <c r="M1702" s="28" t="str">
        <f>IF(Table1[[#This Row],[नाम विद्यार्थी]]="","",IF(AND(Table1[[#This Row],[कक्षा]]&gt;=11,'School Fees'!$L$3="Yes"),100,""))</f>
        <v/>
      </c>
      <c r="N17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2" s="25" t="str">
        <f>IF(Table1[[#This Row],[नाम विद्यार्थी]]="","",IF(Table1[[#This Row],[कक्षा]]&gt;8,5,""))</f>
        <v/>
      </c>
      <c r="P17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2" s="21"/>
      <c r="R1702" s="21"/>
      <c r="S1702" s="28" t="str">
        <f>IF(SUM(Table1[[#This Row],[छात्र निधि]:[टी.सी.शुल्क]])=0,"",SUM(Table1[[#This Row],[छात्र निधि]:[टी.सी.शुल्क]]))</f>
        <v/>
      </c>
      <c r="T1702" s="33"/>
      <c r="U1702" s="33"/>
      <c r="V1702" s="22"/>
    </row>
    <row r="1703" spans="2:22" ht="15">
      <c r="B1703" s="25" t="str">
        <f>IF(C1703="","",ROWS($A$4:A1703))</f>
        <v/>
      </c>
      <c r="C1703" s="25" t="str">
        <f>IF('Student Record'!A1701="","",'Student Record'!A1701)</f>
        <v/>
      </c>
      <c r="D1703" s="25" t="str">
        <f>IF('Student Record'!B1701="","",'Student Record'!B1701)</f>
        <v/>
      </c>
      <c r="E1703" s="25" t="str">
        <f>IF('Student Record'!C1701="","",'Student Record'!C1701)</f>
        <v/>
      </c>
      <c r="F1703" s="26" t="str">
        <f>IF('Student Record'!E1701="","",'Student Record'!E1701)</f>
        <v/>
      </c>
      <c r="G1703" s="26" t="str">
        <f>IF('Student Record'!G1701="","",'Student Record'!G1701)</f>
        <v/>
      </c>
      <c r="H1703" s="25" t="str">
        <f>IF('Student Record'!I1701="","",'Student Record'!I1701)</f>
        <v/>
      </c>
      <c r="I1703" s="27" t="str">
        <f>IF('Student Record'!J1701="","",'Student Record'!J1701)</f>
        <v/>
      </c>
      <c r="J1703" s="25" t="str">
        <f>IF('Student Record'!O1701="","",'Student Record'!O1701)</f>
        <v/>
      </c>
      <c r="K17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3" s="25" t="str">
        <f>IF(Table1[[#This Row],[नाम विद्यार्थी]]="","",IF(AND(Table1[[#This Row],[कक्षा]]&gt;8,Table1[[#This Row],[कक्षा]]&lt;11),50,""))</f>
        <v/>
      </c>
      <c r="M1703" s="28" t="str">
        <f>IF(Table1[[#This Row],[नाम विद्यार्थी]]="","",IF(AND(Table1[[#This Row],[कक्षा]]&gt;=11,'School Fees'!$L$3="Yes"),100,""))</f>
        <v/>
      </c>
      <c r="N17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3" s="25" t="str">
        <f>IF(Table1[[#This Row],[नाम विद्यार्थी]]="","",IF(Table1[[#This Row],[कक्षा]]&gt;8,5,""))</f>
        <v/>
      </c>
      <c r="P17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3" s="21"/>
      <c r="R1703" s="21"/>
      <c r="S1703" s="28" t="str">
        <f>IF(SUM(Table1[[#This Row],[छात्र निधि]:[टी.सी.शुल्क]])=0,"",SUM(Table1[[#This Row],[छात्र निधि]:[टी.सी.शुल्क]]))</f>
        <v/>
      </c>
      <c r="T1703" s="33"/>
      <c r="U1703" s="33"/>
      <c r="V1703" s="22"/>
    </row>
    <row r="1704" spans="2:22" ht="15">
      <c r="B1704" s="25" t="str">
        <f>IF(C1704="","",ROWS($A$4:A1704))</f>
        <v/>
      </c>
      <c r="C1704" s="25" t="str">
        <f>IF('Student Record'!A1702="","",'Student Record'!A1702)</f>
        <v/>
      </c>
      <c r="D1704" s="25" t="str">
        <f>IF('Student Record'!B1702="","",'Student Record'!B1702)</f>
        <v/>
      </c>
      <c r="E1704" s="25" t="str">
        <f>IF('Student Record'!C1702="","",'Student Record'!C1702)</f>
        <v/>
      </c>
      <c r="F1704" s="26" t="str">
        <f>IF('Student Record'!E1702="","",'Student Record'!E1702)</f>
        <v/>
      </c>
      <c r="G1704" s="26" t="str">
        <f>IF('Student Record'!G1702="","",'Student Record'!G1702)</f>
        <v/>
      </c>
      <c r="H1704" s="25" t="str">
        <f>IF('Student Record'!I1702="","",'Student Record'!I1702)</f>
        <v/>
      </c>
      <c r="I1704" s="27" t="str">
        <f>IF('Student Record'!J1702="","",'Student Record'!J1702)</f>
        <v/>
      </c>
      <c r="J1704" s="25" t="str">
        <f>IF('Student Record'!O1702="","",'Student Record'!O1702)</f>
        <v/>
      </c>
      <c r="K17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4" s="25" t="str">
        <f>IF(Table1[[#This Row],[नाम विद्यार्थी]]="","",IF(AND(Table1[[#This Row],[कक्षा]]&gt;8,Table1[[#This Row],[कक्षा]]&lt;11),50,""))</f>
        <v/>
      </c>
      <c r="M1704" s="28" t="str">
        <f>IF(Table1[[#This Row],[नाम विद्यार्थी]]="","",IF(AND(Table1[[#This Row],[कक्षा]]&gt;=11,'School Fees'!$L$3="Yes"),100,""))</f>
        <v/>
      </c>
      <c r="N17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4" s="25" t="str">
        <f>IF(Table1[[#This Row],[नाम विद्यार्थी]]="","",IF(Table1[[#This Row],[कक्षा]]&gt;8,5,""))</f>
        <v/>
      </c>
      <c r="P17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4" s="21"/>
      <c r="R1704" s="21"/>
      <c r="S1704" s="28" t="str">
        <f>IF(SUM(Table1[[#This Row],[छात्र निधि]:[टी.सी.शुल्क]])=0,"",SUM(Table1[[#This Row],[छात्र निधि]:[टी.सी.शुल्क]]))</f>
        <v/>
      </c>
      <c r="T1704" s="33"/>
      <c r="U1704" s="33"/>
      <c r="V1704" s="22"/>
    </row>
    <row r="1705" spans="2:22" ht="15">
      <c r="B1705" s="25" t="str">
        <f>IF(C1705="","",ROWS($A$4:A1705))</f>
        <v/>
      </c>
      <c r="C1705" s="25" t="str">
        <f>IF('Student Record'!A1703="","",'Student Record'!A1703)</f>
        <v/>
      </c>
      <c r="D1705" s="25" t="str">
        <f>IF('Student Record'!B1703="","",'Student Record'!B1703)</f>
        <v/>
      </c>
      <c r="E1705" s="25" t="str">
        <f>IF('Student Record'!C1703="","",'Student Record'!C1703)</f>
        <v/>
      </c>
      <c r="F1705" s="26" t="str">
        <f>IF('Student Record'!E1703="","",'Student Record'!E1703)</f>
        <v/>
      </c>
      <c r="G1705" s="26" t="str">
        <f>IF('Student Record'!G1703="","",'Student Record'!G1703)</f>
        <v/>
      </c>
      <c r="H1705" s="25" t="str">
        <f>IF('Student Record'!I1703="","",'Student Record'!I1703)</f>
        <v/>
      </c>
      <c r="I1705" s="27" t="str">
        <f>IF('Student Record'!J1703="","",'Student Record'!J1703)</f>
        <v/>
      </c>
      <c r="J1705" s="25" t="str">
        <f>IF('Student Record'!O1703="","",'Student Record'!O1703)</f>
        <v/>
      </c>
      <c r="K17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5" s="25" t="str">
        <f>IF(Table1[[#This Row],[नाम विद्यार्थी]]="","",IF(AND(Table1[[#This Row],[कक्षा]]&gt;8,Table1[[#This Row],[कक्षा]]&lt;11),50,""))</f>
        <v/>
      </c>
      <c r="M1705" s="28" t="str">
        <f>IF(Table1[[#This Row],[नाम विद्यार्थी]]="","",IF(AND(Table1[[#This Row],[कक्षा]]&gt;=11,'School Fees'!$L$3="Yes"),100,""))</f>
        <v/>
      </c>
      <c r="N17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5" s="25" t="str">
        <f>IF(Table1[[#This Row],[नाम विद्यार्थी]]="","",IF(Table1[[#This Row],[कक्षा]]&gt;8,5,""))</f>
        <v/>
      </c>
      <c r="P17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5" s="21"/>
      <c r="R1705" s="21"/>
      <c r="S1705" s="28" t="str">
        <f>IF(SUM(Table1[[#This Row],[छात्र निधि]:[टी.सी.शुल्क]])=0,"",SUM(Table1[[#This Row],[छात्र निधि]:[टी.सी.शुल्क]]))</f>
        <v/>
      </c>
      <c r="T1705" s="33"/>
      <c r="U1705" s="33"/>
      <c r="V1705" s="22"/>
    </row>
    <row r="1706" spans="2:22" ht="15">
      <c r="B1706" s="25" t="str">
        <f>IF(C1706="","",ROWS($A$4:A1706))</f>
        <v/>
      </c>
      <c r="C1706" s="25" t="str">
        <f>IF('Student Record'!A1704="","",'Student Record'!A1704)</f>
        <v/>
      </c>
      <c r="D1706" s="25" t="str">
        <f>IF('Student Record'!B1704="","",'Student Record'!B1704)</f>
        <v/>
      </c>
      <c r="E1706" s="25" t="str">
        <f>IF('Student Record'!C1704="","",'Student Record'!C1704)</f>
        <v/>
      </c>
      <c r="F1706" s="26" t="str">
        <f>IF('Student Record'!E1704="","",'Student Record'!E1704)</f>
        <v/>
      </c>
      <c r="G1706" s="26" t="str">
        <f>IF('Student Record'!G1704="","",'Student Record'!G1704)</f>
        <v/>
      </c>
      <c r="H1706" s="25" t="str">
        <f>IF('Student Record'!I1704="","",'Student Record'!I1704)</f>
        <v/>
      </c>
      <c r="I1706" s="27" t="str">
        <f>IF('Student Record'!J1704="","",'Student Record'!J1704)</f>
        <v/>
      </c>
      <c r="J1706" s="25" t="str">
        <f>IF('Student Record'!O1704="","",'Student Record'!O1704)</f>
        <v/>
      </c>
      <c r="K17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6" s="25" t="str">
        <f>IF(Table1[[#This Row],[नाम विद्यार्थी]]="","",IF(AND(Table1[[#This Row],[कक्षा]]&gt;8,Table1[[#This Row],[कक्षा]]&lt;11),50,""))</f>
        <v/>
      </c>
      <c r="M1706" s="28" t="str">
        <f>IF(Table1[[#This Row],[नाम विद्यार्थी]]="","",IF(AND(Table1[[#This Row],[कक्षा]]&gt;=11,'School Fees'!$L$3="Yes"),100,""))</f>
        <v/>
      </c>
      <c r="N17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6" s="25" t="str">
        <f>IF(Table1[[#This Row],[नाम विद्यार्थी]]="","",IF(Table1[[#This Row],[कक्षा]]&gt;8,5,""))</f>
        <v/>
      </c>
      <c r="P17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6" s="21"/>
      <c r="R1706" s="21"/>
      <c r="S1706" s="28" t="str">
        <f>IF(SUM(Table1[[#This Row],[छात्र निधि]:[टी.सी.शुल्क]])=0,"",SUM(Table1[[#This Row],[छात्र निधि]:[टी.सी.शुल्क]]))</f>
        <v/>
      </c>
      <c r="T1706" s="33"/>
      <c r="U1706" s="33"/>
      <c r="V1706" s="22"/>
    </row>
    <row r="1707" spans="2:22" ht="15">
      <c r="B1707" s="25" t="str">
        <f>IF(C1707="","",ROWS($A$4:A1707))</f>
        <v/>
      </c>
      <c r="C1707" s="25" t="str">
        <f>IF('Student Record'!A1705="","",'Student Record'!A1705)</f>
        <v/>
      </c>
      <c r="D1707" s="25" t="str">
        <f>IF('Student Record'!B1705="","",'Student Record'!B1705)</f>
        <v/>
      </c>
      <c r="E1707" s="25" t="str">
        <f>IF('Student Record'!C1705="","",'Student Record'!C1705)</f>
        <v/>
      </c>
      <c r="F1707" s="26" t="str">
        <f>IF('Student Record'!E1705="","",'Student Record'!E1705)</f>
        <v/>
      </c>
      <c r="G1707" s="26" t="str">
        <f>IF('Student Record'!G1705="","",'Student Record'!G1705)</f>
        <v/>
      </c>
      <c r="H1707" s="25" t="str">
        <f>IF('Student Record'!I1705="","",'Student Record'!I1705)</f>
        <v/>
      </c>
      <c r="I1707" s="27" t="str">
        <f>IF('Student Record'!J1705="","",'Student Record'!J1705)</f>
        <v/>
      </c>
      <c r="J1707" s="25" t="str">
        <f>IF('Student Record'!O1705="","",'Student Record'!O1705)</f>
        <v/>
      </c>
      <c r="K17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7" s="25" t="str">
        <f>IF(Table1[[#This Row],[नाम विद्यार्थी]]="","",IF(AND(Table1[[#This Row],[कक्षा]]&gt;8,Table1[[#This Row],[कक्षा]]&lt;11),50,""))</f>
        <v/>
      </c>
      <c r="M1707" s="28" t="str">
        <f>IF(Table1[[#This Row],[नाम विद्यार्थी]]="","",IF(AND(Table1[[#This Row],[कक्षा]]&gt;=11,'School Fees'!$L$3="Yes"),100,""))</f>
        <v/>
      </c>
      <c r="N17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7" s="25" t="str">
        <f>IF(Table1[[#This Row],[नाम विद्यार्थी]]="","",IF(Table1[[#This Row],[कक्षा]]&gt;8,5,""))</f>
        <v/>
      </c>
      <c r="P17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7" s="21"/>
      <c r="R1707" s="21"/>
      <c r="S1707" s="28" t="str">
        <f>IF(SUM(Table1[[#This Row],[छात्र निधि]:[टी.सी.शुल्क]])=0,"",SUM(Table1[[#This Row],[छात्र निधि]:[टी.सी.शुल्क]]))</f>
        <v/>
      </c>
      <c r="T1707" s="33"/>
      <c r="U1707" s="33"/>
      <c r="V1707" s="22"/>
    </row>
    <row r="1708" spans="2:22" ht="15">
      <c r="B1708" s="25" t="str">
        <f>IF(C1708="","",ROWS($A$4:A1708))</f>
        <v/>
      </c>
      <c r="C1708" s="25" t="str">
        <f>IF('Student Record'!A1706="","",'Student Record'!A1706)</f>
        <v/>
      </c>
      <c r="D1708" s="25" t="str">
        <f>IF('Student Record'!B1706="","",'Student Record'!B1706)</f>
        <v/>
      </c>
      <c r="E1708" s="25" t="str">
        <f>IF('Student Record'!C1706="","",'Student Record'!C1706)</f>
        <v/>
      </c>
      <c r="F1708" s="26" t="str">
        <f>IF('Student Record'!E1706="","",'Student Record'!E1706)</f>
        <v/>
      </c>
      <c r="G1708" s="26" t="str">
        <f>IF('Student Record'!G1706="","",'Student Record'!G1706)</f>
        <v/>
      </c>
      <c r="H1708" s="25" t="str">
        <f>IF('Student Record'!I1706="","",'Student Record'!I1706)</f>
        <v/>
      </c>
      <c r="I1708" s="27" t="str">
        <f>IF('Student Record'!J1706="","",'Student Record'!J1706)</f>
        <v/>
      </c>
      <c r="J1708" s="25" t="str">
        <f>IF('Student Record'!O1706="","",'Student Record'!O1706)</f>
        <v/>
      </c>
      <c r="K17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8" s="25" t="str">
        <f>IF(Table1[[#This Row],[नाम विद्यार्थी]]="","",IF(AND(Table1[[#This Row],[कक्षा]]&gt;8,Table1[[#This Row],[कक्षा]]&lt;11),50,""))</f>
        <v/>
      </c>
      <c r="M1708" s="28" t="str">
        <f>IF(Table1[[#This Row],[नाम विद्यार्थी]]="","",IF(AND(Table1[[#This Row],[कक्षा]]&gt;=11,'School Fees'!$L$3="Yes"),100,""))</f>
        <v/>
      </c>
      <c r="N17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8" s="25" t="str">
        <f>IF(Table1[[#This Row],[नाम विद्यार्थी]]="","",IF(Table1[[#This Row],[कक्षा]]&gt;8,5,""))</f>
        <v/>
      </c>
      <c r="P17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8" s="21"/>
      <c r="R1708" s="21"/>
      <c r="S1708" s="28" t="str">
        <f>IF(SUM(Table1[[#This Row],[छात्र निधि]:[टी.सी.शुल्क]])=0,"",SUM(Table1[[#This Row],[छात्र निधि]:[टी.सी.शुल्क]]))</f>
        <v/>
      </c>
      <c r="T1708" s="33"/>
      <c r="U1708" s="33"/>
      <c r="V1708" s="22"/>
    </row>
    <row r="1709" spans="2:22" ht="15">
      <c r="B1709" s="25" t="str">
        <f>IF(C1709="","",ROWS($A$4:A1709))</f>
        <v/>
      </c>
      <c r="C1709" s="25" t="str">
        <f>IF('Student Record'!A1707="","",'Student Record'!A1707)</f>
        <v/>
      </c>
      <c r="D1709" s="25" t="str">
        <f>IF('Student Record'!B1707="","",'Student Record'!B1707)</f>
        <v/>
      </c>
      <c r="E1709" s="25" t="str">
        <f>IF('Student Record'!C1707="","",'Student Record'!C1707)</f>
        <v/>
      </c>
      <c r="F1709" s="26" t="str">
        <f>IF('Student Record'!E1707="","",'Student Record'!E1707)</f>
        <v/>
      </c>
      <c r="G1709" s="26" t="str">
        <f>IF('Student Record'!G1707="","",'Student Record'!G1707)</f>
        <v/>
      </c>
      <c r="H1709" s="25" t="str">
        <f>IF('Student Record'!I1707="","",'Student Record'!I1707)</f>
        <v/>
      </c>
      <c r="I1709" s="27" t="str">
        <f>IF('Student Record'!J1707="","",'Student Record'!J1707)</f>
        <v/>
      </c>
      <c r="J1709" s="25" t="str">
        <f>IF('Student Record'!O1707="","",'Student Record'!O1707)</f>
        <v/>
      </c>
      <c r="K17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09" s="25" t="str">
        <f>IF(Table1[[#This Row],[नाम विद्यार्थी]]="","",IF(AND(Table1[[#This Row],[कक्षा]]&gt;8,Table1[[#This Row],[कक्षा]]&lt;11),50,""))</f>
        <v/>
      </c>
      <c r="M1709" s="28" t="str">
        <f>IF(Table1[[#This Row],[नाम विद्यार्थी]]="","",IF(AND(Table1[[#This Row],[कक्षा]]&gt;=11,'School Fees'!$L$3="Yes"),100,""))</f>
        <v/>
      </c>
      <c r="N17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09" s="25" t="str">
        <f>IF(Table1[[#This Row],[नाम विद्यार्थी]]="","",IF(Table1[[#This Row],[कक्षा]]&gt;8,5,""))</f>
        <v/>
      </c>
      <c r="P17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09" s="21"/>
      <c r="R1709" s="21"/>
      <c r="S1709" s="28" t="str">
        <f>IF(SUM(Table1[[#This Row],[छात्र निधि]:[टी.सी.शुल्क]])=0,"",SUM(Table1[[#This Row],[छात्र निधि]:[टी.सी.शुल्क]]))</f>
        <v/>
      </c>
      <c r="T1709" s="33"/>
      <c r="U1709" s="33"/>
      <c r="V1709" s="22"/>
    </row>
    <row r="1710" spans="2:22" ht="15">
      <c r="B1710" s="25" t="str">
        <f>IF(C1710="","",ROWS($A$4:A1710))</f>
        <v/>
      </c>
      <c r="C1710" s="25" t="str">
        <f>IF('Student Record'!A1708="","",'Student Record'!A1708)</f>
        <v/>
      </c>
      <c r="D1710" s="25" t="str">
        <f>IF('Student Record'!B1708="","",'Student Record'!B1708)</f>
        <v/>
      </c>
      <c r="E1710" s="25" t="str">
        <f>IF('Student Record'!C1708="","",'Student Record'!C1708)</f>
        <v/>
      </c>
      <c r="F1710" s="26" t="str">
        <f>IF('Student Record'!E1708="","",'Student Record'!E1708)</f>
        <v/>
      </c>
      <c r="G1710" s="26" t="str">
        <f>IF('Student Record'!G1708="","",'Student Record'!G1708)</f>
        <v/>
      </c>
      <c r="H1710" s="25" t="str">
        <f>IF('Student Record'!I1708="","",'Student Record'!I1708)</f>
        <v/>
      </c>
      <c r="I1710" s="27" t="str">
        <f>IF('Student Record'!J1708="","",'Student Record'!J1708)</f>
        <v/>
      </c>
      <c r="J1710" s="25" t="str">
        <f>IF('Student Record'!O1708="","",'Student Record'!O1708)</f>
        <v/>
      </c>
      <c r="K17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0" s="25" t="str">
        <f>IF(Table1[[#This Row],[नाम विद्यार्थी]]="","",IF(AND(Table1[[#This Row],[कक्षा]]&gt;8,Table1[[#This Row],[कक्षा]]&lt;11),50,""))</f>
        <v/>
      </c>
      <c r="M1710" s="28" t="str">
        <f>IF(Table1[[#This Row],[नाम विद्यार्थी]]="","",IF(AND(Table1[[#This Row],[कक्षा]]&gt;=11,'School Fees'!$L$3="Yes"),100,""))</f>
        <v/>
      </c>
      <c r="N17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0" s="25" t="str">
        <f>IF(Table1[[#This Row],[नाम विद्यार्थी]]="","",IF(Table1[[#This Row],[कक्षा]]&gt;8,5,""))</f>
        <v/>
      </c>
      <c r="P17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0" s="21"/>
      <c r="R1710" s="21"/>
      <c r="S1710" s="28" t="str">
        <f>IF(SUM(Table1[[#This Row],[छात्र निधि]:[टी.सी.शुल्क]])=0,"",SUM(Table1[[#This Row],[छात्र निधि]:[टी.सी.शुल्क]]))</f>
        <v/>
      </c>
      <c r="T1710" s="33"/>
      <c r="U1710" s="33"/>
      <c r="V1710" s="22"/>
    </row>
    <row r="1711" spans="2:22" ht="15">
      <c r="B1711" s="25" t="str">
        <f>IF(C1711="","",ROWS($A$4:A1711))</f>
        <v/>
      </c>
      <c r="C1711" s="25" t="str">
        <f>IF('Student Record'!A1709="","",'Student Record'!A1709)</f>
        <v/>
      </c>
      <c r="D1711" s="25" t="str">
        <f>IF('Student Record'!B1709="","",'Student Record'!B1709)</f>
        <v/>
      </c>
      <c r="E1711" s="25" t="str">
        <f>IF('Student Record'!C1709="","",'Student Record'!C1709)</f>
        <v/>
      </c>
      <c r="F1711" s="26" t="str">
        <f>IF('Student Record'!E1709="","",'Student Record'!E1709)</f>
        <v/>
      </c>
      <c r="G1711" s="26" t="str">
        <f>IF('Student Record'!G1709="","",'Student Record'!G1709)</f>
        <v/>
      </c>
      <c r="H1711" s="25" t="str">
        <f>IF('Student Record'!I1709="","",'Student Record'!I1709)</f>
        <v/>
      </c>
      <c r="I1711" s="27" t="str">
        <f>IF('Student Record'!J1709="","",'Student Record'!J1709)</f>
        <v/>
      </c>
      <c r="J1711" s="25" t="str">
        <f>IF('Student Record'!O1709="","",'Student Record'!O1709)</f>
        <v/>
      </c>
      <c r="K17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1" s="25" t="str">
        <f>IF(Table1[[#This Row],[नाम विद्यार्थी]]="","",IF(AND(Table1[[#This Row],[कक्षा]]&gt;8,Table1[[#This Row],[कक्षा]]&lt;11),50,""))</f>
        <v/>
      </c>
      <c r="M1711" s="28" t="str">
        <f>IF(Table1[[#This Row],[नाम विद्यार्थी]]="","",IF(AND(Table1[[#This Row],[कक्षा]]&gt;=11,'School Fees'!$L$3="Yes"),100,""))</f>
        <v/>
      </c>
      <c r="N17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1" s="25" t="str">
        <f>IF(Table1[[#This Row],[नाम विद्यार्थी]]="","",IF(Table1[[#This Row],[कक्षा]]&gt;8,5,""))</f>
        <v/>
      </c>
      <c r="P17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1" s="21"/>
      <c r="R1711" s="21"/>
      <c r="S1711" s="28" t="str">
        <f>IF(SUM(Table1[[#This Row],[छात्र निधि]:[टी.सी.शुल्क]])=0,"",SUM(Table1[[#This Row],[छात्र निधि]:[टी.सी.शुल्क]]))</f>
        <v/>
      </c>
      <c r="T1711" s="33"/>
      <c r="U1711" s="33"/>
      <c r="V1711" s="22"/>
    </row>
    <row r="1712" spans="2:22" ht="15">
      <c r="B1712" s="25" t="str">
        <f>IF(C1712="","",ROWS($A$4:A1712))</f>
        <v/>
      </c>
      <c r="C1712" s="25" t="str">
        <f>IF('Student Record'!A1710="","",'Student Record'!A1710)</f>
        <v/>
      </c>
      <c r="D1712" s="25" t="str">
        <f>IF('Student Record'!B1710="","",'Student Record'!B1710)</f>
        <v/>
      </c>
      <c r="E1712" s="25" t="str">
        <f>IF('Student Record'!C1710="","",'Student Record'!C1710)</f>
        <v/>
      </c>
      <c r="F1712" s="26" t="str">
        <f>IF('Student Record'!E1710="","",'Student Record'!E1710)</f>
        <v/>
      </c>
      <c r="G1712" s="26" t="str">
        <f>IF('Student Record'!G1710="","",'Student Record'!G1710)</f>
        <v/>
      </c>
      <c r="H1712" s="25" t="str">
        <f>IF('Student Record'!I1710="","",'Student Record'!I1710)</f>
        <v/>
      </c>
      <c r="I1712" s="27" t="str">
        <f>IF('Student Record'!J1710="","",'Student Record'!J1710)</f>
        <v/>
      </c>
      <c r="J1712" s="25" t="str">
        <f>IF('Student Record'!O1710="","",'Student Record'!O1710)</f>
        <v/>
      </c>
      <c r="K17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2" s="25" t="str">
        <f>IF(Table1[[#This Row],[नाम विद्यार्थी]]="","",IF(AND(Table1[[#This Row],[कक्षा]]&gt;8,Table1[[#This Row],[कक्षा]]&lt;11),50,""))</f>
        <v/>
      </c>
      <c r="M1712" s="28" t="str">
        <f>IF(Table1[[#This Row],[नाम विद्यार्थी]]="","",IF(AND(Table1[[#This Row],[कक्षा]]&gt;=11,'School Fees'!$L$3="Yes"),100,""))</f>
        <v/>
      </c>
      <c r="N17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2" s="25" t="str">
        <f>IF(Table1[[#This Row],[नाम विद्यार्थी]]="","",IF(Table1[[#This Row],[कक्षा]]&gt;8,5,""))</f>
        <v/>
      </c>
      <c r="P17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2" s="21"/>
      <c r="R1712" s="21"/>
      <c r="S1712" s="28" t="str">
        <f>IF(SUM(Table1[[#This Row],[छात्र निधि]:[टी.सी.शुल्क]])=0,"",SUM(Table1[[#This Row],[छात्र निधि]:[टी.सी.शुल्क]]))</f>
        <v/>
      </c>
      <c r="T1712" s="33"/>
      <c r="U1712" s="33"/>
      <c r="V1712" s="22"/>
    </row>
    <row r="1713" spans="2:22" ht="15">
      <c r="B1713" s="25" t="str">
        <f>IF(C1713="","",ROWS($A$4:A1713))</f>
        <v/>
      </c>
      <c r="C1713" s="25" t="str">
        <f>IF('Student Record'!A1711="","",'Student Record'!A1711)</f>
        <v/>
      </c>
      <c r="D1713" s="25" t="str">
        <f>IF('Student Record'!B1711="","",'Student Record'!B1711)</f>
        <v/>
      </c>
      <c r="E1713" s="25" t="str">
        <f>IF('Student Record'!C1711="","",'Student Record'!C1711)</f>
        <v/>
      </c>
      <c r="F1713" s="26" t="str">
        <f>IF('Student Record'!E1711="","",'Student Record'!E1711)</f>
        <v/>
      </c>
      <c r="G1713" s="26" t="str">
        <f>IF('Student Record'!G1711="","",'Student Record'!G1711)</f>
        <v/>
      </c>
      <c r="H1713" s="25" t="str">
        <f>IF('Student Record'!I1711="","",'Student Record'!I1711)</f>
        <v/>
      </c>
      <c r="I1713" s="27" t="str">
        <f>IF('Student Record'!J1711="","",'Student Record'!J1711)</f>
        <v/>
      </c>
      <c r="J1713" s="25" t="str">
        <f>IF('Student Record'!O1711="","",'Student Record'!O1711)</f>
        <v/>
      </c>
      <c r="K17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3" s="25" t="str">
        <f>IF(Table1[[#This Row],[नाम विद्यार्थी]]="","",IF(AND(Table1[[#This Row],[कक्षा]]&gt;8,Table1[[#This Row],[कक्षा]]&lt;11),50,""))</f>
        <v/>
      </c>
      <c r="M1713" s="28" t="str">
        <f>IF(Table1[[#This Row],[नाम विद्यार्थी]]="","",IF(AND(Table1[[#This Row],[कक्षा]]&gt;=11,'School Fees'!$L$3="Yes"),100,""))</f>
        <v/>
      </c>
      <c r="N17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3" s="25" t="str">
        <f>IF(Table1[[#This Row],[नाम विद्यार्थी]]="","",IF(Table1[[#This Row],[कक्षा]]&gt;8,5,""))</f>
        <v/>
      </c>
      <c r="P17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3" s="21"/>
      <c r="R1713" s="21"/>
      <c r="S1713" s="28" t="str">
        <f>IF(SUM(Table1[[#This Row],[छात्र निधि]:[टी.सी.शुल्क]])=0,"",SUM(Table1[[#This Row],[छात्र निधि]:[टी.सी.शुल्क]]))</f>
        <v/>
      </c>
      <c r="T1713" s="33"/>
      <c r="U1713" s="33"/>
      <c r="V1713" s="22"/>
    </row>
    <row r="1714" spans="2:22" ht="15">
      <c r="B1714" s="25" t="str">
        <f>IF(C1714="","",ROWS($A$4:A1714))</f>
        <v/>
      </c>
      <c r="C1714" s="25" t="str">
        <f>IF('Student Record'!A1712="","",'Student Record'!A1712)</f>
        <v/>
      </c>
      <c r="D1714" s="25" t="str">
        <f>IF('Student Record'!B1712="","",'Student Record'!B1712)</f>
        <v/>
      </c>
      <c r="E1714" s="25" t="str">
        <f>IF('Student Record'!C1712="","",'Student Record'!C1712)</f>
        <v/>
      </c>
      <c r="F1714" s="26" t="str">
        <f>IF('Student Record'!E1712="","",'Student Record'!E1712)</f>
        <v/>
      </c>
      <c r="G1714" s="26" t="str">
        <f>IF('Student Record'!G1712="","",'Student Record'!G1712)</f>
        <v/>
      </c>
      <c r="H1714" s="25" t="str">
        <f>IF('Student Record'!I1712="","",'Student Record'!I1712)</f>
        <v/>
      </c>
      <c r="I1714" s="27" t="str">
        <f>IF('Student Record'!J1712="","",'Student Record'!J1712)</f>
        <v/>
      </c>
      <c r="J1714" s="25" t="str">
        <f>IF('Student Record'!O1712="","",'Student Record'!O1712)</f>
        <v/>
      </c>
      <c r="K17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4" s="25" t="str">
        <f>IF(Table1[[#This Row],[नाम विद्यार्थी]]="","",IF(AND(Table1[[#This Row],[कक्षा]]&gt;8,Table1[[#This Row],[कक्षा]]&lt;11),50,""))</f>
        <v/>
      </c>
      <c r="M1714" s="28" t="str">
        <f>IF(Table1[[#This Row],[नाम विद्यार्थी]]="","",IF(AND(Table1[[#This Row],[कक्षा]]&gt;=11,'School Fees'!$L$3="Yes"),100,""))</f>
        <v/>
      </c>
      <c r="N17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4" s="25" t="str">
        <f>IF(Table1[[#This Row],[नाम विद्यार्थी]]="","",IF(Table1[[#This Row],[कक्षा]]&gt;8,5,""))</f>
        <v/>
      </c>
      <c r="P17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4" s="21"/>
      <c r="R1714" s="21"/>
      <c r="S1714" s="28" t="str">
        <f>IF(SUM(Table1[[#This Row],[छात्र निधि]:[टी.सी.शुल्क]])=0,"",SUM(Table1[[#This Row],[छात्र निधि]:[टी.सी.शुल्क]]))</f>
        <v/>
      </c>
      <c r="T1714" s="33"/>
      <c r="U1714" s="33"/>
      <c r="V1714" s="22"/>
    </row>
    <row r="1715" spans="2:22" ht="15">
      <c r="B1715" s="25" t="str">
        <f>IF(C1715="","",ROWS($A$4:A1715))</f>
        <v/>
      </c>
      <c r="C1715" s="25" t="str">
        <f>IF('Student Record'!A1713="","",'Student Record'!A1713)</f>
        <v/>
      </c>
      <c r="D1715" s="25" t="str">
        <f>IF('Student Record'!B1713="","",'Student Record'!B1713)</f>
        <v/>
      </c>
      <c r="E1715" s="25" t="str">
        <f>IF('Student Record'!C1713="","",'Student Record'!C1713)</f>
        <v/>
      </c>
      <c r="F1715" s="26" t="str">
        <f>IF('Student Record'!E1713="","",'Student Record'!E1713)</f>
        <v/>
      </c>
      <c r="G1715" s="26" t="str">
        <f>IF('Student Record'!G1713="","",'Student Record'!G1713)</f>
        <v/>
      </c>
      <c r="H1715" s="25" t="str">
        <f>IF('Student Record'!I1713="","",'Student Record'!I1713)</f>
        <v/>
      </c>
      <c r="I1715" s="27" t="str">
        <f>IF('Student Record'!J1713="","",'Student Record'!J1713)</f>
        <v/>
      </c>
      <c r="J1715" s="25" t="str">
        <f>IF('Student Record'!O1713="","",'Student Record'!O1713)</f>
        <v/>
      </c>
      <c r="K17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5" s="25" t="str">
        <f>IF(Table1[[#This Row],[नाम विद्यार्थी]]="","",IF(AND(Table1[[#This Row],[कक्षा]]&gt;8,Table1[[#This Row],[कक्षा]]&lt;11),50,""))</f>
        <v/>
      </c>
      <c r="M1715" s="28" t="str">
        <f>IF(Table1[[#This Row],[नाम विद्यार्थी]]="","",IF(AND(Table1[[#This Row],[कक्षा]]&gt;=11,'School Fees'!$L$3="Yes"),100,""))</f>
        <v/>
      </c>
      <c r="N17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5" s="25" t="str">
        <f>IF(Table1[[#This Row],[नाम विद्यार्थी]]="","",IF(Table1[[#This Row],[कक्षा]]&gt;8,5,""))</f>
        <v/>
      </c>
      <c r="P17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5" s="21"/>
      <c r="R1715" s="21"/>
      <c r="S1715" s="28" t="str">
        <f>IF(SUM(Table1[[#This Row],[छात्र निधि]:[टी.सी.शुल्क]])=0,"",SUM(Table1[[#This Row],[छात्र निधि]:[टी.सी.शुल्क]]))</f>
        <v/>
      </c>
      <c r="T1715" s="33"/>
      <c r="U1715" s="33"/>
      <c r="V1715" s="22"/>
    </row>
    <row r="1716" spans="2:22" ht="15">
      <c r="B1716" s="25" t="str">
        <f>IF(C1716="","",ROWS($A$4:A1716))</f>
        <v/>
      </c>
      <c r="C1716" s="25" t="str">
        <f>IF('Student Record'!A1714="","",'Student Record'!A1714)</f>
        <v/>
      </c>
      <c r="D1716" s="25" t="str">
        <f>IF('Student Record'!B1714="","",'Student Record'!B1714)</f>
        <v/>
      </c>
      <c r="E1716" s="25" t="str">
        <f>IF('Student Record'!C1714="","",'Student Record'!C1714)</f>
        <v/>
      </c>
      <c r="F1716" s="26" t="str">
        <f>IF('Student Record'!E1714="","",'Student Record'!E1714)</f>
        <v/>
      </c>
      <c r="G1716" s="26" t="str">
        <f>IF('Student Record'!G1714="","",'Student Record'!G1714)</f>
        <v/>
      </c>
      <c r="H1716" s="25" t="str">
        <f>IF('Student Record'!I1714="","",'Student Record'!I1714)</f>
        <v/>
      </c>
      <c r="I1716" s="27" t="str">
        <f>IF('Student Record'!J1714="","",'Student Record'!J1714)</f>
        <v/>
      </c>
      <c r="J1716" s="25" t="str">
        <f>IF('Student Record'!O1714="","",'Student Record'!O1714)</f>
        <v/>
      </c>
      <c r="K17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6" s="25" t="str">
        <f>IF(Table1[[#This Row],[नाम विद्यार्थी]]="","",IF(AND(Table1[[#This Row],[कक्षा]]&gt;8,Table1[[#This Row],[कक्षा]]&lt;11),50,""))</f>
        <v/>
      </c>
      <c r="M1716" s="28" t="str">
        <f>IF(Table1[[#This Row],[नाम विद्यार्थी]]="","",IF(AND(Table1[[#This Row],[कक्षा]]&gt;=11,'School Fees'!$L$3="Yes"),100,""))</f>
        <v/>
      </c>
      <c r="N17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6" s="25" t="str">
        <f>IF(Table1[[#This Row],[नाम विद्यार्थी]]="","",IF(Table1[[#This Row],[कक्षा]]&gt;8,5,""))</f>
        <v/>
      </c>
      <c r="P17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6" s="21"/>
      <c r="R1716" s="21"/>
      <c r="S1716" s="28" t="str">
        <f>IF(SUM(Table1[[#This Row],[छात्र निधि]:[टी.सी.शुल्क]])=0,"",SUM(Table1[[#This Row],[छात्र निधि]:[टी.सी.शुल्क]]))</f>
        <v/>
      </c>
      <c r="T1716" s="33"/>
      <c r="U1716" s="33"/>
      <c r="V1716" s="22"/>
    </row>
    <row r="1717" spans="2:22" ht="15">
      <c r="B1717" s="25" t="str">
        <f>IF(C1717="","",ROWS($A$4:A1717))</f>
        <v/>
      </c>
      <c r="C1717" s="25" t="str">
        <f>IF('Student Record'!A1715="","",'Student Record'!A1715)</f>
        <v/>
      </c>
      <c r="D1717" s="25" t="str">
        <f>IF('Student Record'!B1715="","",'Student Record'!B1715)</f>
        <v/>
      </c>
      <c r="E1717" s="25" t="str">
        <f>IF('Student Record'!C1715="","",'Student Record'!C1715)</f>
        <v/>
      </c>
      <c r="F1717" s="26" t="str">
        <f>IF('Student Record'!E1715="","",'Student Record'!E1715)</f>
        <v/>
      </c>
      <c r="G1717" s="26" t="str">
        <f>IF('Student Record'!G1715="","",'Student Record'!G1715)</f>
        <v/>
      </c>
      <c r="H1717" s="25" t="str">
        <f>IF('Student Record'!I1715="","",'Student Record'!I1715)</f>
        <v/>
      </c>
      <c r="I1717" s="27" t="str">
        <f>IF('Student Record'!J1715="","",'Student Record'!J1715)</f>
        <v/>
      </c>
      <c r="J1717" s="25" t="str">
        <f>IF('Student Record'!O1715="","",'Student Record'!O1715)</f>
        <v/>
      </c>
      <c r="K17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7" s="25" t="str">
        <f>IF(Table1[[#This Row],[नाम विद्यार्थी]]="","",IF(AND(Table1[[#This Row],[कक्षा]]&gt;8,Table1[[#This Row],[कक्षा]]&lt;11),50,""))</f>
        <v/>
      </c>
      <c r="M1717" s="28" t="str">
        <f>IF(Table1[[#This Row],[नाम विद्यार्थी]]="","",IF(AND(Table1[[#This Row],[कक्षा]]&gt;=11,'School Fees'!$L$3="Yes"),100,""))</f>
        <v/>
      </c>
      <c r="N17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7" s="25" t="str">
        <f>IF(Table1[[#This Row],[नाम विद्यार्थी]]="","",IF(Table1[[#This Row],[कक्षा]]&gt;8,5,""))</f>
        <v/>
      </c>
      <c r="P17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7" s="21"/>
      <c r="R1717" s="21"/>
      <c r="S1717" s="28" t="str">
        <f>IF(SUM(Table1[[#This Row],[छात्र निधि]:[टी.सी.शुल्क]])=0,"",SUM(Table1[[#This Row],[छात्र निधि]:[टी.सी.शुल्क]]))</f>
        <v/>
      </c>
      <c r="T1717" s="33"/>
      <c r="U1717" s="33"/>
      <c r="V1717" s="22"/>
    </row>
    <row r="1718" spans="2:22" ht="15">
      <c r="B1718" s="25" t="str">
        <f>IF(C1718="","",ROWS($A$4:A1718))</f>
        <v/>
      </c>
      <c r="C1718" s="25" t="str">
        <f>IF('Student Record'!A1716="","",'Student Record'!A1716)</f>
        <v/>
      </c>
      <c r="D1718" s="25" t="str">
        <f>IF('Student Record'!B1716="","",'Student Record'!B1716)</f>
        <v/>
      </c>
      <c r="E1718" s="25" t="str">
        <f>IF('Student Record'!C1716="","",'Student Record'!C1716)</f>
        <v/>
      </c>
      <c r="F1718" s="26" t="str">
        <f>IF('Student Record'!E1716="","",'Student Record'!E1716)</f>
        <v/>
      </c>
      <c r="G1718" s="26" t="str">
        <f>IF('Student Record'!G1716="","",'Student Record'!G1716)</f>
        <v/>
      </c>
      <c r="H1718" s="25" t="str">
        <f>IF('Student Record'!I1716="","",'Student Record'!I1716)</f>
        <v/>
      </c>
      <c r="I1718" s="27" t="str">
        <f>IF('Student Record'!J1716="","",'Student Record'!J1716)</f>
        <v/>
      </c>
      <c r="J1718" s="25" t="str">
        <f>IF('Student Record'!O1716="","",'Student Record'!O1716)</f>
        <v/>
      </c>
      <c r="K17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8" s="25" t="str">
        <f>IF(Table1[[#This Row],[नाम विद्यार्थी]]="","",IF(AND(Table1[[#This Row],[कक्षा]]&gt;8,Table1[[#This Row],[कक्षा]]&lt;11),50,""))</f>
        <v/>
      </c>
      <c r="M1718" s="28" t="str">
        <f>IF(Table1[[#This Row],[नाम विद्यार्थी]]="","",IF(AND(Table1[[#This Row],[कक्षा]]&gt;=11,'School Fees'!$L$3="Yes"),100,""))</f>
        <v/>
      </c>
      <c r="N17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8" s="25" t="str">
        <f>IF(Table1[[#This Row],[नाम विद्यार्थी]]="","",IF(Table1[[#This Row],[कक्षा]]&gt;8,5,""))</f>
        <v/>
      </c>
      <c r="P17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8" s="21"/>
      <c r="R1718" s="21"/>
      <c r="S1718" s="28" t="str">
        <f>IF(SUM(Table1[[#This Row],[छात्र निधि]:[टी.सी.शुल्क]])=0,"",SUM(Table1[[#This Row],[छात्र निधि]:[टी.सी.शुल्क]]))</f>
        <v/>
      </c>
      <c r="T1718" s="33"/>
      <c r="U1718" s="33"/>
      <c r="V1718" s="22"/>
    </row>
    <row r="1719" spans="2:22" ht="15">
      <c r="B1719" s="25" t="str">
        <f>IF(C1719="","",ROWS($A$4:A1719))</f>
        <v/>
      </c>
      <c r="C1719" s="25" t="str">
        <f>IF('Student Record'!A1717="","",'Student Record'!A1717)</f>
        <v/>
      </c>
      <c r="D1719" s="25" t="str">
        <f>IF('Student Record'!B1717="","",'Student Record'!B1717)</f>
        <v/>
      </c>
      <c r="E1719" s="25" t="str">
        <f>IF('Student Record'!C1717="","",'Student Record'!C1717)</f>
        <v/>
      </c>
      <c r="F1719" s="26" t="str">
        <f>IF('Student Record'!E1717="","",'Student Record'!E1717)</f>
        <v/>
      </c>
      <c r="G1719" s="26" t="str">
        <f>IF('Student Record'!G1717="","",'Student Record'!G1717)</f>
        <v/>
      </c>
      <c r="H1719" s="25" t="str">
        <f>IF('Student Record'!I1717="","",'Student Record'!I1717)</f>
        <v/>
      </c>
      <c r="I1719" s="27" t="str">
        <f>IF('Student Record'!J1717="","",'Student Record'!J1717)</f>
        <v/>
      </c>
      <c r="J1719" s="25" t="str">
        <f>IF('Student Record'!O1717="","",'Student Record'!O1717)</f>
        <v/>
      </c>
      <c r="K17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19" s="25" t="str">
        <f>IF(Table1[[#This Row],[नाम विद्यार्थी]]="","",IF(AND(Table1[[#This Row],[कक्षा]]&gt;8,Table1[[#This Row],[कक्षा]]&lt;11),50,""))</f>
        <v/>
      </c>
      <c r="M1719" s="28" t="str">
        <f>IF(Table1[[#This Row],[नाम विद्यार्थी]]="","",IF(AND(Table1[[#This Row],[कक्षा]]&gt;=11,'School Fees'!$L$3="Yes"),100,""))</f>
        <v/>
      </c>
      <c r="N17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19" s="25" t="str">
        <f>IF(Table1[[#This Row],[नाम विद्यार्थी]]="","",IF(Table1[[#This Row],[कक्षा]]&gt;8,5,""))</f>
        <v/>
      </c>
      <c r="P17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19" s="21"/>
      <c r="R1719" s="21"/>
      <c r="S1719" s="28" t="str">
        <f>IF(SUM(Table1[[#This Row],[छात्र निधि]:[टी.सी.शुल्क]])=0,"",SUM(Table1[[#This Row],[छात्र निधि]:[टी.सी.शुल्क]]))</f>
        <v/>
      </c>
      <c r="T1719" s="33"/>
      <c r="U1719" s="33"/>
      <c r="V1719" s="22"/>
    </row>
    <row r="1720" spans="2:22" ht="15">
      <c r="B1720" s="25" t="str">
        <f>IF(C1720="","",ROWS($A$4:A1720))</f>
        <v/>
      </c>
      <c r="C1720" s="25" t="str">
        <f>IF('Student Record'!A1718="","",'Student Record'!A1718)</f>
        <v/>
      </c>
      <c r="D1720" s="25" t="str">
        <f>IF('Student Record'!B1718="","",'Student Record'!B1718)</f>
        <v/>
      </c>
      <c r="E1720" s="25" t="str">
        <f>IF('Student Record'!C1718="","",'Student Record'!C1718)</f>
        <v/>
      </c>
      <c r="F1720" s="26" t="str">
        <f>IF('Student Record'!E1718="","",'Student Record'!E1718)</f>
        <v/>
      </c>
      <c r="G1720" s="26" t="str">
        <f>IF('Student Record'!G1718="","",'Student Record'!G1718)</f>
        <v/>
      </c>
      <c r="H1720" s="25" t="str">
        <f>IF('Student Record'!I1718="","",'Student Record'!I1718)</f>
        <v/>
      </c>
      <c r="I1720" s="27" t="str">
        <f>IF('Student Record'!J1718="","",'Student Record'!J1718)</f>
        <v/>
      </c>
      <c r="J1720" s="25" t="str">
        <f>IF('Student Record'!O1718="","",'Student Record'!O1718)</f>
        <v/>
      </c>
      <c r="K17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0" s="25" t="str">
        <f>IF(Table1[[#This Row],[नाम विद्यार्थी]]="","",IF(AND(Table1[[#This Row],[कक्षा]]&gt;8,Table1[[#This Row],[कक्षा]]&lt;11),50,""))</f>
        <v/>
      </c>
      <c r="M1720" s="28" t="str">
        <f>IF(Table1[[#This Row],[नाम विद्यार्थी]]="","",IF(AND(Table1[[#This Row],[कक्षा]]&gt;=11,'School Fees'!$L$3="Yes"),100,""))</f>
        <v/>
      </c>
      <c r="N17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0" s="25" t="str">
        <f>IF(Table1[[#This Row],[नाम विद्यार्थी]]="","",IF(Table1[[#This Row],[कक्षा]]&gt;8,5,""))</f>
        <v/>
      </c>
      <c r="P17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0" s="21"/>
      <c r="R1720" s="21"/>
      <c r="S1720" s="28" t="str">
        <f>IF(SUM(Table1[[#This Row],[छात्र निधि]:[टी.सी.शुल्क]])=0,"",SUM(Table1[[#This Row],[छात्र निधि]:[टी.सी.शुल्क]]))</f>
        <v/>
      </c>
      <c r="T1720" s="33"/>
      <c r="U1720" s="33"/>
      <c r="V1720" s="22"/>
    </row>
    <row r="1721" spans="2:22" ht="15">
      <c r="B1721" s="25" t="str">
        <f>IF(C1721="","",ROWS($A$4:A1721))</f>
        <v/>
      </c>
      <c r="C1721" s="25" t="str">
        <f>IF('Student Record'!A1719="","",'Student Record'!A1719)</f>
        <v/>
      </c>
      <c r="D1721" s="25" t="str">
        <f>IF('Student Record'!B1719="","",'Student Record'!B1719)</f>
        <v/>
      </c>
      <c r="E1721" s="25" t="str">
        <f>IF('Student Record'!C1719="","",'Student Record'!C1719)</f>
        <v/>
      </c>
      <c r="F1721" s="26" t="str">
        <f>IF('Student Record'!E1719="","",'Student Record'!E1719)</f>
        <v/>
      </c>
      <c r="G1721" s="26" t="str">
        <f>IF('Student Record'!G1719="","",'Student Record'!G1719)</f>
        <v/>
      </c>
      <c r="H1721" s="25" t="str">
        <f>IF('Student Record'!I1719="","",'Student Record'!I1719)</f>
        <v/>
      </c>
      <c r="I1721" s="27" t="str">
        <f>IF('Student Record'!J1719="","",'Student Record'!J1719)</f>
        <v/>
      </c>
      <c r="J1721" s="25" t="str">
        <f>IF('Student Record'!O1719="","",'Student Record'!O1719)</f>
        <v/>
      </c>
      <c r="K17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1" s="25" t="str">
        <f>IF(Table1[[#This Row],[नाम विद्यार्थी]]="","",IF(AND(Table1[[#This Row],[कक्षा]]&gt;8,Table1[[#This Row],[कक्षा]]&lt;11),50,""))</f>
        <v/>
      </c>
      <c r="M1721" s="28" t="str">
        <f>IF(Table1[[#This Row],[नाम विद्यार्थी]]="","",IF(AND(Table1[[#This Row],[कक्षा]]&gt;=11,'School Fees'!$L$3="Yes"),100,""))</f>
        <v/>
      </c>
      <c r="N17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1" s="25" t="str">
        <f>IF(Table1[[#This Row],[नाम विद्यार्थी]]="","",IF(Table1[[#This Row],[कक्षा]]&gt;8,5,""))</f>
        <v/>
      </c>
      <c r="P17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1" s="21"/>
      <c r="R1721" s="21"/>
      <c r="S1721" s="28" t="str">
        <f>IF(SUM(Table1[[#This Row],[छात्र निधि]:[टी.सी.शुल्क]])=0,"",SUM(Table1[[#This Row],[छात्र निधि]:[टी.सी.शुल्क]]))</f>
        <v/>
      </c>
      <c r="T1721" s="33"/>
      <c r="U1721" s="33"/>
      <c r="V1721" s="22"/>
    </row>
    <row r="1722" spans="2:22" ht="15">
      <c r="B1722" s="25" t="str">
        <f>IF(C1722="","",ROWS($A$4:A1722))</f>
        <v/>
      </c>
      <c r="C1722" s="25" t="str">
        <f>IF('Student Record'!A1720="","",'Student Record'!A1720)</f>
        <v/>
      </c>
      <c r="D1722" s="25" t="str">
        <f>IF('Student Record'!B1720="","",'Student Record'!B1720)</f>
        <v/>
      </c>
      <c r="E1722" s="25" t="str">
        <f>IF('Student Record'!C1720="","",'Student Record'!C1720)</f>
        <v/>
      </c>
      <c r="F1722" s="26" t="str">
        <f>IF('Student Record'!E1720="","",'Student Record'!E1720)</f>
        <v/>
      </c>
      <c r="G1722" s="26" t="str">
        <f>IF('Student Record'!G1720="","",'Student Record'!G1720)</f>
        <v/>
      </c>
      <c r="H1722" s="25" t="str">
        <f>IF('Student Record'!I1720="","",'Student Record'!I1720)</f>
        <v/>
      </c>
      <c r="I1722" s="27" t="str">
        <f>IF('Student Record'!J1720="","",'Student Record'!J1720)</f>
        <v/>
      </c>
      <c r="J1722" s="25" t="str">
        <f>IF('Student Record'!O1720="","",'Student Record'!O1720)</f>
        <v/>
      </c>
      <c r="K17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2" s="25" t="str">
        <f>IF(Table1[[#This Row],[नाम विद्यार्थी]]="","",IF(AND(Table1[[#This Row],[कक्षा]]&gt;8,Table1[[#This Row],[कक्षा]]&lt;11),50,""))</f>
        <v/>
      </c>
      <c r="M1722" s="28" t="str">
        <f>IF(Table1[[#This Row],[नाम विद्यार्थी]]="","",IF(AND(Table1[[#This Row],[कक्षा]]&gt;=11,'School Fees'!$L$3="Yes"),100,""))</f>
        <v/>
      </c>
      <c r="N17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2" s="25" t="str">
        <f>IF(Table1[[#This Row],[नाम विद्यार्थी]]="","",IF(Table1[[#This Row],[कक्षा]]&gt;8,5,""))</f>
        <v/>
      </c>
      <c r="P17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2" s="21"/>
      <c r="R1722" s="21"/>
      <c r="S1722" s="28" t="str">
        <f>IF(SUM(Table1[[#This Row],[छात्र निधि]:[टी.सी.शुल्क]])=0,"",SUM(Table1[[#This Row],[छात्र निधि]:[टी.सी.शुल्क]]))</f>
        <v/>
      </c>
      <c r="T1722" s="33"/>
      <c r="U1722" s="33"/>
      <c r="V1722" s="22"/>
    </row>
    <row r="1723" spans="2:22" ht="15">
      <c r="B1723" s="25" t="str">
        <f>IF(C1723="","",ROWS($A$4:A1723))</f>
        <v/>
      </c>
      <c r="C1723" s="25" t="str">
        <f>IF('Student Record'!A1721="","",'Student Record'!A1721)</f>
        <v/>
      </c>
      <c r="D1723" s="25" t="str">
        <f>IF('Student Record'!B1721="","",'Student Record'!B1721)</f>
        <v/>
      </c>
      <c r="E1723" s="25" t="str">
        <f>IF('Student Record'!C1721="","",'Student Record'!C1721)</f>
        <v/>
      </c>
      <c r="F1723" s="26" t="str">
        <f>IF('Student Record'!E1721="","",'Student Record'!E1721)</f>
        <v/>
      </c>
      <c r="G1723" s="26" t="str">
        <f>IF('Student Record'!G1721="","",'Student Record'!G1721)</f>
        <v/>
      </c>
      <c r="H1723" s="25" t="str">
        <f>IF('Student Record'!I1721="","",'Student Record'!I1721)</f>
        <v/>
      </c>
      <c r="I1723" s="27" t="str">
        <f>IF('Student Record'!J1721="","",'Student Record'!J1721)</f>
        <v/>
      </c>
      <c r="J1723" s="25" t="str">
        <f>IF('Student Record'!O1721="","",'Student Record'!O1721)</f>
        <v/>
      </c>
      <c r="K17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3" s="25" t="str">
        <f>IF(Table1[[#This Row],[नाम विद्यार्थी]]="","",IF(AND(Table1[[#This Row],[कक्षा]]&gt;8,Table1[[#This Row],[कक्षा]]&lt;11),50,""))</f>
        <v/>
      </c>
      <c r="M1723" s="28" t="str">
        <f>IF(Table1[[#This Row],[नाम विद्यार्थी]]="","",IF(AND(Table1[[#This Row],[कक्षा]]&gt;=11,'School Fees'!$L$3="Yes"),100,""))</f>
        <v/>
      </c>
      <c r="N17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3" s="25" t="str">
        <f>IF(Table1[[#This Row],[नाम विद्यार्थी]]="","",IF(Table1[[#This Row],[कक्षा]]&gt;8,5,""))</f>
        <v/>
      </c>
      <c r="P17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3" s="21"/>
      <c r="R1723" s="21"/>
      <c r="S1723" s="28" t="str">
        <f>IF(SUM(Table1[[#This Row],[छात्र निधि]:[टी.सी.शुल्क]])=0,"",SUM(Table1[[#This Row],[छात्र निधि]:[टी.सी.शुल्क]]))</f>
        <v/>
      </c>
      <c r="T1723" s="33"/>
      <c r="U1723" s="33"/>
      <c r="V1723" s="22"/>
    </row>
    <row r="1724" spans="2:22" ht="15">
      <c r="B1724" s="25" t="str">
        <f>IF(C1724="","",ROWS($A$4:A1724))</f>
        <v/>
      </c>
      <c r="C1724" s="25" t="str">
        <f>IF('Student Record'!A1722="","",'Student Record'!A1722)</f>
        <v/>
      </c>
      <c r="D1724" s="25" t="str">
        <f>IF('Student Record'!B1722="","",'Student Record'!B1722)</f>
        <v/>
      </c>
      <c r="E1724" s="25" t="str">
        <f>IF('Student Record'!C1722="","",'Student Record'!C1722)</f>
        <v/>
      </c>
      <c r="F1724" s="26" t="str">
        <f>IF('Student Record'!E1722="","",'Student Record'!E1722)</f>
        <v/>
      </c>
      <c r="G1724" s="26" t="str">
        <f>IF('Student Record'!G1722="","",'Student Record'!G1722)</f>
        <v/>
      </c>
      <c r="H1724" s="25" t="str">
        <f>IF('Student Record'!I1722="","",'Student Record'!I1722)</f>
        <v/>
      </c>
      <c r="I1724" s="27" t="str">
        <f>IF('Student Record'!J1722="","",'Student Record'!J1722)</f>
        <v/>
      </c>
      <c r="J1724" s="25" t="str">
        <f>IF('Student Record'!O1722="","",'Student Record'!O1722)</f>
        <v/>
      </c>
      <c r="K17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4" s="25" t="str">
        <f>IF(Table1[[#This Row],[नाम विद्यार्थी]]="","",IF(AND(Table1[[#This Row],[कक्षा]]&gt;8,Table1[[#This Row],[कक्षा]]&lt;11),50,""))</f>
        <v/>
      </c>
      <c r="M1724" s="28" t="str">
        <f>IF(Table1[[#This Row],[नाम विद्यार्थी]]="","",IF(AND(Table1[[#This Row],[कक्षा]]&gt;=11,'School Fees'!$L$3="Yes"),100,""))</f>
        <v/>
      </c>
      <c r="N17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4" s="25" t="str">
        <f>IF(Table1[[#This Row],[नाम विद्यार्थी]]="","",IF(Table1[[#This Row],[कक्षा]]&gt;8,5,""))</f>
        <v/>
      </c>
      <c r="P17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4" s="21"/>
      <c r="R1724" s="21"/>
      <c r="S1724" s="28" t="str">
        <f>IF(SUM(Table1[[#This Row],[छात्र निधि]:[टी.सी.शुल्क]])=0,"",SUM(Table1[[#This Row],[छात्र निधि]:[टी.सी.शुल्क]]))</f>
        <v/>
      </c>
      <c r="T1724" s="33"/>
      <c r="U1724" s="33"/>
      <c r="V1724" s="22"/>
    </row>
    <row r="1725" spans="2:22" ht="15">
      <c r="B1725" s="25" t="str">
        <f>IF(C1725="","",ROWS($A$4:A1725))</f>
        <v/>
      </c>
      <c r="C1725" s="25" t="str">
        <f>IF('Student Record'!A1723="","",'Student Record'!A1723)</f>
        <v/>
      </c>
      <c r="D1725" s="25" t="str">
        <f>IF('Student Record'!B1723="","",'Student Record'!B1723)</f>
        <v/>
      </c>
      <c r="E1725" s="25" t="str">
        <f>IF('Student Record'!C1723="","",'Student Record'!C1723)</f>
        <v/>
      </c>
      <c r="F1725" s="26" t="str">
        <f>IF('Student Record'!E1723="","",'Student Record'!E1723)</f>
        <v/>
      </c>
      <c r="G1725" s="26" t="str">
        <f>IF('Student Record'!G1723="","",'Student Record'!G1723)</f>
        <v/>
      </c>
      <c r="H1725" s="25" t="str">
        <f>IF('Student Record'!I1723="","",'Student Record'!I1723)</f>
        <v/>
      </c>
      <c r="I1725" s="27" t="str">
        <f>IF('Student Record'!J1723="","",'Student Record'!J1723)</f>
        <v/>
      </c>
      <c r="J1725" s="25" t="str">
        <f>IF('Student Record'!O1723="","",'Student Record'!O1723)</f>
        <v/>
      </c>
      <c r="K17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5" s="25" t="str">
        <f>IF(Table1[[#This Row],[नाम विद्यार्थी]]="","",IF(AND(Table1[[#This Row],[कक्षा]]&gt;8,Table1[[#This Row],[कक्षा]]&lt;11),50,""))</f>
        <v/>
      </c>
      <c r="M1725" s="28" t="str">
        <f>IF(Table1[[#This Row],[नाम विद्यार्थी]]="","",IF(AND(Table1[[#This Row],[कक्षा]]&gt;=11,'School Fees'!$L$3="Yes"),100,""))</f>
        <v/>
      </c>
      <c r="N17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5" s="25" t="str">
        <f>IF(Table1[[#This Row],[नाम विद्यार्थी]]="","",IF(Table1[[#This Row],[कक्षा]]&gt;8,5,""))</f>
        <v/>
      </c>
      <c r="P17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5" s="21"/>
      <c r="R1725" s="21"/>
      <c r="S1725" s="28" t="str">
        <f>IF(SUM(Table1[[#This Row],[छात्र निधि]:[टी.सी.शुल्क]])=0,"",SUM(Table1[[#This Row],[छात्र निधि]:[टी.सी.शुल्क]]))</f>
        <v/>
      </c>
      <c r="T1725" s="33"/>
      <c r="U1725" s="33"/>
      <c r="V1725" s="22"/>
    </row>
    <row r="1726" spans="2:22" ht="15">
      <c r="B1726" s="25" t="str">
        <f>IF(C1726="","",ROWS($A$4:A1726))</f>
        <v/>
      </c>
      <c r="C1726" s="25" t="str">
        <f>IF('Student Record'!A1724="","",'Student Record'!A1724)</f>
        <v/>
      </c>
      <c r="D1726" s="25" t="str">
        <f>IF('Student Record'!B1724="","",'Student Record'!B1724)</f>
        <v/>
      </c>
      <c r="E1726" s="25" t="str">
        <f>IF('Student Record'!C1724="","",'Student Record'!C1724)</f>
        <v/>
      </c>
      <c r="F1726" s="26" t="str">
        <f>IF('Student Record'!E1724="","",'Student Record'!E1724)</f>
        <v/>
      </c>
      <c r="G1726" s="26" t="str">
        <f>IF('Student Record'!G1724="","",'Student Record'!G1724)</f>
        <v/>
      </c>
      <c r="H1726" s="25" t="str">
        <f>IF('Student Record'!I1724="","",'Student Record'!I1724)</f>
        <v/>
      </c>
      <c r="I1726" s="27" t="str">
        <f>IF('Student Record'!J1724="","",'Student Record'!J1724)</f>
        <v/>
      </c>
      <c r="J1726" s="25" t="str">
        <f>IF('Student Record'!O1724="","",'Student Record'!O1724)</f>
        <v/>
      </c>
      <c r="K17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6" s="25" t="str">
        <f>IF(Table1[[#This Row],[नाम विद्यार्थी]]="","",IF(AND(Table1[[#This Row],[कक्षा]]&gt;8,Table1[[#This Row],[कक्षा]]&lt;11),50,""))</f>
        <v/>
      </c>
      <c r="M1726" s="28" t="str">
        <f>IF(Table1[[#This Row],[नाम विद्यार्थी]]="","",IF(AND(Table1[[#This Row],[कक्षा]]&gt;=11,'School Fees'!$L$3="Yes"),100,""))</f>
        <v/>
      </c>
      <c r="N17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6" s="25" t="str">
        <f>IF(Table1[[#This Row],[नाम विद्यार्थी]]="","",IF(Table1[[#This Row],[कक्षा]]&gt;8,5,""))</f>
        <v/>
      </c>
      <c r="P17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6" s="21"/>
      <c r="R1726" s="21"/>
      <c r="S1726" s="28" t="str">
        <f>IF(SUM(Table1[[#This Row],[छात्र निधि]:[टी.सी.शुल्क]])=0,"",SUM(Table1[[#This Row],[छात्र निधि]:[टी.सी.शुल्क]]))</f>
        <v/>
      </c>
      <c r="T1726" s="33"/>
      <c r="U1726" s="33"/>
      <c r="V1726" s="22"/>
    </row>
    <row r="1727" spans="2:22" ht="15">
      <c r="B1727" s="25" t="str">
        <f>IF(C1727="","",ROWS($A$4:A1727))</f>
        <v/>
      </c>
      <c r="C1727" s="25" t="str">
        <f>IF('Student Record'!A1725="","",'Student Record'!A1725)</f>
        <v/>
      </c>
      <c r="D1727" s="25" t="str">
        <f>IF('Student Record'!B1725="","",'Student Record'!B1725)</f>
        <v/>
      </c>
      <c r="E1727" s="25" t="str">
        <f>IF('Student Record'!C1725="","",'Student Record'!C1725)</f>
        <v/>
      </c>
      <c r="F1727" s="26" t="str">
        <f>IF('Student Record'!E1725="","",'Student Record'!E1725)</f>
        <v/>
      </c>
      <c r="G1727" s="26" t="str">
        <f>IF('Student Record'!G1725="","",'Student Record'!G1725)</f>
        <v/>
      </c>
      <c r="H1727" s="25" t="str">
        <f>IF('Student Record'!I1725="","",'Student Record'!I1725)</f>
        <v/>
      </c>
      <c r="I1727" s="27" t="str">
        <f>IF('Student Record'!J1725="","",'Student Record'!J1725)</f>
        <v/>
      </c>
      <c r="J1727" s="25" t="str">
        <f>IF('Student Record'!O1725="","",'Student Record'!O1725)</f>
        <v/>
      </c>
      <c r="K17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7" s="25" t="str">
        <f>IF(Table1[[#This Row],[नाम विद्यार्थी]]="","",IF(AND(Table1[[#This Row],[कक्षा]]&gt;8,Table1[[#This Row],[कक्षा]]&lt;11),50,""))</f>
        <v/>
      </c>
      <c r="M1727" s="28" t="str">
        <f>IF(Table1[[#This Row],[नाम विद्यार्थी]]="","",IF(AND(Table1[[#This Row],[कक्षा]]&gt;=11,'School Fees'!$L$3="Yes"),100,""))</f>
        <v/>
      </c>
      <c r="N17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7" s="25" t="str">
        <f>IF(Table1[[#This Row],[नाम विद्यार्थी]]="","",IF(Table1[[#This Row],[कक्षा]]&gt;8,5,""))</f>
        <v/>
      </c>
      <c r="P17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7" s="21"/>
      <c r="R1727" s="21"/>
      <c r="S1727" s="28" t="str">
        <f>IF(SUM(Table1[[#This Row],[छात्र निधि]:[टी.सी.शुल्क]])=0,"",SUM(Table1[[#This Row],[छात्र निधि]:[टी.सी.शुल्क]]))</f>
        <v/>
      </c>
      <c r="T1727" s="33"/>
      <c r="U1727" s="33"/>
      <c r="V1727" s="22"/>
    </row>
    <row r="1728" spans="2:22" ht="15">
      <c r="B1728" s="25" t="str">
        <f>IF(C1728="","",ROWS($A$4:A1728))</f>
        <v/>
      </c>
      <c r="C1728" s="25" t="str">
        <f>IF('Student Record'!A1726="","",'Student Record'!A1726)</f>
        <v/>
      </c>
      <c r="D1728" s="25" t="str">
        <f>IF('Student Record'!B1726="","",'Student Record'!B1726)</f>
        <v/>
      </c>
      <c r="E1728" s="25" t="str">
        <f>IF('Student Record'!C1726="","",'Student Record'!C1726)</f>
        <v/>
      </c>
      <c r="F1728" s="26" t="str">
        <f>IF('Student Record'!E1726="","",'Student Record'!E1726)</f>
        <v/>
      </c>
      <c r="G1728" s="26" t="str">
        <f>IF('Student Record'!G1726="","",'Student Record'!G1726)</f>
        <v/>
      </c>
      <c r="H1728" s="25" t="str">
        <f>IF('Student Record'!I1726="","",'Student Record'!I1726)</f>
        <v/>
      </c>
      <c r="I1728" s="27" t="str">
        <f>IF('Student Record'!J1726="","",'Student Record'!J1726)</f>
        <v/>
      </c>
      <c r="J1728" s="25" t="str">
        <f>IF('Student Record'!O1726="","",'Student Record'!O1726)</f>
        <v/>
      </c>
      <c r="K17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8" s="25" t="str">
        <f>IF(Table1[[#This Row],[नाम विद्यार्थी]]="","",IF(AND(Table1[[#This Row],[कक्षा]]&gt;8,Table1[[#This Row],[कक्षा]]&lt;11),50,""))</f>
        <v/>
      </c>
      <c r="M1728" s="28" t="str">
        <f>IF(Table1[[#This Row],[नाम विद्यार्थी]]="","",IF(AND(Table1[[#This Row],[कक्षा]]&gt;=11,'School Fees'!$L$3="Yes"),100,""))</f>
        <v/>
      </c>
      <c r="N17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8" s="25" t="str">
        <f>IF(Table1[[#This Row],[नाम विद्यार्थी]]="","",IF(Table1[[#This Row],[कक्षा]]&gt;8,5,""))</f>
        <v/>
      </c>
      <c r="P17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8" s="21"/>
      <c r="R1728" s="21"/>
      <c r="S1728" s="28" t="str">
        <f>IF(SUM(Table1[[#This Row],[छात्र निधि]:[टी.सी.शुल्क]])=0,"",SUM(Table1[[#This Row],[छात्र निधि]:[टी.सी.शुल्क]]))</f>
        <v/>
      </c>
      <c r="T1728" s="33"/>
      <c r="U1728" s="33"/>
      <c r="V1728" s="22"/>
    </row>
    <row r="1729" spans="2:22" ht="15">
      <c r="B1729" s="25" t="str">
        <f>IF(C1729="","",ROWS($A$4:A1729))</f>
        <v/>
      </c>
      <c r="C1729" s="25" t="str">
        <f>IF('Student Record'!A1727="","",'Student Record'!A1727)</f>
        <v/>
      </c>
      <c r="D1729" s="25" t="str">
        <f>IF('Student Record'!B1727="","",'Student Record'!B1727)</f>
        <v/>
      </c>
      <c r="E1729" s="25" t="str">
        <f>IF('Student Record'!C1727="","",'Student Record'!C1727)</f>
        <v/>
      </c>
      <c r="F1729" s="26" t="str">
        <f>IF('Student Record'!E1727="","",'Student Record'!E1727)</f>
        <v/>
      </c>
      <c r="G1729" s="26" t="str">
        <f>IF('Student Record'!G1727="","",'Student Record'!G1727)</f>
        <v/>
      </c>
      <c r="H1729" s="25" t="str">
        <f>IF('Student Record'!I1727="","",'Student Record'!I1727)</f>
        <v/>
      </c>
      <c r="I1729" s="27" t="str">
        <f>IF('Student Record'!J1727="","",'Student Record'!J1727)</f>
        <v/>
      </c>
      <c r="J1729" s="25" t="str">
        <f>IF('Student Record'!O1727="","",'Student Record'!O1727)</f>
        <v/>
      </c>
      <c r="K17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29" s="25" t="str">
        <f>IF(Table1[[#This Row],[नाम विद्यार्थी]]="","",IF(AND(Table1[[#This Row],[कक्षा]]&gt;8,Table1[[#This Row],[कक्षा]]&lt;11),50,""))</f>
        <v/>
      </c>
      <c r="M1729" s="28" t="str">
        <f>IF(Table1[[#This Row],[नाम विद्यार्थी]]="","",IF(AND(Table1[[#This Row],[कक्षा]]&gt;=11,'School Fees'!$L$3="Yes"),100,""))</f>
        <v/>
      </c>
      <c r="N17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29" s="25" t="str">
        <f>IF(Table1[[#This Row],[नाम विद्यार्थी]]="","",IF(Table1[[#This Row],[कक्षा]]&gt;8,5,""))</f>
        <v/>
      </c>
      <c r="P17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29" s="21"/>
      <c r="R1729" s="21"/>
      <c r="S1729" s="28" t="str">
        <f>IF(SUM(Table1[[#This Row],[छात्र निधि]:[टी.सी.शुल्क]])=0,"",SUM(Table1[[#This Row],[छात्र निधि]:[टी.सी.शुल्क]]))</f>
        <v/>
      </c>
      <c r="T1729" s="33"/>
      <c r="U1729" s="33"/>
      <c r="V1729" s="22"/>
    </row>
    <row r="1730" spans="2:22" ht="15">
      <c r="B1730" s="25" t="str">
        <f>IF(C1730="","",ROWS($A$4:A1730))</f>
        <v/>
      </c>
      <c r="C1730" s="25" t="str">
        <f>IF('Student Record'!A1728="","",'Student Record'!A1728)</f>
        <v/>
      </c>
      <c r="D1730" s="25" t="str">
        <f>IF('Student Record'!B1728="","",'Student Record'!B1728)</f>
        <v/>
      </c>
      <c r="E1730" s="25" t="str">
        <f>IF('Student Record'!C1728="","",'Student Record'!C1728)</f>
        <v/>
      </c>
      <c r="F1730" s="26" t="str">
        <f>IF('Student Record'!E1728="","",'Student Record'!E1728)</f>
        <v/>
      </c>
      <c r="G1730" s="26" t="str">
        <f>IF('Student Record'!G1728="","",'Student Record'!G1728)</f>
        <v/>
      </c>
      <c r="H1730" s="25" t="str">
        <f>IF('Student Record'!I1728="","",'Student Record'!I1728)</f>
        <v/>
      </c>
      <c r="I1730" s="27" t="str">
        <f>IF('Student Record'!J1728="","",'Student Record'!J1728)</f>
        <v/>
      </c>
      <c r="J1730" s="25" t="str">
        <f>IF('Student Record'!O1728="","",'Student Record'!O1728)</f>
        <v/>
      </c>
      <c r="K17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0" s="25" t="str">
        <f>IF(Table1[[#This Row],[नाम विद्यार्थी]]="","",IF(AND(Table1[[#This Row],[कक्षा]]&gt;8,Table1[[#This Row],[कक्षा]]&lt;11),50,""))</f>
        <v/>
      </c>
      <c r="M1730" s="28" t="str">
        <f>IF(Table1[[#This Row],[नाम विद्यार्थी]]="","",IF(AND(Table1[[#This Row],[कक्षा]]&gt;=11,'School Fees'!$L$3="Yes"),100,""))</f>
        <v/>
      </c>
      <c r="N17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0" s="25" t="str">
        <f>IF(Table1[[#This Row],[नाम विद्यार्थी]]="","",IF(Table1[[#This Row],[कक्षा]]&gt;8,5,""))</f>
        <v/>
      </c>
      <c r="P17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0" s="21"/>
      <c r="R1730" s="21"/>
      <c r="S1730" s="28" t="str">
        <f>IF(SUM(Table1[[#This Row],[छात्र निधि]:[टी.सी.शुल्क]])=0,"",SUM(Table1[[#This Row],[छात्र निधि]:[टी.सी.शुल्क]]))</f>
        <v/>
      </c>
      <c r="T1730" s="33"/>
      <c r="U1730" s="33"/>
      <c r="V1730" s="22"/>
    </row>
    <row r="1731" spans="2:22" ht="15">
      <c r="B1731" s="25" t="str">
        <f>IF(C1731="","",ROWS($A$4:A1731))</f>
        <v/>
      </c>
      <c r="C1731" s="25" t="str">
        <f>IF('Student Record'!A1729="","",'Student Record'!A1729)</f>
        <v/>
      </c>
      <c r="D1731" s="25" t="str">
        <f>IF('Student Record'!B1729="","",'Student Record'!B1729)</f>
        <v/>
      </c>
      <c r="E1731" s="25" t="str">
        <f>IF('Student Record'!C1729="","",'Student Record'!C1729)</f>
        <v/>
      </c>
      <c r="F1731" s="26" t="str">
        <f>IF('Student Record'!E1729="","",'Student Record'!E1729)</f>
        <v/>
      </c>
      <c r="G1731" s="26" t="str">
        <f>IF('Student Record'!G1729="","",'Student Record'!G1729)</f>
        <v/>
      </c>
      <c r="H1731" s="25" t="str">
        <f>IF('Student Record'!I1729="","",'Student Record'!I1729)</f>
        <v/>
      </c>
      <c r="I1731" s="27" t="str">
        <f>IF('Student Record'!J1729="","",'Student Record'!J1729)</f>
        <v/>
      </c>
      <c r="J1731" s="25" t="str">
        <f>IF('Student Record'!O1729="","",'Student Record'!O1729)</f>
        <v/>
      </c>
      <c r="K17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1" s="25" t="str">
        <f>IF(Table1[[#This Row],[नाम विद्यार्थी]]="","",IF(AND(Table1[[#This Row],[कक्षा]]&gt;8,Table1[[#This Row],[कक्षा]]&lt;11),50,""))</f>
        <v/>
      </c>
      <c r="M1731" s="28" t="str">
        <f>IF(Table1[[#This Row],[नाम विद्यार्थी]]="","",IF(AND(Table1[[#This Row],[कक्षा]]&gt;=11,'School Fees'!$L$3="Yes"),100,""))</f>
        <v/>
      </c>
      <c r="N17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1" s="25" t="str">
        <f>IF(Table1[[#This Row],[नाम विद्यार्थी]]="","",IF(Table1[[#This Row],[कक्षा]]&gt;8,5,""))</f>
        <v/>
      </c>
      <c r="P17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1" s="21"/>
      <c r="R1731" s="21"/>
      <c r="S1731" s="28" t="str">
        <f>IF(SUM(Table1[[#This Row],[छात्र निधि]:[टी.सी.शुल्क]])=0,"",SUM(Table1[[#This Row],[छात्र निधि]:[टी.सी.शुल्क]]))</f>
        <v/>
      </c>
      <c r="T1731" s="33"/>
      <c r="U1731" s="33"/>
      <c r="V1731" s="22"/>
    </row>
    <row r="1732" spans="2:22" ht="15">
      <c r="B1732" s="25" t="str">
        <f>IF(C1732="","",ROWS($A$4:A1732))</f>
        <v/>
      </c>
      <c r="C1732" s="25" t="str">
        <f>IF('Student Record'!A1730="","",'Student Record'!A1730)</f>
        <v/>
      </c>
      <c r="D1732" s="25" t="str">
        <f>IF('Student Record'!B1730="","",'Student Record'!B1730)</f>
        <v/>
      </c>
      <c r="E1732" s="25" t="str">
        <f>IF('Student Record'!C1730="","",'Student Record'!C1730)</f>
        <v/>
      </c>
      <c r="F1732" s="26" t="str">
        <f>IF('Student Record'!E1730="","",'Student Record'!E1730)</f>
        <v/>
      </c>
      <c r="G1732" s="26" t="str">
        <f>IF('Student Record'!G1730="","",'Student Record'!G1730)</f>
        <v/>
      </c>
      <c r="H1732" s="25" t="str">
        <f>IF('Student Record'!I1730="","",'Student Record'!I1730)</f>
        <v/>
      </c>
      <c r="I1732" s="27" t="str">
        <f>IF('Student Record'!J1730="","",'Student Record'!J1730)</f>
        <v/>
      </c>
      <c r="J1732" s="25" t="str">
        <f>IF('Student Record'!O1730="","",'Student Record'!O1730)</f>
        <v/>
      </c>
      <c r="K17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2" s="25" t="str">
        <f>IF(Table1[[#This Row],[नाम विद्यार्थी]]="","",IF(AND(Table1[[#This Row],[कक्षा]]&gt;8,Table1[[#This Row],[कक्षा]]&lt;11),50,""))</f>
        <v/>
      </c>
      <c r="M1732" s="28" t="str">
        <f>IF(Table1[[#This Row],[नाम विद्यार्थी]]="","",IF(AND(Table1[[#This Row],[कक्षा]]&gt;=11,'School Fees'!$L$3="Yes"),100,""))</f>
        <v/>
      </c>
      <c r="N17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2" s="25" t="str">
        <f>IF(Table1[[#This Row],[नाम विद्यार्थी]]="","",IF(Table1[[#This Row],[कक्षा]]&gt;8,5,""))</f>
        <v/>
      </c>
      <c r="P17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2" s="21"/>
      <c r="R1732" s="21"/>
      <c r="S1732" s="28" t="str">
        <f>IF(SUM(Table1[[#This Row],[छात्र निधि]:[टी.सी.शुल्क]])=0,"",SUM(Table1[[#This Row],[छात्र निधि]:[टी.सी.शुल्क]]))</f>
        <v/>
      </c>
      <c r="T1732" s="33"/>
      <c r="U1732" s="33"/>
      <c r="V1732" s="22"/>
    </row>
    <row r="1733" spans="2:22" ht="15">
      <c r="B1733" s="25" t="str">
        <f>IF(C1733="","",ROWS($A$4:A1733))</f>
        <v/>
      </c>
      <c r="C1733" s="25" t="str">
        <f>IF('Student Record'!A1731="","",'Student Record'!A1731)</f>
        <v/>
      </c>
      <c r="D1733" s="25" t="str">
        <f>IF('Student Record'!B1731="","",'Student Record'!B1731)</f>
        <v/>
      </c>
      <c r="E1733" s="25" t="str">
        <f>IF('Student Record'!C1731="","",'Student Record'!C1731)</f>
        <v/>
      </c>
      <c r="F1733" s="26" t="str">
        <f>IF('Student Record'!E1731="","",'Student Record'!E1731)</f>
        <v/>
      </c>
      <c r="G1733" s="26" t="str">
        <f>IF('Student Record'!G1731="","",'Student Record'!G1731)</f>
        <v/>
      </c>
      <c r="H1733" s="25" t="str">
        <f>IF('Student Record'!I1731="","",'Student Record'!I1731)</f>
        <v/>
      </c>
      <c r="I1733" s="27" t="str">
        <f>IF('Student Record'!J1731="","",'Student Record'!J1731)</f>
        <v/>
      </c>
      <c r="J1733" s="25" t="str">
        <f>IF('Student Record'!O1731="","",'Student Record'!O1731)</f>
        <v/>
      </c>
      <c r="K17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3" s="25" t="str">
        <f>IF(Table1[[#This Row],[नाम विद्यार्थी]]="","",IF(AND(Table1[[#This Row],[कक्षा]]&gt;8,Table1[[#This Row],[कक्षा]]&lt;11),50,""))</f>
        <v/>
      </c>
      <c r="M1733" s="28" t="str">
        <f>IF(Table1[[#This Row],[नाम विद्यार्थी]]="","",IF(AND(Table1[[#This Row],[कक्षा]]&gt;=11,'School Fees'!$L$3="Yes"),100,""))</f>
        <v/>
      </c>
      <c r="N17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3" s="25" t="str">
        <f>IF(Table1[[#This Row],[नाम विद्यार्थी]]="","",IF(Table1[[#This Row],[कक्षा]]&gt;8,5,""))</f>
        <v/>
      </c>
      <c r="P17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3" s="21"/>
      <c r="R1733" s="21"/>
      <c r="S1733" s="28" t="str">
        <f>IF(SUM(Table1[[#This Row],[छात्र निधि]:[टी.सी.शुल्क]])=0,"",SUM(Table1[[#This Row],[छात्र निधि]:[टी.सी.शुल्क]]))</f>
        <v/>
      </c>
      <c r="T1733" s="33"/>
      <c r="U1733" s="33"/>
      <c r="V1733" s="22"/>
    </row>
    <row r="1734" spans="2:22" ht="15">
      <c r="B1734" s="25" t="str">
        <f>IF(C1734="","",ROWS($A$4:A1734))</f>
        <v/>
      </c>
      <c r="C1734" s="25" t="str">
        <f>IF('Student Record'!A1732="","",'Student Record'!A1732)</f>
        <v/>
      </c>
      <c r="D1734" s="25" t="str">
        <f>IF('Student Record'!B1732="","",'Student Record'!B1732)</f>
        <v/>
      </c>
      <c r="E1734" s="25" t="str">
        <f>IF('Student Record'!C1732="","",'Student Record'!C1732)</f>
        <v/>
      </c>
      <c r="F1734" s="26" t="str">
        <f>IF('Student Record'!E1732="","",'Student Record'!E1732)</f>
        <v/>
      </c>
      <c r="G1734" s="26" t="str">
        <f>IF('Student Record'!G1732="","",'Student Record'!G1732)</f>
        <v/>
      </c>
      <c r="H1734" s="25" t="str">
        <f>IF('Student Record'!I1732="","",'Student Record'!I1732)</f>
        <v/>
      </c>
      <c r="I1734" s="27" t="str">
        <f>IF('Student Record'!J1732="","",'Student Record'!J1732)</f>
        <v/>
      </c>
      <c r="J1734" s="25" t="str">
        <f>IF('Student Record'!O1732="","",'Student Record'!O1732)</f>
        <v/>
      </c>
      <c r="K17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4" s="25" t="str">
        <f>IF(Table1[[#This Row],[नाम विद्यार्थी]]="","",IF(AND(Table1[[#This Row],[कक्षा]]&gt;8,Table1[[#This Row],[कक्षा]]&lt;11),50,""))</f>
        <v/>
      </c>
      <c r="M1734" s="28" t="str">
        <f>IF(Table1[[#This Row],[नाम विद्यार्थी]]="","",IF(AND(Table1[[#This Row],[कक्षा]]&gt;=11,'School Fees'!$L$3="Yes"),100,""))</f>
        <v/>
      </c>
      <c r="N17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4" s="25" t="str">
        <f>IF(Table1[[#This Row],[नाम विद्यार्थी]]="","",IF(Table1[[#This Row],[कक्षा]]&gt;8,5,""))</f>
        <v/>
      </c>
      <c r="P17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4" s="21"/>
      <c r="R1734" s="21"/>
      <c r="S1734" s="28" t="str">
        <f>IF(SUM(Table1[[#This Row],[छात्र निधि]:[टी.सी.शुल्क]])=0,"",SUM(Table1[[#This Row],[छात्र निधि]:[टी.सी.शुल्क]]))</f>
        <v/>
      </c>
      <c r="T1734" s="33"/>
      <c r="U1734" s="33"/>
      <c r="V1734" s="22"/>
    </row>
    <row r="1735" spans="2:22" ht="15">
      <c r="B1735" s="25" t="str">
        <f>IF(C1735="","",ROWS($A$4:A1735))</f>
        <v/>
      </c>
      <c r="C1735" s="25" t="str">
        <f>IF('Student Record'!A1733="","",'Student Record'!A1733)</f>
        <v/>
      </c>
      <c r="D1735" s="25" t="str">
        <f>IF('Student Record'!B1733="","",'Student Record'!B1733)</f>
        <v/>
      </c>
      <c r="E1735" s="25" t="str">
        <f>IF('Student Record'!C1733="","",'Student Record'!C1733)</f>
        <v/>
      </c>
      <c r="F1735" s="26" t="str">
        <f>IF('Student Record'!E1733="","",'Student Record'!E1733)</f>
        <v/>
      </c>
      <c r="G1735" s="26" t="str">
        <f>IF('Student Record'!G1733="","",'Student Record'!G1733)</f>
        <v/>
      </c>
      <c r="H1735" s="25" t="str">
        <f>IF('Student Record'!I1733="","",'Student Record'!I1733)</f>
        <v/>
      </c>
      <c r="I1735" s="27" t="str">
        <f>IF('Student Record'!J1733="","",'Student Record'!J1733)</f>
        <v/>
      </c>
      <c r="J1735" s="25" t="str">
        <f>IF('Student Record'!O1733="","",'Student Record'!O1733)</f>
        <v/>
      </c>
      <c r="K17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5" s="25" t="str">
        <f>IF(Table1[[#This Row],[नाम विद्यार्थी]]="","",IF(AND(Table1[[#This Row],[कक्षा]]&gt;8,Table1[[#This Row],[कक्षा]]&lt;11),50,""))</f>
        <v/>
      </c>
      <c r="M1735" s="28" t="str">
        <f>IF(Table1[[#This Row],[नाम विद्यार्थी]]="","",IF(AND(Table1[[#This Row],[कक्षा]]&gt;=11,'School Fees'!$L$3="Yes"),100,""))</f>
        <v/>
      </c>
      <c r="N17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5" s="25" t="str">
        <f>IF(Table1[[#This Row],[नाम विद्यार्थी]]="","",IF(Table1[[#This Row],[कक्षा]]&gt;8,5,""))</f>
        <v/>
      </c>
      <c r="P17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5" s="21"/>
      <c r="R1735" s="21"/>
      <c r="S1735" s="28" t="str">
        <f>IF(SUM(Table1[[#This Row],[छात्र निधि]:[टी.सी.शुल्क]])=0,"",SUM(Table1[[#This Row],[छात्र निधि]:[टी.सी.शुल्क]]))</f>
        <v/>
      </c>
      <c r="T1735" s="33"/>
      <c r="U1735" s="33"/>
      <c r="V1735" s="22"/>
    </row>
    <row r="1736" spans="2:22" ht="15">
      <c r="B1736" s="25" t="str">
        <f>IF(C1736="","",ROWS($A$4:A1736))</f>
        <v/>
      </c>
      <c r="C1736" s="25" t="str">
        <f>IF('Student Record'!A1734="","",'Student Record'!A1734)</f>
        <v/>
      </c>
      <c r="D1736" s="25" t="str">
        <f>IF('Student Record'!B1734="","",'Student Record'!B1734)</f>
        <v/>
      </c>
      <c r="E1736" s="25" t="str">
        <f>IF('Student Record'!C1734="","",'Student Record'!C1734)</f>
        <v/>
      </c>
      <c r="F1736" s="26" t="str">
        <f>IF('Student Record'!E1734="","",'Student Record'!E1734)</f>
        <v/>
      </c>
      <c r="G1736" s="26" t="str">
        <f>IF('Student Record'!G1734="","",'Student Record'!G1734)</f>
        <v/>
      </c>
      <c r="H1736" s="25" t="str">
        <f>IF('Student Record'!I1734="","",'Student Record'!I1734)</f>
        <v/>
      </c>
      <c r="I1736" s="27" t="str">
        <f>IF('Student Record'!J1734="","",'Student Record'!J1734)</f>
        <v/>
      </c>
      <c r="J1736" s="25" t="str">
        <f>IF('Student Record'!O1734="","",'Student Record'!O1734)</f>
        <v/>
      </c>
      <c r="K17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6" s="25" t="str">
        <f>IF(Table1[[#This Row],[नाम विद्यार्थी]]="","",IF(AND(Table1[[#This Row],[कक्षा]]&gt;8,Table1[[#This Row],[कक्षा]]&lt;11),50,""))</f>
        <v/>
      </c>
      <c r="M1736" s="28" t="str">
        <f>IF(Table1[[#This Row],[नाम विद्यार्थी]]="","",IF(AND(Table1[[#This Row],[कक्षा]]&gt;=11,'School Fees'!$L$3="Yes"),100,""))</f>
        <v/>
      </c>
      <c r="N17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6" s="25" t="str">
        <f>IF(Table1[[#This Row],[नाम विद्यार्थी]]="","",IF(Table1[[#This Row],[कक्षा]]&gt;8,5,""))</f>
        <v/>
      </c>
      <c r="P17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6" s="21"/>
      <c r="R1736" s="21"/>
      <c r="S1736" s="28" t="str">
        <f>IF(SUM(Table1[[#This Row],[छात्र निधि]:[टी.सी.शुल्क]])=0,"",SUM(Table1[[#This Row],[छात्र निधि]:[टी.सी.शुल्क]]))</f>
        <v/>
      </c>
      <c r="T1736" s="33"/>
      <c r="U1736" s="33"/>
      <c r="V1736" s="22"/>
    </row>
    <row r="1737" spans="2:22" ht="15">
      <c r="B1737" s="25" t="str">
        <f>IF(C1737="","",ROWS($A$4:A1737))</f>
        <v/>
      </c>
      <c r="C1737" s="25" t="str">
        <f>IF('Student Record'!A1735="","",'Student Record'!A1735)</f>
        <v/>
      </c>
      <c r="D1737" s="25" t="str">
        <f>IF('Student Record'!B1735="","",'Student Record'!B1735)</f>
        <v/>
      </c>
      <c r="E1737" s="25" t="str">
        <f>IF('Student Record'!C1735="","",'Student Record'!C1735)</f>
        <v/>
      </c>
      <c r="F1737" s="26" t="str">
        <f>IF('Student Record'!E1735="","",'Student Record'!E1735)</f>
        <v/>
      </c>
      <c r="G1737" s="26" t="str">
        <f>IF('Student Record'!G1735="","",'Student Record'!G1735)</f>
        <v/>
      </c>
      <c r="H1737" s="25" t="str">
        <f>IF('Student Record'!I1735="","",'Student Record'!I1735)</f>
        <v/>
      </c>
      <c r="I1737" s="27" t="str">
        <f>IF('Student Record'!J1735="","",'Student Record'!J1735)</f>
        <v/>
      </c>
      <c r="J1737" s="25" t="str">
        <f>IF('Student Record'!O1735="","",'Student Record'!O1735)</f>
        <v/>
      </c>
      <c r="K17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7" s="25" t="str">
        <f>IF(Table1[[#This Row],[नाम विद्यार्थी]]="","",IF(AND(Table1[[#This Row],[कक्षा]]&gt;8,Table1[[#This Row],[कक्षा]]&lt;11),50,""))</f>
        <v/>
      </c>
      <c r="M1737" s="28" t="str">
        <f>IF(Table1[[#This Row],[नाम विद्यार्थी]]="","",IF(AND(Table1[[#This Row],[कक्षा]]&gt;=11,'School Fees'!$L$3="Yes"),100,""))</f>
        <v/>
      </c>
      <c r="N17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7" s="25" t="str">
        <f>IF(Table1[[#This Row],[नाम विद्यार्थी]]="","",IF(Table1[[#This Row],[कक्षा]]&gt;8,5,""))</f>
        <v/>
      </c>
      <c r="P17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7" s="21"/>
      <c r="R1737" s="21"/>
      <c r="S1737" s="28" t="str">
        <f>IF(SUM(Table1[[#This Row],[छात्र निधि]:[टी.सी.शुल्क]])=0,"",SUM(Table1[[#This Row],[छात्र निधि]:[टी.सी.शुल्क]]))</f>
        <v/>
      </c>
      <c r="T1737" s="33"/>
      <c r="U1737" s="33"/>
      <c r="V1737" s="22"/>
    </row>
    <row r="1738" spans="2:22" ht="15">
      <c r="B1738" s="25" t="str">
        <f>IF(C1738="","",ROWS($A$4:A1738))</f>
        <v/>
      </c>
      <c r="C1738" s="25" t="str">
        <f>IF('Student Record'!A1736="","",'Student Record'!A1736)</f>
        <v/>
      </c>
      <c r="D1738" s="25" t="str">
        <f>IF('Student Record'!B1736="","",'Student Record'!B1736)</f>
        <v/>
      </c>
      <c r="E1738" s="25" t="str">
        <f>IF('Student Record'!C1736="","",'Student Record'!C1736)</f>
        <v/>
      </c>
      <c r="F1738" s="26" t="str">
        <f>IF('Student Record'!E1736="","",'Student Record'!E1736)</f>
        <v/>
      </c>
      <c r="G1738" s="26" t="str">
        <f>IF('Student Record'!G1736="","",'Student Record'!G1736)</f>
        <v/>
      </c>
      <c r="H1738" s="25" t="str">
        <f>IF('Student Record'!I1736="","",'Student Record'!I1736)</f>
        <v/>
      </c>
      <c r="I1738" s="27" t="str">
        <f>IF('Student Record'!J1736="","",'Student Record'!J1736)</f>
        <v/>
      </c>
      <c r="J1738" s="25" t="str">
        <f>IF('Student Record'!O1736="","",'Student Record'!O1736)</f>
        <v/>
      </c>
      <c r="K17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8" s="25" t="str">
        <f>IF(Table1[[#This Row],[नाम विद्यार्थी]]="","",IF(AND(Table1[[#This Row],[कक्षा]]&gt;8,Table1[[#This Row],[कक्षा]]&lt;11),50,""))</f>
        <v/>
      </c>
      <c r="M1738" s="28" t="str">
        <f>IF(Table1[[#This Row],[नाम विद्यार्थी]]="","",IF(AND(Table1[[#This Row],[कक्षा]]&gt;=11,'School Fees'!$L$3="Yes"),100,""))</f>
        <v/>
      </c>
      <c r="N17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8" s="25" t="str">
        <f>IF(Table1[[#This Row],[नाम विद्यार्थी]]="","",IF(Table1[[#This Row],[कक्षा]]&gt;8,5,""))</f>
        <v/>
      </c>
      <c r="P17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8" s="21"/>
      <c r="R1738" s="21"/>
      <c r="S1738" s="28" t="str">
        <f>IF(SUM(Table1[[#This Row],[छात्र निधि]:[टी.सी.शुल्क]])=0,"",SUM(Table1[[#This Row],[छात्र निधि]:[टी.सी.शुल्क]]))</f>
        <v/>
      </c>
      <c r="T1738" s="33"/>
      <c r="U1738" s="33"/>
      <c r="V1738" s="22"/>
    </row>
    <row r="1739" spans="2:22" ht="15">
      <c r="B1739" s="25" t="str">
        <f>IF(C1739="","",ROWS($A$4:A1739))</f>
        <v/>
      </c>
      <c r="C1739" s="25" t="str">
        <f>IF('Student Record'!A1737="","",'Student Record'!A1737)</f>
        <v/>
      </c>
      <c r="D1739" s="25" t="str">
        <f>IF('Student Record'!B1737="","",'Student Record'!B1737)</f>
        <v/>
      </c>
      <c r="E1739" s="25" t="str">
        <f>IF('Student Record'!C1737="","",'Student Record'!C1737)</f>
        <v/>
      </c>
      <c r="F1739" s="26" t="str">
        <f>IF('Student Record'!E1737="","",'Student Record'!E1737)</f>
        <v/>
      </c>
      <c r="G1739" s="26" t="str">
        <f>IF('Student Record'!G1737="","",'Student Record'!G1737)</f>
        <v/>
      </c>
      <c r="H1739" s="25" t="str">
        <f>IF('Student Record'!I1737="","",'Student Record'!I1737)</f>
        <v/>
      </c>
      <c r="I1739" s="27" t="str">
        <f>IF('Student Record'!J1737="","",'Student Record'!J1737)</f>
        <v/>
      </c>
      <c r="J1739" s="25" t="str">
        <f>IF('Student Record'!O1737="","",'Student Record'!O1737)</f>
        <v/>
      </c>
      <c r="K17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39" s="25" t="str">
        <f>IF(Table1[[#This Row],[नाम विद्यार्थी]]="","",IF(AND(Table1[[#This Row],[कक्षा]]&gt;8,Table1[[#This Row],[कक्षा]]&lt;11),50,""))</f>
        <v/>
      </c>
      <c r="M1739" s="28" t="str">
        <f>IF(Table1[[#This Row],[नाम विद्यार्थी]]="","",IF(AND(Table1[[#This Row],[कक्षा]]&gt;=11,'School Fees'!$L$3="Yes"),100,""))</f>
        <v/>
      </c>
      <c r="N17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39" s="25" t="str">
        <f>IF(Table1[[#This Row],[नाम विद्यार्थी]]="","",IF(Table1[[#This Row],[कक्षा]]&gt;8,5,""))</f>
        <v/>
      </c>
      <c r="P17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39" s="21"/>
      <c r="R1739" s="21"/>
      <c r="S1739" s="28" t="str">
        <f>IF(SUM(Table1[[#This Row],[छात्र निधि]:[टी.सी.शुल्क]])=0,"",SUM(Table1[[#This Row],[छात्र निधि]:[टी.सी.शुल्क]]))</f>
        <v/>
      </c>
      <c r="T1739" s="33"/>
      <c r="U1739" s="33"/>
      <c r="V1739" s="22"/>
    </row>
    <row r="1740" spans="2:22" ht="15">
      <c r="B1740" s="25" t="str">
        <f>IF(C1740="","",ROWS($A$4:A1740))</f>
        <v/>
      </c>
      <c r="C1740" s="25" t="str">
        <f>IF('Student Record'!A1738="","",'Student Record'!A1738)</f>
        <v/>
      </c>
      <c r="D1740" s="25" t="str">
        <f>IF('Student Record'!B1738="","",'Student Record'!B1738)</f>
        <v/>
      </c>
      <c r="E1740" s="25" t="str">
        <f>IF('Student Record'!C1738="","",'Student Record'!C1738)</f>
        <v/>
      </c>
      <c r="F1740" s="26" t="str">
        <f>IF('Student Record'!E1738="","",'Student Record'!E1738)</f>
        <v/>
      </c>
      <c r="G1740" s="26" t="str">
        <f>IF('Student Record'!G1738="","",'Student Record'!G1738)</f>
        <v/>
      </c>
      <c r="H1740" s="25" t="str">
        <f>IF('Student Record'!I1738="","",'Student Record'!I1738)</f>
        <v/>
      </c>
      <c r="I1740" s="27" t="str">
        <f>IF('Student Record'!J1738="","",'Student Record'!J1738)</f>
        <v/>
      </c>
      <c r="J1740" s="25" t="str">
        <f>IF('Student Record'!O1738="","",'Student Record'!O1738)</f>
        <v/>
      </c>
      <c r="K17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0" s="25" t="str">
        <f>IF(Table1[[#This Row],[नाम विद्यार्थी]]="","",IF(AND(Table1[[#This Row],[कक्षा]]&gt;8,Table1[[#This Row],[कक्षा]]&lt;11),50,""))</f>
        <v/>
      </c>
      <c r="M1740" s="28" t="str">
        <f>IF(Table1[[#This Row],[नाम विद्यार्थी]]="","",IF(AND(Table1[[#This Row],[कक्षा]]&gt;=11,'School Fees'!$L$3="Yes"),100,""))</f>
        <v/>
      </c>
      <c r="N17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0" s="25" t="str">
        <f>IF(Table1[[#This Row],[नाम विद्यार्थी]]="","",IF(Table1[[#This Row],[कक्षा]]&gt;8,5,""))</f>
        <v/>
      </c>
      <c r="P17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0" s="21"/>
      <c r="R1740" s="21"/>
      <c r="S1740" s="28" t="str">
        <f>IF(SUM(Table1[[#This Row],[छात्र निधि]:[टी.सी.शुल्क]])=0,"",SUM(Table1[[#This Row],[छात्र निधि]:[टी.सी.शुल्क]]))</f>
        <v/>
      </c>
      <c r="T1740" s="33"/>
      <c r="U1740" s="33"/>
      <c r="V1740" s="22"/>
    </row>
    <row r="1741" spans="2:22" ht="15">
      <c r="B1741" s="25" t="str">
        <f>IF(C1741="","",ROWS($A$4:A1741))</f>
        <v/>
      </c>
      <c r="C1741" s="25" t="str">
        <f>IF('Student Record'!A1739="","",'Student Record'!A1739)</f>
        <v/>
      </c>
      <c r="D1741" s="25" t="str">
        <f>IF('Student Record'!B1739="","",'Student Record'!B1739)</f>
        <v/>
      </c>
      <c r="E1741" s="25" t="str">
        <f>IF('Student Record'!C1739="","",'Student Record'!C1739)</f>
        <v/>
      </c>
      <c r="F1741" s="26" t="str">
        <f>IF('Student Record'!E1739="","",'Student Record'!E1739)</f>
        <v/>
      </c>
      <c r="G1741" s="26" t="str">
        <f>IF('Student Record'!G1739="","",'Student Record'!G1739)</f>
        <v/>
      </c>
      <c r="H1741" s="25" t="str">
        <f>IF('Student Record'!I1739="","",'Student Record'!I1739)</f>
        <v/>
      </c>
      <c r="I1741" s="27" t="str">
        <f>IF('Student Record'!J1739="","",'Student Record'!J1739)</f>
        <v/>
      </c>
      <c r="J1741" s="25" t="str">
        <f>IF('Student Record'!O1739="","",'Student Record'!O1739)</f>
        <v/>
      </c>
      <c r="K17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1" s="25" t="str">
        <f>IF(Table1[[#This Row],[नाम विद्यार्थी]]="","",IF(AND(Table1[[#This Row],[कक्षा]]&gt;8,Table1[[#This Row],[कक्षा]]&lt;11),50,""))</f>
        <v/>
      </c>
      <c r="M1741" s="28" t="str">
        <f>IF(Table1[[#This Row],[नाम विद्यार्थी]]="","",IF(AND(Table1[[#This Row],[कक्षा]]&gt;=11,'School Fees'!$L$3="Yes"),100,""))</f>
        <v/>
      </c>
      <c r="N17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1" s="25" t="str">
        <f>IF(Table1[[#This Row],[नाम विद्यार्थी]]="","",IF(Table1[[#This Row],[कक्षा]]&gt;8,5,""))</f>
        <v/>
      </c>
      <c r="P17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1" s="21"/>
      <c r="R1741" s="21"/>
      <c r="S1741" s="28" t="str">
        <f>IF(SUM(Table1[[#This Row],[छात्र निधि]:[टी.सी.शुल्क]])=0,"",SUM(Table1[[#This Row],[छात्र निधि]:[टी.सी.शुल्क]]))</f>
        <v/>
      </c>
      <c r="T1741" s="33"/>
      <c r="U1741" s="33"/>
      <c r="V1741" s="22"/>
    </row>
    <row r="1742" spans="2:22" ht="15">
      <c r="B1742" s="25" t="str">
        <f>IF(C1742="","",ROWS($A$4:A1742))</f>
        <v/>
      </c>
      <c r="C1742" s="25" t="str">
        <f>IF('Student Record'!A1740="","",'Student Record'!A1740)</f>
        <v/>
      </c>
      <c r="D1742" s="25" t="str">
        <f>IF('Student Record'!B1740="","",'Student Record'!B1740)</f>
        <v/>
      </c>
      <c r="E1742" s="25" t="str">
        <f>IF('Student Record'!C1740="","",'Student Record'!C1740)</f>
        <v/>
      </c>
      <c r="F1742" s="26" t="str">
        <f>IF('Student Record'!E1740="","",'Student Record'!E1740)</f>
        <v/>
      </c>
      <c r="G1742" s="26" t="str">
        <f>IF('Student Record'!G1740="","",'Student Record'!G1740)</f>
        <v/>
      </c>
      <c r="H1742" s="25" t="str">
        <f>IF('Student Record'!I1740="","",'Student Record'!I1740)</f>
        <v/>
      </c>
      <c r="I1742" s="27" t="str">
        <f>IF('Student Record'!J1740="","",'Student Record'!J1740)</f>
        <v/>
      </c>
      <c r="J1742" s="25" t="str">
        <f>IF('Student Record'!O1740="","",'Student Record'!O1740)</f>
        <v/>
      </c>
      <c r="K17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2" s="25" t="str">
        <f>IF(Table1[[#This Row],[नाम विद्यार्थी]]="","",IF(AND(Table1[[#This Row],[कक्षा]]&gt;8,Table1[[#This Row],[कक्षा]]&lt;11),50,""))</f>
        <v/>
      </c>
      <c r="M1742" s="28" t="str">
        <f>IF(Table1[[#This Row],[नाम विद्यार्थी]]="","",IF(AND(Table1[[#This Row],[कक्षा]]&gt;=11,'School Fees'!$L$3="Yes"),100,""))</f>
        <v/>
      </c>
      <c r="N17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2" s="25" t="str">
        <f>IF(Table1[[#This Row],[नाम विद्यार्थी]]="","",IF(Table1[[#This Row],[कक्षा]]&gt;8,5,""))</f>
        <v/>
      </c>
      <c r="P17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2" s="21"/>
      <c r="R1742" s="21"/>
      <c r="S1742" s="28" t="str">
        <f>IF(SUM(Table1[[#This Row],[छात्र निधि]:[टी.सी.शुल्क]])=0,"",SUM(Table1[[#This Row],[छात्र निधि]:[टी.सी.शुल्क]]))</f>
        <v/>
      </c>
      <c r="T1742" s="33"/>
      <c r="U1742" s="33"/>
      <c r="V1742" s="22"/>
    </row>
    <row r="1743" spans="2:22" ht="15">
      <c r="B1743" s="25" t="str">
        <f>IF(C1743="","",ROWS($A$4:A1743))</f>
        <v/>
      </c>
      <c r="C1743" s="25" t="str">
        <f>IF('Student Record'!A1741="","",'Student Record'!A1741)</f>
        <v/>
      </c>
      <c r="D1743" s="25" t="str">
        <f>IF('Student Record'!B1741="","",'Student Record'!B1741)</f>
        <v/>
      </c>
      <c r="E1743" s="25" t="str">
        <f>IF('Student Record'!C1741="","",'Student Record'!C1741)</f>
        <v/>
      </c>
      <c r="F1743" s="26" t="str">
        <f>IF('Student Record'!E1741="","",'Student Record'!E1741)</f>
        <v/>
      </c>
      <c r="G1743" s="26" t="str">
        <f>IF('Student Record'!G1741="","",'Student Record'!G1741)</f>
        <v/>
      </c>
      <c r="H1743" s="25" t="str">
        <f>IF('Student Record'!I1741="","",'Student Record'!I1741)</f>
        <v/>
      </c>
      <c r="I1743" s="27" t="str">
        <f>IF('Student Record'!J1741="","",'Student Record'!J1741)</f>
        <v/>
      </c>
      <c r="J1743" s="25" t="str">
        <f>IF('Student Record'!O1741="","",'Student Record'!O1741)</f>
        <v/>
      </c>
      <c r="K17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3" s="25" t="str">
        <f>IF(Table1[[#This Row],[नाम विद्यार्थी]]="","",IF(AND(Table1[[#This Row],[कक्षा]]&gt;8,Table1[[#This Row],[कक्षा]]&lt;11),50,""))</f>
        <v/>
      </c>
      <c r="M1743" s="28" t="str">
        <f>IF(Table1[[#This Row],[नाम विद्यार्थी]]="","",IF(AND(Table1[[#This Row],[कक्षा]]&gt;=11,'School Fees'!$L$3="Yes"),100,""))</f>
        <v/>
      </c>
      <c r="N17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3" s="25" t="str">
        <f>IF(Table1[[#This Row],[नाम विद्यार्थी]]="","",IF(Table1[[#This Row],[कक्षा]]&gt;8,5,""))</f>
        <v/>
      </c>
      <c r="P17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3" s="21"/>
      <c r="R1743" s="21"/>
      <c r="S1743" s="28" t="str">
        <f>IF(SUM(Table1[[#This Row],[छात्र निधि]:[टी.सी.शुल्क]])=0,"",SUM(Table1[[#This Row],[छात्र निधि]:[टी.सी.शुल्क]]))</f>
        <v/>
      </c>
      <c r="T1743" s="33"/>
      <c r="U1743" s="33"/>
      <c r="V1743" s="22"/>
    </row>
    <row r="1744" spans="2:22" ht="15">
      <c r="B1744" s="25" t="str">
        <f>IF(C1744="","",ROWS($A$4:A1744))</f>
        <v/>
      </c>
      <c r="C1744" s="25" t="str">
        <f>IF('Student Record'!A1742="","",'Student Record'!A1742)</f>
        <v/>
      </c>
      <c r="D1744" s="25" t="str">
        <f>IF('Student Record'!B1742="","",'Student Record'!B1742)</f>
        <v/>
      </c>
      <c r="E1744" s="25" t="str">
        <f>IF('Student Record'!C1742="","",'Student Record'!C1742)</f>
        <v/>
      </c>
      <c r="F1744" s="26" t="str">
        <f>IF('Student Record'!E1742="","",'Student Record'!E1742)</f>
        <v/>
      </c>
      <c r="G1744" s="26" t="str">
        <f>IF('Student Record'!G1742="","",'Student Record'!G1742)</f>
        <v/>
      </c>
      <c r="H1744" s="25" t="str">
        <f>IF('Student Record'!I1742="","",'Student Record'!I1742)</f>
        <v/>
      </c>
      <c r="I1744" s="27" t="str">
        <f>IF('Student Record'!J1742="","",'Student Record'!J1742)</f>
        <v/>
      </c>
      <c r="J1744" s="25" t="str">
        <f>IF('Student Record'!O1742="","",'Student Record'!O1742)</f>
        <v/>
      </c>
      <c r="K17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4" s="25" t="str">
        <f>IF(Table1[[#This Row],[नाम विद्यार्थी]]="","",IF(AND(Table1[[#This Row],[कक्षा]]&gt;8,Table1[[#This Row],[कक्षा]]&lt;11),50,""))</f>
        <v/>
      </c>
      <c r="M1744" s="28" t="str">
        <f>IF(Table1[[#This Row],[नाम विद्यार्थी]]="","",IF(AND(Table1[[#This Row],[कक्षा]]&gt;=11,'School Fees'!$L$3="Yes"),100,""))</f>
        <v/>
      </c>
      <c r="N17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4" s="25" t="str">
        <f>IF(Table1[[#This Row],[नाम विद्यार्थी]]="","",IF(Table1[[#This Row],[कक्षा]]&gt;8,5,""))</f>
        <v/>
      </c>
      <c r="P17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4" s="21"/>
      <c r="R1744" s="21"/>
      <c r="S1744" s="28" t="str">
        <f>IF(SUM(Table1[[#This Row],[छात्र निधि]:[टी.सी.शुल्क]])=0,"",SUM(Table1[[#This Row],[छात्र निधि]:[टी.सी.शुल्क]]))</f>
        <v/>
      </c>
      <c r="T1744" s="33"/>
      <c r="U1744" s="33"/>
      <c r="V1744" s="22"/>
    </row>
    <row r="1745" spans="2:22" ht="15">
      <c r="B1745" s="25" t="str">
        <f>IF(C1745="","",ROWS($A$4:A1745))</f>
        <v/>
      </c>
      <c r="C1745" s="25" t="str">
        <f>IF('Student Record'!A1743="","",'Student Record'!A1743)</f>
        <v/>
      </c>
      <c r="D1745" s="25" t="str">
        <f>IF('Student Record'!B1743="","",'Student Record'!B1743)</f>
        <v/>
      </c>
      <c r="E1745" s="25" t="str">
        <f>IF('Student Record'!C1743="","",'Student Record'!C1743)</f>
        <v/>
      </c>
      <c r="F1745" s="26" t="str">
        <f>IF('Student Record'!E1743="","",'Student Record'!E1743)</f>
        <v/>
      </c>
      <c r="G1745" s="26" t="str">
        <f>IF('Student Record'!G1743="","",'Student Record'!G1743)</f>
        <v/>
      </c>
      <c r="H1745" s="25" t="str">
        <f>IF('Student Record'!I1743="","",'Student Record'!I1743)</f>
        <v/>
      </c>
      <c r="I1745" s="27" t="str">
        <f>IF('Student Record'!J1743="","",'Student Record'!J1743)</f>
        <v/>
      </c>
      <c r="J1745" s="25" t="str">
        <f>IF('Student Record'!O1743="","",'Student Record'!O1743)</f>
        <v/>
      </c>
      <c r="K17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5" s="25" t="str">
        <f>IF(Table1[[#This Row],[नाम विद्यार्थी]]="","",IF(AND(Table1[[#This Row],[कक्षा]]&gt;8,Table1[[#This Row],[कक्षा]]&lt;11),50,""))</f>
        <v/>
      </c>
      <c r="M1745" s="28" t="str">
        <f>IF(Table1[[#This Row],[नाम विद्यार्थी]]="","",IF(AND(Table1[[#This Row],[कक्षा]]&gt;=11,'School Fees'!$L$3="Yes"),100,""))</f>
        <v/>
      </c>
      <c r="N17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5" s="25" t="str">
        <f>IF(Table1[[#This Row],[नाम विद्यार्थी]]="","",IF(Table1[[#This Row],[कक्षा]]&gt;8,5,""))</f>
        <v/>
      </c>
      <c r="P17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5" s="21"/>
      <c r="R1745" s="21"/>
      <c r="S1745" s="28" t="str">
        <f>IF(SUM(Table1[[#This Row],[छात्र निधि]:[टी.सी.शुल्क]])=0,"",SUM(Table1[[#This Row],[छात्र निधि]:[टी.सी.शुल्क]]))</f>
        <v/>
      </c>
      <c r="T1745" s="33"/>
      <c r="U1745" s="33"/>
      <c r="V1745" s="22"/>
    </row>
    <row r="1746" spans="2:22" ht="15">
      <c r="B1746" s="25" t="str">
        <f>IF(C1746="","",ROWS($A$4:A1746))</f>
        <v/>
      </c>
      <c r="C1746" s="25" t="str">
        <f>IF('Student Record'!A1744="","",'Student Record'!A1744)</f>
        <v/>
      </c>
      <c r="D1746" s="25" t="str">
        <f>IF('Student Record'!B1744="","",'Student Record'!B1744)</f>
        <v/>
      </c>
      <c r="E1746" s="25" t="str">
        <f>IF('Student Record'!C1744="","",'Student Record'!C1744)</f>
        <v/>
      </c>
      <c r="F1746" s="26" t="str">
        <f>IF('Student Record'!E1744="","",'Student Record'!E1744)</f>
        <v/>
      </c>
      <c r="G1746" s="26" t="str">
        <f>IF('Student Record'!G1744="","",'Student Record'!G1744)</f>
        <v/>
      </c>
      <c r="H1746" s="25" t="str">
        <f>IF('Student Record'!I1744="","",'Student Record'!I1744)</f>
        <v/>
      </c>
      <c r="I1746" s="27" t="str">
        <f>IF('Student Record'!J1744="","",'Student Record'!J1744)</f>
        <v/>
      </c>
      <c r="J1746" s="25" t="str">
        <f>IF('Student Record'!O1744="","",'Student Record'!O1744)</f>
        <v/>
      </c>
      <c r="K17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6" s="25" t="str">
        <f>IF(Table1[[#This Row],[नाम विद्यार्थी]]="","",IF(AND(Table1[[#This Row],[कक्षा]]&gt;8,Table1[[#This Row],[कक्षा]]&lt;11),50,""))</f>
        <v/>
      </c>
      <c r="M1746" s="28" t="str">
        <f>IF(Table1[[#This Row],[नाम विद्यार्थी]]="","",IF(AND(Table1[[#This Row],[कक्षा]]&gt;=11,'School Fees'!$L$3="Yes"),100,""))</f>
        <v/>
      </c>
      <c r="N17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6" s="25" t="str">
        <f>IF(Table1[[#This Row],[नाम विद्यार्थी]]="","",IF(Table1[[#This Row],[कक्षा]]&gt;8,5,""))</f>
        <v/>
      </c>
      <c r="P17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6" s="21"/>
      <c r="R1746" s="21"/>
      <c r="S1746" s="28" t="str">
        <f>IF(SUM(Table1[[#This Row],[छात्र निधि]:[टी.सी.शुल्क]])=0,"",SUM(Table1[[#This Row],[छात्र निधि]:[टी.सी.शुल्क]]))</f>
        <v/>
      </c>
      <c r="T1746" s="33"/>
      <c r="U1746" s="33"/>
      <c r="V1746" s="22"/>
    </row>
    <row r="1747" spans="2:22" ht="15">
      <c r="B1747" s="25" t="str">
        <f>IF(C1747="","",ROWS($A$4:A1747))</f>
        <v/>
      </c>
      <c r="C1747" s="25" t="str">
        <f>IF('Student Record'!A1745="","",'Student Record'!A1745)</f>
        <v/>
      </c>
      <c r="D1747" s="25" t="str">
        <f>IF('Student Record'!B1745="","",'Student Record'!B1745)</f>
        <v/>
      </c>
      <c r="E1747" s="25" t="str">
        <f>IF('Student Record'!C1745="","",'Student Record'!C1745)</f>
        <v/>
      </c>
      <c r="F1747" s="26" t="str">
        <f>IF('Student Record'!E1745="","",'Student Record'!E1745)</f>
        <v/>
      </c>
      <c r="G1747" s="26" t="str">
        <f>IF('Student Record'!G1745="","",'Student Record'!G1745)</f>
        <v/>
      </c>
      <c r="H1747" s="25" t="str">
        <f>IF('Student Record'!I1745="","",'Student Record'!I1745)</f>
        <v/>
      </c>
      <c r="I1747" s="27" t="str">
        <f>IF('Student Record'!J1745="","",'Student Record'!J1745)</f>
        <v/>
      </c>
      <c r="J1747" s="25" t="str">
        <f>IF('Student Record'!O1745="","",'Student Record'!O1745)</f>
        <v/>
      </c>
      <c r="K17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7" s="25" t="str">
        <f>IF(Table1[[#This Row],[नाम विद्यार्थी]]="","",IF(AND(Table1[[#This Row],[कक्षा]]&gt;8,Table1[[#This Row],[कक्षा]]&lt;11),50,""))</f>
        <v/>
      </c>
      <c r="M1747" s="28" t="str">
        <f>IF(Table1[[#This Row],[नाम विद्यार्थी]]="","",IF(AND(Table1[[#This Row],[कक्षा]]&gt;=11,'School Fees'!$L$3="Yes"),100,""))</f>
        <v/>
      </c>
      <c r="N17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7" s="25" t="str">
        <f>IF(Table1[[#This Row],[नाम विद्यार्थी]]="","",IF(Table1[[#This Row],[कक्षा]]&gt;8,5,""))</f>
        <v/>
      </c>
      <c r="P17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7" s="21"/>
      <c r="R1747" s="21"/>
      <c r="S1747" s="28" t="str">
        <f>IF(SUM(Table1[[#This Row],[छात्र निधि]:[टी.सी.शुल्क]])=0,"",SUM(Table1[[#This Row],[छात्र निधि]:[टी.सी.शुल्क]]))</f>
        <v/>
      </c>
      <c r="T1747" s="33"/>
      <c r="U1747" s="33"/>
      <c r="V1747" s="22"/>
    </row>
    <row r="1748" spans="2:22" ht="15">
      <c r="B1748" s="25" t="str">
        <f>IF(C1748="","",ROWS($A$4:A1748))</f>
        <v/>
      </c>
      <c r="C1748" s="25" t="str">
        <f>IF('Student Record'!A1746="","",'Student Record'!A1746)</f>
        <v/>
      </c>
      <c r="D1748" s="25" t="str">
        <f>IF('Student Record'!B1746="","",'Student Record'!B1746)</f>
        <v/>
      </c>
      <c r="E1748" s="25" t="str">
        <f>IF('Student Record'!C1746="","",'Student Record'!C1746)</f>
        <v/>
      </c>
      <c r="F1748" s="26" t="str">
        <f>IF('Student Record'!E1746="","",'Student Record'!E1746)</f>
        <v/>
      </c>
      <c r="G1748" s="26" t="str">
        <f>IF('Student Record'!G1746="","",'Student Record'!G1746)</f>
        <v/>
      </c>
      <c r="H1748" s="25" t="str">
        <f>IF('Student Record'!I1746="","",'Student Record'!I1746)</f>
        <v/>
      </c>
      <c r="I1748" s="27" t="str">
        <f>IF('Student Record'!J1746="","",'Student Record'!J1746)</f>
        <v/>
      </c>
      <c r="J1748" s="25" t="str">
        <f>IF('Student Record'!O1746="","",'Student Record'!O1746)</f>
        <v/>
      </c>
      <c r="K17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8" s="25" t="str">
        <f>IF(Table1[[#This Row],[नाम विद्यार्थी]]="","",IF(AND(Table1[[#This Row],[कक्षा]]&gt;8,Table1[[#This Row],[कक्षा]]&lt;11),50,""))</f>
        <v/>
      </c>
      <c r="M1748" s="28" t="str">
        <f>IF(Table1[[#This Row],[नाम विद्यार्थी]]="","",IF(AND(Table1[[#This Row],[कक्षा]]&gt;=11,'School Fees'!$L$3="Yes"),100,""))</f>
        <v/>
      </c>
      <c r="N17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8" s="25" t="str">
        <f>IF(Table1[[#This Row],[नाम विद्यार्थी]]="","",IF(Table1[[#This Row],[कक्षा]]&gt;8,5,""))</f>
        <v/>
      </c>
      <c r="P17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8" s="21"/>
      <c r="R1748" s="21"/>
      <c r="S1748" s="28" t="str">
        <f>IF(SUM(Table1[[#This Row],[छात्र निधि]:[टी.सी.शुल्क]])=0,"",SUM(Table1[[#This Row],[छात्र निधि]:[टी.सी.शुल्क]]))</f>
        <v/>
      </c>
      <c r="T1748" s="33"/>
      <c r="U1748" s="33"/>
      <c r="V1748" s="22"/>
    </row>
    <row r="1749" spans="2:22" ht="15">
      <c r="B1749" s="25" t="str">
        <f>IF(C1749="","",ROWS($A$4:A1749))</f>
        <v/>
      </c>
      <c r="C1749" s="25" t="str">
        <f>IF('Student Record'!A1747="","",'Student Record'!A1747)</f>
        <v/>
      </c>
      <c r="D1749" s="25" t="str">
        <f>IF('Student Record'!B1747="","",'Student Record'!B1747)</f>
        <v/>
      </c>
      <c r="E1749" s="25" t="str">
        <f>IF('Student Record'!C1747="","",'Student Record'!C1747)</f>
        <v/>
      </c>
      <c r="F1749" s="26" t="str">
        <f>IF('Student Record'!E1747="","",'Student Record'!E1747)</f>
        <v/>
      </c>
      <c r="G1749" s="26" t="str">
        <f>IF('Student Record'!G1747="","",'Student Record'!G1747)</f>
        <v/>
      </c>
      <c r="H1749" s="25" t="str">
        <f>IF('Student Record'!I1747="","",'Student Record'!I1747)</f>
        <v/>
      </c>
      <c r="I1749" s="27" t="str">
        <f>IF('Student Record'!J1747="","",'Student Record'!J1747)</f>
        <v/>
      </c>
      <c r="J1749" s="25" t="str">
        <f>IF('Student Record'!O1747="","",'Student Record'!O1747)</f>
        <v/>
      </c>
      <c r="K17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49" s="25" t="str">
        <f>IF(Table1[[#This Row],[नाम विद्यार्थी]]="","",IF(AND(Table1[[#This Row],[कक्षा]]&gt;8,Table1[[#This Row],[कक्षा]]&lt;11),50,""))</f>
        <v/>
      </c>
      <c r="M1749" s="28" t="str">
        <f>IF(Table1[[#This Row],[नाम विद्यार्थी]]="","",IF(AND(Table1[[#This Row],[कक्षा]]&gt;=11,'School Fees'!$L$3="Yes"),100,""))</f>
        <v/>
      </c>
      <c r="N17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49" s="25" t="str">
        <f>IF(Table1[[#This Row],[नाम विद्यार्थी]]="","",IF(Table1[[#This Row],[कक्षा]]&gt;8,5,""))</f>
        <v/>
      </c>
      <c r="P17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49" s="21"/>
      <c r="R1749" s="21"/>
      <c r="S1749" s="28" t="str">
        <f>IF(SUM(Table1[[#This Row],[छात्र निधि]:[टी.सी.शुल्क]])=0,"",SUM(Table1[[#This Row],[छात्र निधि]:[टी.सी.शुल्क]]))</f>
        <v/>
      </c>
      <c r="T1749" s="33"/>
      <c r="U1749" s="33"/>
      <c r="V1749" s="22"/>
    </row>
    <row r="1750" spans="2:22" ht="15">
      <c r="B1750" s="25" t="str">
        <f>IF(C1750="","",ROWS($A$4:A1750))</f>
        <v/>
      </c>
      <c r="C1750" s="25" t="str">
        <f>IF('Student Record'!A1748="","",'Student Record'!A1748)</f>
        <v/>
      </c>
      <c r="D1750" s="25" t="str">
        <f>IF('Student Record'!B1748="","",'Student Record'!B1748)</f>
        <v/>
      </c>
      <c r="E1750" s="25" t="str">
        <f>IF('Student Record'!C1748="","",'Student Record'!C1748)</f>
        <v/>
      </c>
      <c r="F1750" s="26" t="str">
        <f>IF('Student Record'!E1748="","",'Student Record'!E1748)</f>
        <v/>
      </c>
      <c r="G1750" s="26" t="str">
        <f>IF('Student Record'!G1748="","",'Student Record'!G1748)</f>
        <v/>
      </c>
      <c r="H1750" s="25" t="str">
        <f>IF('Student Record'!I1748="","",'Student Record'!I1748)</f>
        <v/>
      </c>
      <c r="I1750" s="27" t="str">
        <f>IF('Student Record'!J1748="","",'Student Record'!J1748)</f>
        <v/>
      </c>
      <c r="J1750" s="25" t="str">
        <f>IF('Student Record'!O1748="","",'Student Record'!O1748)</f>
        <v/>
      </c>
      <c r="K17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0" s="25" t="str">
        <f>IF(Table1[[#This Row],[नाम विद्यार्थी]]="","",IF(AND(Table1[[#This Row],[कक्षा]]&gt;8,Table1[[#This Row],[कक्षा]]&lt;11),50,""))</f>
        <v/>
      </c>
      <c r="M1750" s="28" t="str">
        <f>IF(Table1[[#This Row],[नाम विद्यार्थी]]="","",IF(AND(Table1[[#This Row],[कक्षा]]&gt;=11,'School Fees'!$L$3="Yes"),100,""))</f>
        <v/>
      </c>
      <c r="N17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0" s="25" t="str">
        <f>IF(Table1[[#This Row],[नाम विद्यार्थी]]="","",IF(Table1[[#This Row],[कक्षा]]&gt;8,5,""))</f>
        <v/>
      </c>
      <c r="P17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0" s="21"/>
      <c r="R1750" s="21"/>
      <c r="S1750" s="28" t="str">
        <f>IF(SUM(Table1[[#This Row],[छात्र निधि]:[टी.सी.शुल्क]])=0,"",SUM(Table1[[#This Row],[छात्र निधि]:[टी.सी.शुल्क]]))</f>
        <v/>
      </c>
      <c r="T1750" s="33"/>
      <c r="U1750" s="33"/>
      <c r="V1750" s="22"/>
    </row>
    <row r="1751" spans="2:22" ht="15">
      <c r="B1751" s="25" t="str">
        <f>IF(C1751="","",ROWS($A$4:A1751))</f>
        <v/>
      </c>
      <c r="C1751" s="25" t="str">
        <f>IF('Student Record'!A1749="","",'Student Record'!A1749)</f>
        <v/>
      </c>
      <c r="D1751" s="25" t="str">
        <f>IF('Student Record'!B1749="","",'Student Record'!B1749)</f>
        <v/>
      </c>
      <c r="E1751" s="25" t="str">
        <f>IF('Student Record'!C1749="","",'Student Record'!C1749)</f>
        <v/>
      </c>
      <c r="F1751" s="26" t="str">
        <f>IF('Student Record'!E1749="","",'Student Record'!E1749)</f>
        <v/>
      </c>
      <c r="G1751" s="26" t="str">
        <f>IF('Student Record'!G1749="","",'Student Record'!G1749)</f>
        <v/>
      </c>
      <c r="H1751" s="25" t="str">
        <f>IF('Student Record'!I1749="","",'Student Record'!I1749)</f>
        <v/>
      </c>
      <c r="I1751" s="27" t="str">
        <f>IF('Student Record'!J1749="","",'Student Record'!J1749)</f>
        <v/>
      </c>
      <c r="J1751" s="25" t="str">
        <f>IF('Student Record'!O1749="","",'Student Record'!O1749)</f>
        <v/>
      </c>
      <c r="K17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1" s="25" t="str">
        <f>IF(Table1[[#This Row],[नाम विद्यार्थी]]="","",IF(AND(Table1[[#This Row],[कक्षा]]&gt;8,Table1[[#This Row],[कक्षा]]&lt;11),50,""))</f>
        <v/>
      </c>
      <c r="M1751" s="28" t="str">
        <f>IF(Table1[[#This Row],[नाम विद्यार्थी]]="","",IF(AND(Table1[[#This Row],[कक्षा]]&gt;=11,'School Fees'!$L$3="Yes"),100,""))</f>
        <v/>
      </c>
      <c r="N17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1" s="25" t="str">
        <f>IF(Table1[[#This Row],[नाम विद्यार्थी]]="","",IF(Table1[[#This Row],[कक्षा]]&gt;8,5,""))</f>
        <v/>
      </c>
      <c r="P17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1" s="21"/>
      <c r="R1751" s="21"/>
      <c r="S1751" s="28" t="str">
        <f>IF(SUM(Table1[[#This Row],[छात्र निधि]:[टी.सी.शुल्क]])=0,"",SUM(Table1[[#This Row],[छात्र निधि]:[टी.सी.शुल्क]]))</f>
        <v/>
      </c>
      <c r="T1751" s="33"/>
      <c r="U1751" s="33"/>
      <c r="V1751" s="22"/>
    </row>
    <row r="1752" spans="2:22" ht="15">
      <c r="B1752" s="25" t="str">
        <f>IF(C1752="","",ROWS($A$4:A1752))</f>
        <v/>
      </c>
      <c r="C1752" s="25" t="str">
        <f>IF('Student Record'!A1750="","",'Student Record'!A1750)</f>
        <v/>
      </c>
      <c r="D1752" s="25" t="str">
        <f>IF('Student Record'!B1750="","",'Student Record'!B1750)</f>
        <v/>
      </c>
      <c r="E1752" s="25" t="str">
        <f>IF('Student Record'!C1750="","",'Student Record'!C1750)</f>
        <v/>
      </c>
      <c r="F1752" s="26" t="str">
        <f>IF('Student Record'!E1750="","",'Student Record'!E1750)</f>
        <v/>
      </c>
      <c r="G1752" s="26" t="str">
        <f>IF('Student Record'!G1750="","",'Student Record'!G1750)</f>
        <v/>
      </c>
      <c r="H1752" s="25" t="str">
        <f>IF('Student Record'!I1750="","",'Student Record'!I1750)</f>
        <v/>
      </c>
      <c r="I1752" s="27" t="str">
        <f>IF('Student Record'!J1750="","",'Student Record'!J1750)</f>
        <v/>
      </c>
      <c r="J1752" s="25" t="str">
        <f>IF('Student Record'!O1750="","",'Student Record'!O1750)</f>
        <v/>
      </c>
      <c r="K17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2" s="25" t="str">
        <f>IF(Table1[[#This Row],[नाम विद्यार्थी]]="","",IF(AND(Table1[[#This Row],[कक्षा]]&gt;8,Table1[[#This Row],[कक्षा]]&lt;11),50,""))</f>
        <v/>
      </c>
      <c r="M1752" s="28" t="str">
        <f>IF(Table1[[#This Row],[नाम विद्यार्थी]]="","",IF(AND(Table1[[#This Row],[कक्षा]]&gt;=11,'School Fees'!$L$3="Yes"),100,""))</f>
        <v/>
      </c>
      <c r="N17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2" s="25" t="str">
        <f>IF(Table1[[#This Row],[नाम विद्यार्थी]]="","",IF(Table1[[#This Row],[कक्षा]]&gt;8,5,""))</f>
        <v/>
      </c>
      <c r="P17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2" s="21"/>
      <c r="R1752" s="21"/>
      <c r="S1752" s="28" t="str">
        <f>IF(SUM(Table1[[#This Row],[छात्र निधि]:[टी.सी.शुल्क]])=0,"",SUM(Table1[[#This Row],[छात्र निधि]:[टी.सी.शुल्क]]))</f>
        <v/>
      </c>
      <c r="T1752" s="33"/>
      <c r="U1752" s="33"/>
      <c r="V1752" s="22"/>
    </row>
    <row r="1753" spans="2:22" ht="15">
      <c r="B1753" s="25" t="str">
        <f>IF(C1753="","",ROWS($A$4:A1753))</f>
        <v/>
      </c>
      <c r="C1753" s="25" t="str">
        <f>IF('Student Record'!A1751="","",'Student Record'!A1751)</f>
        <v/>
      </c>
      <c r="D1753" s="25" t="str">
        <f>IF('Student Record'!B1751="","",'Student Record'!B1751)</f>
        <v/>
      </c>
      <c r="E1753" s="25" t="str">
        <f>IF('Student Record'!C1751="","",'Student Record'!C1751)</f>
        <v/>
      </c>
      <c r="F1753" s="26" t="str">
        <f>IF('Student Record'!E1751="","",'Student Record'!E1751)</f>
        <v/>
      </c>
      <c r="G1753" s="26" t="str">
        <f>IF('Student Record'!G1751="","",'Student Record'!G1751)</f>
        <v/>
      </c>
      <c r="H1753" s="25" t="str">
        <f>IF('Student Record'!I1751="","",'Student Record'!I1751)</f>
        <v/>
      </c>
      <c r="I1753" s="27" t="str">
        <f>IF('Student Record'!J1751="","",'Student Record'!J1751)</f>
        <v/>
      </c>
      <c r="J1753" s="25" t="str">
        <f>IF('Student Record'!O1751="","",'Student Record'!O1751)</f>
        <v/>
      </c>
      <c r="K17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3" s="25" t="str">
        <f>IF(Table1[[#This Row],[नाम विद्यार्थी]]="","",IF(AND(Table1[[#This Row],[कक्षा]]&gt;8,Table1[[#This Row],[कक्षा]]&lt;11),50,""))</f>
        <v/>
      </c>
      <c r="M1753" s="28" t="str">
        <f>IF(Table1[[#This Row],[नाम विद्यार्थी]]="","",IF(AND(Table1[[#This Row],[कक्षा]]&gt;=11,'School Fees'!$L$3="Yes"),100,""))</f>
        <v/>
      </c>
      <c r="N17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3" s="25" t="str">
        <f>IF(Table1[[#This Row],[नाम विद्यार्थी]]="","",IF(Table1[[#This Row],[कक्षा]]&gt;8,5,""))</f>
        <v/>
      </c>
      <c r="P17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3" s="21"/>
      <c r="R1753" s="21"/>
      <c r="S1753" s="28" t="str">
        <f>IF(SUM(Table1[[#This Row],[छात्र निधि]:[टी.सी.शुल्क]])=0,"",SUM(Table1[[#This Row],[छात्र निधि]:[टी.सी.शुल्क]]))</f>
        <v/>
      </c>
      <c r="T1753" s="33"/>
      <c r="U1753" s="33"/>
      <c r="V1753" s="22"/>
    </row>
    <row r="1754" spans="2:22" ht="15">
      <c r="B1754" s="25" t="str">
        <f>IF(C1754="","",ROWS($A$4:A1754))</f>
        <v/>
      </c>
      <c r="C1754" s="25" t="str">
        <f>IF('Student Record'!A1752="","",'Student Record'!A1752)</f>
        <v/>
      </c>
      <c r="D1754" s="25" t="str">
        <f>IF('Student Record'!B1752="","",'Student Record'!B1752)</f>
        <v/>
      </c>
      <c r="E1754" s="25" t="str">
        <f>IF('Student Record'!C1752="","",'Student Record'!C1752)</f>
        <v/>
      </c>
      <c r="F1754" s="26" t="str">
        <f>IF('Student Record'!E1752="","",'Student Record'!E1752)</f>
        <v/>
      </c>
      <c r="G1754" s="26" t="str">
        <f>IF('Student Record'!G1752="","",'Student Record'!G1752)</f>
        <v/>
      </c>
      <c r="H1754" s="25" t="str">
        <f>IF('Student Record'!I1752="","",'Student Record'!I1752)</f>
        <v/>
      </c>
      <c r="I1754" s="27" t="str">
        <f>IF('Student Record'!J1752="","",'Student Record'!J1752)</f>
        <v/>
      </c>
      <c r="J1754" s="25" t="str">
        <f>IF('Student Record'!O1752="","",'Student Record'!O1752)</f>
        <v/>
      </c>
      <c r="K17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4" s="25" t="str">
        <f>IF(Table1[[#This Row],[नाम विद्यार्थी]]="","",IF(AND(Table1[[#This Row],[कक्षा]]&gt;8,Table1[[#This Row],[कक्षा]]&lt;11),50,""))</f>
        <v/>
      </c>
      <c r="M1754" s="28" t="str">
        <f>IF(Table1[[#This Row],[नाम विद्यार्थी]]="","",IF(AND(Table1[[#This Row],[कक्षा]]&gt;=11,'School Fees'!$L$3="Yes"),100,""))</f>
        <v/>
      </c>
      <c r="N17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4" s="25" t="str">
        <f>IF(Table1[[#This Row],[नाम विद्यार्थी]]="","",IF(Table1[[#This Row],[कक्षा]]&gt;8,5,""))</f>
        <v/>
      </c>
      <c r="P17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4" s="21"/>
      <c r="R1754" s="21"/>
      <c r="S1754" s="28" t="str">
        <f>IF(SUM(Table1[[#This Row],[छात्र निधि]:[टी.सी.शुल्क]])=0,"",SUM(Table1[[#This Row],[छात्र निधि]:[टी.सी.शुल्क]]))</f>
        <v/>
      </c>
      <c r="T1754" s="33"/>
      <c r="U1754" s="33"/>
      <c r="V1754" s="22"/>
    </row>
    <row r="1755" spans="2:22" ht="15">
      <c r="B1755" s="25" t="str">
        <f>IF(C1755="","",ROWS($A$4:A1755))</f>
        <v/>
      </c>
      <c r="C1755" s="25" t="str">
        <f>IF('Student Record'!A1753="","",'Student Record'!A1753)</f>
        <v/>
      </c>
      <c r="D1755" s="25" t="str">
        <f>IF('Student Record'!B1753="","",'Student Record'!B1753)</f>
        <v/>
      </c>
      <c r="E1755" s="25" t="str">
        <f>IF('Student Record'!C1753="","",'Student Record'!C1753)</f>
        <v/>
      </c>
      <c r="F1755" s="26" t="str">
        <f>IF('Student Record'!E1753="","",'Student Record'!E1753)</f>
        <v/>
      </c>
      <c r="G1755" s="26" t="str">
        <f>IF('Student Record'!G1753="","",'Student Record'!G1753)</f>
        <v/>
      </c>
      <c r="H1755" s="25" t="str">
        <f>IF('Student Record'!I1753="","",'Student Record'!I1753)</f>
        <v/>
      </c>
      <c r="I1755" s="27" t="str">
        <f>IF('Student Record'!J1753="","",'Student Record'!J1753)</f>
        <v/>
      </c>
      <c r="J1755" s="25" t="str">
        <f>IF('Student Record'!O1753="","",'Student Record'!O1753)</f>
        <v/>
      </c>
      <c r="K17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5" s="25" t="str">
        <f>IF(Table1[[#This Row],[नाम विद्यार्थी]]="","",IF(AND(Table1[[#This Row],[कक्षा]]&gt;8,Table1[[#This Row],[कक्षा]]&lt;11),50,""))</f>
        <v/>
      </c>
      <c r="M1755" s="28" t="str">
        <f>IF(Table1[[#This Row],[नाम विद्यार्थी]]="","",IF(AND(Table1[[#This Row],[कक्षा]]&gt;=11,'School Fees'!$L$3="Yes"),100,""))</f>
        <v/>
      </c>
      <c r="N17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5" s="25" t="str">
        <f>IF(Table1[[#This Row],[नाम विद्यार्थी]]="","",IF(Table1[[#This Row],[कक्षा]]&gt;8,5,""))</f>
        <v/>
      </c>
      <c r="P17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5" s="21"/>
      <c r="R1755" s="21"/>
      <c r="S1755" s="28" t="str">
        <f>IF(SUM(Table1[[#This Row],[छात्र निधि]:[टी.सी.शुल्क]])=0,"",SUM(Table1[[#This Row],[छात्र निधि]:[टी.सी.शुल्क]]))</f>
        <v/>
      </c>
      <c r="T1755" s="33"/>
      <c r="U1755" s="33"/>
      <c r="V1755" s="22"/>
    </row>
    <row r="1756" spans="2:22" ht="15">
      <c r="B1756" s="25" t="str">
        <f>IF(C1756="","",ROWS($A$4:A1756))</f>
        <v/>
      </c>
      <c r="C1756" s="25" t="str">
        <f>IF('Student Record'!A1754="","",'Student Record'!A1754)</f>
        <v/>
      </c>
      <c r="D1756" s="25" t="str">
        <f>IF('Student Record'!B1754="","",'Student Record'!B1754)</f>
        <v/>
      </c>
      <c r="E1756" s="25" t="str">
        <f>IF('Student Record'!C1754="","",'Student Record'!C1754)</f>
        <v/>
      </c>
      <c r="F1756" s="26" t="str">
        <f>IF('Student Record'!E1754="","",'Student Record'!E1754)</f>
        <v/>
      </c>
      <c r="G1756" s="26" t="str">
        <f>IF('Student Record'!G1754="","",'Student Record'!G1754)</f>
        <v/>
      </c>
      <c r="H1756" s="25" t="str">
        <f>IF('Student Record'!I1754="","",'Student Record'!I1754)</f>
        <v/>
      </c>
      <c r="I1756" s="27" t="str">
        <f>IF('Student Record'!J1754="","",'Student Record'!J1754)</f>
        <v/>
      </c>
      <c r="J1756" s="25" t="str">
        <f>IF('Student Record'!O1754="","",'Student Record'!O1754)</f>
        <v/>
      </c>
      <c r="K17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6" s="25" t="str">
        <f>IF(Table1[[#This Row],[नाम विद्यार्थी]]="","",IF(AND(Table1[[#This Row],[कक्षा]]&gt;8,Table1[[#This Row],[कक्षा]]&lt;11),50,""))</f>
        <v/>
      </c>
      <c r="M1756" s="28" t="str">
        <f>IF(Table1[[#This Row],[नाम विद्यार्थी]]="","",IF(AND(Table1[[#This Row],[कक्षा]]&gt;=11,'School Fees'!$L$3="Yes"),100,""))</f>
        <v/>
      </c>
      <c r="N17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6" s="25" t="str">
        <f>IF(Table1[[#This Row],[नाम विद्यार्थी]]="","",IF(Table1[[#This Row],[कक्षा]]&gt;8,5,""))</f>
        <v/>
      </c>
      <c r="P17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6" s="21"/>
      <c r="R1756" s="21"/>
      <c r="S1756" s="28" t="str">
        <f>IF(SUM(Table1[[#This Row],[छात्र निधि]:[टी.सी.शुल्क]])=0,"",SUM(Table1[[#This Row],[छात्र निधि]:[टी.सी.शुल्क]]))</f>
        <v/>
      </c>
      <c r="T1756" s="33"/>
      <c r="U1756" s="33"/>
      <c r="V1756" s="22"/>
    </row>
    <row r="1757" spans="2:22" ht="15">
      <c r="B1757" s="25" t="str">
        <f>IF(C1757="","",ROWS($A$4:A1757))</f>
        <v/>
      </c>
      <c r="C1757" s="25" t="str">
        <f>IF('Student Record'!A1755="","",'Student Record'!A1755)</f>
        <v/>
      </c>
      <c r="D1757" s="25" t="str">
        <f>IF('Student Record'!B1755="","",'Student Record'!B1755)</f>
        <v/>
      </c>
      <c r="E1757" s="25" t="str">
        <f>IF('Student Record'!C1755="","",'Student Record'!C1755)</f>
        <v/>
      </c>
      <c r="F1757" s="26" t="str">
        <f>IF('Student Record'!E1755="","",'Student Record'!E1755)</f>
        <v/>
      </c>
      <c r="G1757" s="26" t="str">
        <f>IF('Student Record'!G1755="","",'Student Record'!G1755)</f>
        <v/>
      </c>
      <c r="H1757" s="25" t="str">
        <f>IF('Student Record'!I1755="","",'Student Record'!I1755)</f>
        <v/>
      </c>
      <c r="I1757" s="27" t="str">
        <f>IF('Student Record'!J1755="","",'Student Record'!J1755)</f>
        <v/>
      </c>
      <c r="J1757" s="25" t="str">
        <f>IF('Student Record'!O1755="","",'Student Record'!O1755)</f>
        <v/>
      </c>
      <c r="K17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7" s="25" t="str">
        <f>IF(Table1[[#This Row],[नाम विद्यार्थी]]="","",IF(AND(Table1[[#This Row],[कक्षा]]&gt;8,Table1[[#This Row],[कक्षा]]&lt;11),50,""))</f>
        <v/>
      </c>
      <c r="M1757" s="28" t="str">
        <f>IF(Table1[[#This Row],[नाम विद्यार्थी]]="","",IF(AND(Table1[[#This Row],[कक्षा]]&gt;=11,'School Fees'!$L$3="Yes"),100,""))</f>
        <v/>
      </c>
      <c r="N17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7" s="25" t="str">
        <f>IF(Table1[[#This Row],[नाम विद्यार्थी]]="","",IF(Table1[[#This Row],[कक्षा]]&gt;8,5,""))</f>
        <v/>
      </c>
      <c r="P17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7" s="21"/>
      <c r="R1757" s="21"/>
      <c r="S1757" s="28" t="str">
        <f>IF(SUM(Table1[[#This Row],[छात्र निधि]:[टी.सी.शुल्क]])=0,"",SUM(Table1[[#This Row],[छात्र निधि]:[टी.सी.शुल्क]]))</f>
        <v/>
      </c>
      <c r="T1757" s="33"/>
      <c r="U1757" s="33"/>
      <c r="V1757" s="22"/>
    </row>
    <row r="1758" spans="2:22" ht="15">
      <c r="B1758" s="25" t="str">
        <f>IF(C1758="","",ROWS($A$4:A1758))</f>
        <v/>
      </c>
      <c r="C1758" s="25" t="str">
        <f>IF('Student Record'!A1756="","",'Student Record'!A1756)</f>
        <v/>
      </c>
      <c r="D1758" s="25" t="str">
        <f>IF('Student Record'!B1756="","",'Student Record'!B1756)</f>
        <v/>
      </c>
      <c r="E1758" s="25" t="str">
        <f>IF('Student Record'!C1756="","",'Student Record'!C1756)</f>
        <v/>
      </c>
      <c r="F1758" s="26" t="str">
        <f>IF('Student Record'!E1756="","",'Student Record'!E1756)</f>
        <v/>
      </c>
      <c r="G1758" s="26" t="str">
        <f>IF('Student Record'!G1756="","",'Student Record'!G1756)</f>
        <v/>
      </c>
      <c r="H1758" s="25" t="str">
        <f>IF('Student Record'!I1756="","",'Student Record'!I1756)</f>
        <v/>
      </c>
      <c r="I1758" s="27" t="str">
        <f>IF('Student Record'!J1756="","",'Student Record'!J1756)</f>
        <v/>
      </c>
      <c r="J1758" s="25" t="str">
        <f>IF('Student Record'!O1756="","",'Student Record'!O1756)</f>
        <v/>
      </c>
      <c r="K17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8" s="25" t="str">
        <f>IF(Table1[[#This Row],[नाम विद्यार्थी]]="","",IF(AND(Table1[[#This Row],[कक्षा]]&gt;8,Table1[[#This Row],[कक्षा]]&lt;11),50,""))</f>
        <v/>
      </c>
      <c r="M1758" s="28" t="str">
        <f>IF(Table1[[#This Row],[नाम विद्यार्थी]]="","",IF(AND(Table1[[#This Row],[कक्षा]]&gt;=11,'School Fees'!$L$3="Yes"),100,""))</f>
        <v/>
      </c>
      <c r="N17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8" s="25" t="str">
        <f>IF(Table1[[#This Row],[नाम विद्यार्थी]]="","",IF(Table1[[#This Row],[कक्षा]]&gt;8,5,""))</f>
        <v/>
      </c>
      <c r="P17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8" s="21"/>
      <c r="R1758" s="21"/>
      <c r="S1758" s="28" t="str">
        <f>IF(SUM(Table1[[#This Row],[छात्र निधि]:[टी.सी.शुल्क]])=0,"",SUM(Table1[[#This Row],[छात्र निधि]:[टी.सी.शुल्क]]))</f>
        <v/>
      </c>
      <c r="T1758" s="33"/>
      <c r="U1758" s="33"/>
      <c r="V1758" s="22"/>
    </row>
    <row r="1759" spans="2:22" ht="15">
      <c r="B1759" s="25" t="str">
        <f>IF(C1759="","",ROWS($A$4:A1759))</f>
        <v/>
      </c>
      <c r="C1759" s="25" t="str">
        <f>IF('Student Record'!A1757="","",'Student Record'!A1757)</f>
        <v/>
      </c>
      <c r="D1759" s="25" t="str">
        <f>IF('Student Record'!B1757="","",'Student Record'!B1757)</f>
        <v/>
      </c>
      <c r="E1759" s="25" t="str">
        <f>IF('Student Record'!C1757="","",'Student Record'!C1757)</f>
        <v/>
      </c>
      <c r="F1759" s="26" t="str">
        <f>IF('Student Record'!E1757="","",'Student Record'!E1757)</f>
        <v/>
      </c>
      <c r="G1759" s="26" t="str">
        <f>IF('Student Record'!G1757="","",'Student Record'!G1757)</f>
        <v/>
      </c>
      <c r="H1759" s="25" t="str">
        <f>IF('Student Record'!I1757="","",'Student Record'!I1757)</f>
        <v/>
      </c>
      <c r="I1759" s="27" t="str">
        <f>IF('Student Record'!J1757="","",'Student Record'!J1757)</f>
        <v/>
      </c>
      <c r="J1759" s="25" t="str">
        <f>IF('Student Record'!O1757="","",'Student Record'!O1757)</f>
        <v/>
      </c>
      <c r="K17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59" s="25" t="str">
        <f>IF(Table1[[#This Row],[नाम विद्यार्थी]]="","",IF(AND(Table1[[#This Row],[कक्षा]]&gt;8,Table1[[#This Row],[कक्षा]]&lt;11),50,""))</f>
        <v/>
      </c>
      <c r="M1759" s="28" t="str">
        <f>IF(Table1[[#This Row],[नाम विद्यार्थी]]="","",IF(AND(Table1[[#This Row],[कक्षा]]&gt;=11,'School Fees'!$L$3="Yes"),100,""))</f>
        <v/>
      </c>
      <c r="N17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59" s="25" t="str">
        <f>IF(Table1[[#This Row],[नाम विद्यार्थी]]="","",IF(Table1[[#This Row],[कक्षा]]&gt;8,5,""))</f>
        <v/>
      </c>
      <c r="P17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59" s="21"/>
      <c r="R1759" s="21"/>
      <c r="S1759" s="28" t="str">
        <f>IF(SUM(Table1[[#This Row],[छात्र निधि]:[टी.सी.शुल्क]])=0,"",SUM(Table1[[#This Row],[छात्र निधि]:[टी.सी.शुल्क]]))</f>
        <v/>
      </c>
      <c r="T1759" s="33"/>
      <c r="U1759" s="33"/>
      <c r="V1759" s="22"/>
    </row>
    <row r="1760" spans="2:22" ht="15">
      <c r="B1760" s="25" t="str">
        <f>IF(C1760="","",ROWS($A$4:A1760))</f>
        <v/>
      </c>
      <c r="C1760" s="25" t="str">
        <f>IF('Student Record'!A1758="","",'Student Record'!A1758)</f>
        <v/>
      </c>
      <c r="D1760" s="25" t="str">
        <f>IF('Student Record'!B1758="","",'Student Record'!B1758)</f>
        <v/>
      </c>
      <c r="E1760" s="25" t="str">
        <f>IF('Student Record'!C1758="","",'Student Record'!C1758)</f>
        <v/>
      </c>
      <c r="F1760" s="26" t="str">
        <f>IF('Student Record'!E1758="","",'Student Record'!E1758)</f>
        <v/>
      </c>
      <c r="G1760" s="26" t="str">
        <f>IF('Student Record'!G1758="","",'Student Record'!G1758)</f>
        <v/>
      </c>
      <c r="H1760" s="25" t="str">
        <f>IF('Student Record'!I1758="","",'Student Record'!I1758)</f>
        <v/>
      </c>
      <c r="I1760" s="27" t="str">
        <f>IF('Student Record'!J1758="","",'Student Record'!J1758)</f>
        <v/>
      </c>
      <c r="J1760" s="25" t="str">
        <f>IF('Student Record'!O1758="","",'Student Record'!O1758)</f>
        <v/>
      </c>
      <c r="K17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0" s="25" t="str">
        <f>IF(Table1[[#This Row],[नाम विद्यार्थी]]="","",IF(AND(Table1[[#This Row],[कक्षा]]&gt;8,Table1[[#This Row],[कक्षा]]&lt;11),50,""))</f>
        <v/>
      </c>
      <c r="M1760" s="28" t="str">
        <f>IF(Table1[[#This Row],[नाम विद्यार्थी]]="","",IF(AND(Table1[[#This Row],[कक्षा]]&gt;=11,'School Fees'!$L$3="Yes"),100,""))</f>
        <v/>
      </c>
      <c r="N17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0" s="25" t="str">
        <f>IF(Table1[[#This Row],[नाम विद्यार्थी]]="","",IF(Table1[[#This Row],[कक्षा]]&gt;8,5,""))</f>
        <v/>
      </c>
      <c r="P17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0" s="21"/>
      <c r="R1760" s="21"/>
      <c r="S1760" s="28" t="str">
        <f>IF(SUM(Table1[[#This Row],[छात्र निधि]:[टी.सी.शुल्क]])=0,"",SUM(Table1[[#This Row],[छात्र निधि]:[टी.सी.शुल्क]]))</f>
        <v/>
      </c>
      <c r="T1760" s="33"/>
      <c r="U1760" s="33"/>
      <c r="V1760" s="22"/>
    </row>
    <row r="1761" spans="2:22" ht="15">
      <c r="B1761" s="25" t="str">
        <f>IF(C1761="","",ROWS($A$4:A1761))</f>
        <v/>
      </c>
      <c r="C1761" s="25" t="str">
        <f>IF('Student Record'!A1759="","",'Student Record'!A1759)</f>
        <v/>
      </c>
      <c r="D1761" s="25" t="str">
        <f>IF('Student Record'!B1759="","",'Student Record'!B1759)</f>
        <v/>
      </c>
      <c r="E1761" s="25" t="str">
        <f>IF('Student Record'!C1759="","",'Student Record'!C1759)</f>
        <v/>
      </c>
      <c r="F1761" s="26" t="str">
        <f>IF('Student Record'!E1759="","",'Student Record'!E1759)</f>
        <v/>
      </c>
      <c r="G1761" s="26" t="str">
        <f>IF('Student Record'!G1759="","",'Student Record'!G1759)</f>
        <v/>
      </c>
      <c r="H1761" s="25" t="str">
        <f>IF('Student Record'!I1759="","",'Student Record'!I1759)</f>
        <v/>
      </c>
      <c r="I1761" s="27" t="str">
        <f>IF('Student Record'!J1759="","",'Student Record'!J1759)</f>
        <v/>
      </c>
      <c r="J1761" s="25" t="str">
        <f>IF('Student Record'!O1759="","",'Student Record'!O1759)</f>
        <v/>
      </c>
      <c r="K17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1" s="25" t="str">
        <f>IF(Table1[[#This Row],[नाम विद्यार्थी]]="","",IF(AND(Table1[[#This Row],[कक्षा]]&gt;8,Table1[[#This Row],[कक्षा]]&lt;11),50,""))</f>
        <v/>
      </c>
      <c r="M1761" s="28" t="str">
        <f>IF(Table1[[#This Row],[नाम विद्यार्थी]]="","",IF(AND(Table1[[#This Row],[कक्षा]]&gt;=11,'School Fees'!$L$3="Yes"),100,""))</f>
        <v/>
      </c>
      <c r="N17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1" s="25" t="str">
        <f>IF(Table1[[#This Row],[नाम विद्यार्थी]]="","",IF(Table1[[#This Row],[कक्षा]]&gt;8,5,""))</f>
        <v/>
      </c>
      <c r="P17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1" s="21"/>
      <c r="R1761" s="21"/>
      <c r="S1761" s="28" t="str">
        <f>IF(SUM(Table1[[#This Row],[छात्र निधि]:[टी.सी.शुल्क]])=0,"",SUM(Table1[[#This Row],[छात्र निधि]:[टी.सी.शुल्क]]))</f>
        <v/>
      </c>
      <c r="T1761" s="33"/>
      <c r="U1761" s="33"/>
      <c r="V1761" s="22"/>
    </row>
    <row r="1762" spans="2:22" ht="15">
      <c r="B1762" s="25" t="str">
        <f>IF(C1762="","",ROWS($A$4:A1762))</f>
        <v/>
      </c>
      <c r="C1762" s="25" t="str">
        <f>IF('Student Record'!A1760="","",'Student Record'!A1760)</f>
        <v/>
      </c>
      <c r="D1762" s="25" t="str">
        <f>IF('Student Record'!B1760="","",'Student Record'!B1760)</f>
        <v/>
      </c>
      <c r="E1762" s="25" t="str">
        <f>IF('Student Record'!C1760="","",'Student Record'!C1760)</f>
        <v/>
      </c>
      <c r="F1762" s="26" t="str">
        <f>IF('Student Record'!E1760="","",'Student Record'!E1760)</f>
        <v/>
      </c>
      <c r="G1762" s="26" t="str">
        <f>IF('Student Record'!G1760="","",'Student Record'!G1760)</f>
        <v/>
      </c>
      <c r="H1762" s="25" t="str">
        <f>IF('Student Record'!I1760="","",'Student Record'!I1760)</f>
        <v/>
      </c>
      <c r="I1762" s="27" t="str">
        <f>IF('Student Record'!J1760="","",'Student Record'!J1760)</f>
        <v/>
      </c>
      <c r="J1762" s="25" t="str">
        <f>IF('Student Record'!O1760="","",'Student Record'!O1760)</f>
        <v/>
      </c>
      <c r="K17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2" s="25" t="str">
        <f>IF(Table1[[#This Row],[नाम विद्यार्थी]]="","",IF(AND(Table1[[#This Row],[कक्षा]]&gt;8,Table1[[#This Row],[कक्षा]]&lt;11),50,""))</f>
        <v/>
      </c>
      <c r="M1762" s="28" t="str">
        <f>IF(Table1[[#This Row],[नाम विद्यार्थी]]="","",IF(AND(Table1[[#This Row],[कक्षा]]&gt;=11,'School Fees'!$L$3="Yes"),100,""))</f>
        <v/>
      </c>
      <c r="N17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2" s="25" t="str">
        <f>IF(Table1[[#This Row],[नाम विद्यार्थी]]="","",IF(Table1[[#This Row],[कक्षा]]&gt;8,5,""))</f>
        <v/>
      </c>
      <c r="P17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2" s="21"/>
      <c r="R1762" s="21"/>
      <c r="S1762" s="28" t="str">
        <f>IF(SUM(Table1[[#This Row],[छात्र निधि]:[टी.सी.शुल्क]])=0,"",SUM(Table1[[#This Row],[छात्र निधि]:[टी.सी.शुल्क]]))</f>
        <v/>
      </c>
      <c r="T1762" s="33"/>
      <c r="U1762" s="33"/>
      <c r="V1762" s="22"/>
    </row>
    <row r="1763" spans="2:22" ht="15">
      <c r="B1763" s="25" t="str">
        <f>IF(C1763="","",ROWS($A$4:A1763))</f>
        <v/>
      </c>
      <c r="C1763" s="25" t="str">
        <f>IF('Student Record'!A1761="","",'Student Record'!A1761)</f>
        <v/>
      </c>
      <c r="D1763" s="25" t="str">
        <f>IF('Student Record'!B1761="","",'Student Record'!B1761)</f>
        <v/>
      </c>
      <c r="E1763" s="25" t="str">
        <f>IF('Student Record'!C1761="","",'Student Record'!C1761)</f>
        <v/>
      </c>
      <c r="F1763" s="26" t="str">
        <f>IF('Student Record'!E1761="","",'Student Record'!E1761)</f>
        <v/>
      </c>
      <c r="G1763" s="26" t="str">
        <f>IF('Student Record'!G1761="","",'Student Record'!G1761)</f>
        <v/>
      </c>
      <c r="H1763" s="25" t="str">
        <f>IF('Student Record'!I1761="","",'Student Record'!I1761)</f>
        <v/>
      </c>
      <c r="I1763" s="27" t="str">
        <f>IF('Student Record'!J1761="","",'Student Record'!J1761)</f>
        <v/>
      </c>
      <c r="J1763" s="25" t="str">
        <f>IF('Student Record'!O1761="","",'Student Record'!O1761)</f>
        <v/>
      </c>
      <c r="K17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3" s="25" t="str">
        <f>IF(Table1[[#This Row],[नाम विद्यार्थी]]="","",IF(AND(Table1[[#This Row],[कक्षा]]&gt;8,Table1[[#This Row],[कक्षा]]&lt;11),50,""))</f>
        <v/>
      </c>
      <c r="M1763" s="28" t="str">
        <f>IF(Table1[[#This Row],[नाम विद्यार्थी]]="","",IF(AND(Table1[[#This Row],[कक्षा]]&gt;=11,'School Fees'!$L$3="Yes"),100,""))</f>
        <v/>
      </c>
      <c r="N17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3" s="25" t="str">
        <f>IF(Table1[[#This Row],[नाम विद्यार्थी]]="","",IF(Table1[[#This Row],[कक्षा]]&gt;8,5,""))</f>
        <v/>
      </c>
      <c r="P17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3" s="21"/>
      <c r="R1763" s="21"/>
      <c r="S1763" s="28" t="str">
        <f>IF(SUM(Table1[[#This Row],[छात्र निधि]:[टी.सी.शुल्क]])=0,"",SUM(Table1[[#This Row],[छात्र निधि]:[टी.सी.शुल्क]]))</f>
        <v/>
      </c>
      <c r="T1763" s="33"/>
      <c r="U1763" s="33"/>
      <c r="V1763" s="22"/>
    </row>
    <row r="1764" spans="2:22" ht="15">
      <c r="B1764" s="25" t="str">
        <f>IF(C1764="","",ROWS($A$4:A1764))</f>
        <v/>
      </c>
      <c r="C1764" s="25" t="str">
        <f>IF('Student Record'!A1762="","",'Student Record'!A1762)</f>
        <v/>
      </c>
      <c r="D1764" s="25" t="str">
        <f>IF('Student Record'!B1762="","",'Student Record'!B1762)</f>
        <v/>
      </c>
      <c r="E1764" s="25" t="str">
        <f>IF('Student Record'!C1762="","",'Student Record'!C1762)</f>
        <v/>
      </c>
      <c r="F1764" s="26" t="str">
        <f>IF('Student Record'!E1762="","",'Student Record'!E1762)</f>
        <v/>
      </c>
      <c r="G1764" s="26" t="str">
        <f>IF('Student Record'!G1762="","",'Student Record'!G1762)</f>
        <v/>
      </c>
      <c r="H1764" s="25" t="str">
        <f>IF('Student Record'!I1762="","",'Student Record'!I1762)</f>
        <v/>
      </c>
      <c r="I1764" s="27" t="str">
        <f>IF('Student Record'!J1762="","",'Student Record'!J1762)</f>
        <v/>
      </c>
      <c r="J1764" s="25" t="str">
        <f>IF('Student Record'!O1762="","",'Student Record'!O1762)</f>
        <v/>
      </c>
      <c r="K17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4" s="25" t="str">
        <f>IF(Table1[[#This Row],[नाम विद्यार्थी]]="","",IF(AND(Table1[[#This Row],[कक्षा]]&gt;8,Table1[[#This Row],[कक्षा]]&lt;11),50,""))</f>
        <v/>
      </c>
      <c r="M1764" s="28" t="str">
        <f>IF(Table1[[#This Row],[नाम विद्यार्थी]]="","",IF(AND(Table1[[#This Row],[कक्षा]]&gt;=11,'School Fees'!$L$3="Yes"),100,""))</f>
        <v/>
      </c>
      <c r="N17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4" s="25" t="str">
        <f>IF(Table1[[#This Row],[नाम विद्यार्थी]]="","",IF(Table1[[#This Row],[कक्षा]]&gt;8,5,""))</f>
        <v/>
      </c>
      <c r="P17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4" s="21"/>
      <c r="R1764" s="21"/>
      <c r="S1764" s="28" t="str">
        <f>IF(SUM(Table1[[#This Row],[छात्र निधि]:[टी.सी.शुल्क]])=0,"",SUM(Table1[[#This Row],[छात्र निधि]:[टी.सी.शुल्क]]))</f>
        <v/>
      </c>
      <c r="T1764" s="33"/>
      <c r="U1764" s="33"/>
      <c r="V1764" s="22"/>
    </row>
    <row r="1765" spans="2:22" ht="15">
      <c r="B1765" s="25" t="str">
        <f>IF(C1765="","",ROWS($A$4:A1765))</f>
        <v/>
      </c>
      <c r="C1765" s="25" t="str">
        <f>IF('Student Record'!A1763="","",'Student Record'!A1763)</f>
        <v/>
      </c>
      <c r="D1765" s="25" t="str">
        <f>IF('Student Record'!B1763="","",'Student Record'!B1763)</f>
        <v/>
      </c>
      <c r="E1765" s="25" t="str">
        <f>IF('Student Record'!C1763="","",'Student Record'!C1763)</f>
        <v/>
      </c>
      <c r="F1765" s="26" t="str">
        <f>IF('Student Record'!E1763="","",'Student Record'!E1763)</f>
        <v/>
      </c>
      <c r="G1765" s="26" t="str">
        <f>IF('Student Record'!G1763="","",'Student Record'!G1763)</f>
        <v/>
      </c>
      <c r="H1765" s="25" t="str">
        <f>IF('Student Record'!I1763="","",'Student Record'!I1763)</f>
        <v/>
      </c>
      <c r="I1765" s="27" t="str">
        <f>IF('Student Record'!J1763="","",'Student Record'!J1763)</f>
        <v/>
      </c>
      <c r="J1765" s="25" t="str">
        <f>IF('Student Record'!O1763="","",'Student Record'!O1763)</f>
        <v/>
      </c>
      <c r="K17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5" s="25" t="str">
        <f>IF(Table1[[#This Row],[नाम विद्यार्थी]]="","",IF(AND(Table1[[#This Row],[कक्षा]]&gt;8,Table1[[#This Row],[कक्षा]]&lt;11),50,""))</f>
        <v/>
      </c>
      <c r="M1765" s="28" t="str">
        <f>IF(Table1[[#This Row],[नाम विद्यार्थी]]="","",IF(AND(Table1[[#This Row],[कक्षा]]&gt;=11,'School Fees'!$L$3="Yes"),100,""))</f>
        <v/>
      </c>
      <c r="N17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5" s="25" t="str">
        <f>IF(Table1[[#This Row],[नाम विद्यार्थी]]="","",IF(Table1[[#This Row],[कक्षा]]&gt;8,5,""))</f>
        <v/>
      </c>
      <c r="P17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5" s="21"/>
      <c r="R1765" s="21"/>
      <c r="S1765" s="28" t="str">
        <f>IF(SUM(Table1[[#This Row],[छात्र निधि]:[टी.सी.शुल्क]])=0,"",SUM(Table1[[#This Row],[छात्र निधि]:[टी.सी.शुल्क]]))</f>
        <v/>
      </c>
      <c r="T1765" s="33"/>
      <c r="U1765" s="33"/>
      <c r="V1765" s="22"/>
    </row>
    <row r="1766" spans="2:22" ht="15">
      <c r="B1766" s="25" t="str">
        <f>IF(C1766="","",ROWS($A$4:A1766))</f>
        <v/>
      </c>
      <c r="C1766" s="25" t="str">
        <f>IF('Student Record'!A1764="","",'Student Record'!A1764)</f>
        <v/>
      </c>
      <c r="D1766" s="25" t="str">
        <f>IF('Student Record'!B1764="","",'Student Record'!B1764)</f>
        <v/>
      </c>
      <c r="E1766" s="25" t="str">
        <f>IF('Student Record'!C1764="","",'Student Record'!C1764)</f>
        <v/>
      </c>
      <c r="F1766" s="26" t="str">
        <f>IF('Student Record'!E1764="","",'Student Record'!E1764)</f>
        <v/>
      </c>
      <c r="G1766" s="26" t="str">
        <f>IF('Student Record'!G1764="","",'Student Record'!G1764)</f>
        <v/>
      </c>
      <c r="H1766" s="25" t="str">
        <f>IF('Student Record'!I1764="","",'Student Record'!I1764)</f>
        <v/>
      </c>
      <c r="I1766" s="27" t="str">
        <f>IF('Student Record'!J1764="","",'Student Record'!J1764)</f>
        <v/>
      </c>
      <c r="J1766" s="25" t="str">
        <f>IF('Student Record'!O1764="","",'Student Record'!O1764)</f>
        <v/>
      </c>
      <c r="K17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6" s="25" t="str">
        <f>IF(Table1[[#This Row],[नाम विद्यार्थी]]="","",IF(AND(Table1[[#This Row],[कक्षा]]&gt;8,Table1[[#This Row],[कक्षा]]&lt;11),50,""))</f>
        <v/>
      </c>
      <c r="M1766" s="28" t="str">
        <f>IF(Table1[[#This Row],[नाम विद्यार्थी]]="","",IF(AND(Table1[[#This Row],[कक्षा]]&gt;=11,'School Fees'!$L$3="Yes"),100,""))</f>
        <v/>
      </c>
      <c r="N17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6" s="25" t="str">
        <f>IF(Table1[[#This Row],[नाम विद्यार्थी]]="","",IF(Table1[[#This Row],[कक्षा]]&gt;8,5,""))</f>
        <v/>
      </c>
      <c r="P17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6" s="21"/>
      <c r="R1766" s="21"/>
      <c r="S1766" s="28" t="str">
        <f>IF(SUM(Table1[[#This Row],[छात्र निधि]:[टी.सी.शुल्क]])=0,"",SUM(Table1[[#This Row],[छात्र निधि]:[टी.सी.शुल्क]]))</f>
        <v/>
      </c>
      <c r="T1766" s="33"/>
      <c r="U1766" s="33"/>
      <c r="V1766" s="22"/>
    </row>
    <row r="1767" spans="2:22" ht="15">
      <c r="B1767" s="25" t="str">
        <f>IF(C1767="","",ROWS($A$4:A1767))</f>
        <v/>
      </c>
      <c r="C1767" s="25" t="str">
        <f>IF('Student Record'!A1765="","",'Student Record'!A1765)</f>
        <v/>
      </c>
      <c r="D1767" s="25" t="str">
        <f>IF('Student Record'!B1765="","",'Student Record'!B1765)</f>
        <v/>
      </c>
      <c r="E1767" s="25" t="str">
        <f>IF('Student Record'!C1765="","",'Student Record'!C1765)</f>
        <v/>
      </c>
      <c r="F1767" s="26" t="str">
        <f>IF('Student Record'!E1765="","",'Student Record'!E1765)</f>
        <v/>
      </c>
      <c r="G1767" s="26" t="str">
        <f>IF('Student Record'!G1765="","",'Student Record'!G1765)</f>
        <v/>
      </c>
      <c r="H1767" s="25" t="str">
        <f>IF('Student Record'!I1765="","",'Student Record'!I1765)</f>
        <v/>
      </c>
      <c r="I1767" s="27" t="str">
        <f>IF('Student Record'!J1765="","",'Student Record'!J1765)</f>
        <v/>
      </c>
      <c r="J1767" s="25" t="str">
        <f>IF('Student Record'!O1765="","",'Student Record'!O1765)</f>
        <v/>
      </c>
      <c r="K17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7" s="25" t="str">
        <f>IF(Table1[[#This Row],[नाम विद्यार्थी]]="","",IF(AND(Table1[[#This Row],[कक्षा]]&gt;8,Table1[[#This Row],[कक्षा]]&lt;11),50,""))</f>
        <v/>
      </c>
      <c r="M1767" s="28" t="str">
        <f>IF(Table1[[#This Row],[नाम विद्यार्थी]]="","",IF(AND(Table1[[#This Row],[कक्षा]]&gt;=11,'School Fees'!$L$3="Yes"),100,""))</f>
        <v/>
      </c>
      <c r="N17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7" s="25" t="str">
        <f>IF(Table1[[#This Row],[नाम विद्यार्थी]]="","",IF(Table1[[#This Row],[कक्षा]]&gt;8,5,""))</f>
        <v/>
      </c>
      <c r="P17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7" s="21"/>
      <c r="R1767" s="21"/>
      <c r="S1767" s="28" t="str">
        <f>IF(SUM(Table1[[#This Row],[छात्र निधि]:[टी.सी.शुल्क]])=0,"",SUM(Table1[[#This Row],[छात्र निधि]:[टी.सी.शुल्क]]))</f>
        <v/>
      </c>
      <c r="T1767" s="33"/>
      <c r="U1767" s="33"/>
      <c r="V1767" s="22"/>
    </row>
    <row r="1768" spans="2:22" ht="15">
      <c r="B1768" s="25" t="str">
        <f>IF(C1768="","",ROWS($A$4:A1768))</f>
        <v/>
      </c>
      <c r="C1768" s="25" t="str">
        <f>IF('Student Record'!A1766="","",'Student Record'!A1766)</f>
        <v/>
      </c>
      <c r="D1768" s="25" t="str">
        <f>IF('Student Record'!B1766="","",'Student Record'!B1766)</f>
        <v/>
      </c>
      <c r="E1768" s="25" t="str">
        <f>IF('Student Record'!C1766="","",'Student Record'!C1766)</f>
        <v/>
      </c>
      <c r="F1768" s="26" t="str">
        <f>IF('Student Record'!E1766="","",'Student Record'!E1766)</f>
        <v/>
      </c>
      <c r="G1768" s="26" t="str">
        <f>IF('Student Record'!G1766="","",'Student Record'!G1766)</f>
        <v/>
      </c>
      <c r="H1768" s="25" t="str">
        <f>IF('Student Record'!I1766="","",'Student Record'!I1766)</f>
        <v/>
      </c>
      <c r="I1768" s="27" t="str">
        <f>IF('Student Record'!J1766="","",'Student Record'!J1766)</f>
        <v/>
      </c>
      <c r="J1768" s="25" t="str">
        <f>IF('Student Record'!O1766="","",'Student Record'!O1766)</f>
        <v/>
      </c>
      <c r="K17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8" s="25" t="str">
        <f>IF(Table1[[#This Row],[नाम विद्यार्थी]]="","",IF(AND(Table1[[#This Row],[कक्षा]]&gt;8,Table1[[#This Row],[कक्षा]]&lt;11),50,""))</f>
        <v/>
      </c>
      <c r="M1768" s="28" t="str">
        <f>IF(Table1[[#This Row],[नाम विद्यार्थी]]="","",IF(AND(Table1[[#This Row],[कक्षा]]&gt;=11,'School Fees'!$L$3="Yes"),100,""))</f>
        <v/>
      </c>
      <c r="N17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8" s="25" t="str">
        <f>IF(Table1[[#This Row],[नाम विद्यार्थी]]="","",IF(Table1[[#This Row],[कक्षा]]&gt;8,5,""))</f>
        <v/>
      </c>
      <c r="P17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8" s="21"/>
      <c r="R1768" s="21"/>
      <c r="S1768" s="28" t="str">
        <f>IF(SUM(Table1[[#This Row],[छात्र निधि]:[टी.सी.शुल्क]])=0,"",SUM(Table1[[#This Row],[छात्र निधि]:[टी.सी.शुल्क]]))</f>
        <v/>
      </c>
      <c r="T1768" s="33"/>
      <c r="U1768" s="33"/>
      <c r="V1768" s="22"/>
    </row>
    <row r="1769" spans="2:22" ht="15">
      <c r="B1769" s="25" t="str">
        <f>IF(C1769="","",ROWS($A$4:A1769))</f>
        <v/>
      </c>
      <c r="C1769" s="25" t="str">
        <f>IF('Student Record'!A1767="","",'Student Record'!A1767)</f>
        <v/>
      </c>
      <c r="D1769" s="25" t="str">
        <f>IF('Student Record'!B1767="","",'Student Record'!B1767)</f>
        <v/>
      </c>
      <c r="E1769" s="25" t="str">
        <f>IF('Student Record'!C1767="","",'Student Record'!C1767)</f>
        <v/>
      </c>
      <c r="F1769" s="26" t="str">
        <f>IF('Student Record'!E1767="","",'Student Record'!E1767)</f>
        <v/>
      </c>
      <c r="G1769" s="26" t="str">
        <f>IF('Student Record'!G1767="","",'Student Record'!G1767)</f>
        <v/>
      </c>
      <c r="H1769" s="25" t="str">
        <f>IF('Student Record'!I1767="","",'Student Record'!I1767)</f>
        <v/>
      </c>
      <c r="I1769" s="27" t="str">
        <f>IF('Student Record'!J1767="","",'Student Record'!J1767)</f>
        <v/>
      </c>
      <c r="J1769" s="25" t="str">
        <f>IF('Student Record'!O1767="","",'Student Record'!O1767)</f>
        <v/>
      </c>
      <c r="K17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69" s="25" t="str">
        <f>IF(Table1[[#This Row],[नाम विद्यार्थी]]="","",IF(AND(Table1[[#This Row],[कक्षा]]&gt;8,Table1[[#This Row],[कक्षा]]&lt;11),50,""))</f>
        <v/>
      </c>
      <c r="M1769" s="28" t="str">
        <f>IF(Table1[[#This Row],[नाम विद्यार्थी]]="","",IF(AND(Table1[[#This Row],[कक्षा]]&gt;=11,'School Fees'!$L$3="Yes"),100,""))</f>
        <v/>
      </c>
      <c r="N17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69" s="25" t="str">
        <f>IF(Table1[[#This Row],[नाम विद्यार्थी]]="","",IF(Table1[[#This Row],[कक्षा]]&gt;8,5,""))</f>
        <v/>
      </c>
      <c r="P17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69" s="21"/>
      <c r="R1769" s="21"/>
      <c r="S1769" s="28" t="str">
        <f>IF(SUM(Table1[[#This Row],[छात्र निधि]:[टी.सी.शुल्क]])=0,"",SUM(Table1[[#This Row],[छात्र निधि]:[टी.सी.शुल्क]]))</f>
        <v/>
      </c>
      <c r="T1769" s="33"/>
      <c r="U1769" s="33"/>
      <c r="V1769" s="22"/>
    </row>
    <row r="1770" spans="2:22" ht="15">
      <c r="B1770" s="25" t="str">
        <f>IF(C1770="","",ROWS($A$4:A1770))</f>
        <v/>
      </c>
      <c r="C1770" s="25" t="str">
        <f>IF('Student Record'!A1768="","",'Student Record'!A1768)</f>
        <v/>
      </c>
      <c r="D1770" s="25" t="str">
        <f>IF('Student Record'!B1768="","",'Student Record'!B1768)</f>
        <v/>
      </c>
      <c r="E1770" s="25" t="str">
        <f>IF('Student Record'!C1768="","",'Student Record'!C1768)</f>
        <v/>
      </c>
      <c r="F1770" s="26" t="str">
        <f>IF('Student Record'!E1768="","",'Student Record'!E1768)</f>
        <v/>
      </c>
      <c r="G1770" s="26" t="str">
        <f>IF('Student Record'!G1768="","",'Student Record'!G1768)</f>
        <v/>
      </c>
      <c r="H1770" s="25" t="str">
        <f>IF('Student Record'!I1768="","",'Student Record'!I1768)</f>
        <v/>
      </c>
      <c r="I1770" s="27" t="str">
        <f>IF('Student Record'!J1768="","",'Student Record'!J1768)</f>
        <v/>
      </c>
      <c r="J1770" s="25" t="str">
        <f>IF('Student Record'!O1768="","",'Student Record'!O1768)</f>
        <v/>
      </c>
      <c r="K17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0" s="25" t="str">
        <f>IF(Table1[[#This Row],[नाम विद्यार्थी]]="","",IF(AND(Table1[[#This Row],[कक्षा]]&gt;8,Table1[[#This Row],[कक्षा]]&lt;11),50,""))</f>
        <v/>
      </c>
      <c r="M1770" s="28" t="str">
        <f>IF(Table1[[#This Row],[नाम विद्यार्थी]]="","",IF(AND(Table1[[#This Row],[कक्षा]]&gt;=11,'School Fees'!$L$3="Yes"),100,""))</f>
        <v/>
      </c>
      <c r="N17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0" s="25" t="str">
        <f>IF(Table1[[#This Row],[नाम विद्यार्थी]]="","",IF(Table1[[#This Row],[कक्षा]]&gt;8,5,""))</f>
        <v/>
      </c>
      <c r="P17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0" s="21"/>
      <c r="R1770" s="21"/>
      <c r="S1770" s="28" t="str">
        <f>IF(SUM(Table1[[#This Row],[छात्र निधि]:[टी.सी.शुल्क]])=0,"",SUM(Table1[[#This Row],[छात्र निधि]:[टी.सी.शुल्क]]))</f>
        <v/>
      </c>
      <c r="T1770" s="33"/>
      <c r="U1770" s="33"/>
      <c r="V1770" s="22"/>
    </row>
    <row r="1771" spans="2:22" ht="15">
      <c r="B1771" s="25" t="str">
        <f>IF(C1771="","",ROWS($A$4:A1771))</f>
        <v/>
      </c>
      <c r="C1771" s="25" t="str">
        <f>IF('Student Record'!A1769="","",'Student Record'!A1769)</f>
        <v/>
      </c>
      <c r="D1771" s="25" t="str">
        <f>IF('Student Record'!B1769="","",'Student Record'!B1769)</f>
        <v/>
      </c>
      <c r="E1771" s="25" t="str">
        <f>IF('Student Record'!C1769="","",'Student Record'!C1769)</f>
        <v/>
      </c>
      <c r="F1771" s="26" t="str">
        <f>IF('Student Record'!E1769="","",'Student Record'!E1769)</f>
        <v/>
      </c>
      <c r="G1771" s="26" t="str">
        <f>IF('Student Record'!G1769="","",'Student Record'!G1769)</f>
        <v/>
      </c>
      <c r="H1771" s="25" t="str">
        <f>IF('Student Record'!I1769="","",'Student Record'!I1769)</f>
        <v/>
      </c>
      <c r="I1771" s="27" t="str">
        <f>IF('Student Record'!J1769="","",'Student Record'!J1769)</f>
        <v/>
      </c>
      <c r="J1771" s="25" t="str">
        <f>IF('Student Record'!O1769="","",'Student Record'!O1769)</f>
        <v/>
      </c>
      <c r="K17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1" s="25" t="str">
        <f>IF(Table1[[#This Row],[नाम विद्यार्थी]]="","",IF(AND(Table1[[#This Row],[कक्षा]]&gt;8,Table1[[#This Row],[कक्षा]]&lt;11),50,""))</f>
        <v/>
      </c>
      <c r="M1771" s="28" t="str">
        <f>IF(Table1[[#This Row],[नाम विद्यार्थी]]="","",IF(AND(Table1[[#This Row],[कक्षा]]&gt;=11,'School Fees'!$L$3="Yes"),100,""))</f>
        <v/>
      </c>
      <c r="N17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1" s="25" t="str">
        <f>IF(Table1[[#This Row],[नाम विद्यार्थी]]="","",IF(Table1[[#This Row],[कक्षा]]&gt;8,5,""))</f>
        <v/>
      </c>
      <c r="P17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1" s="21"/>
      <c r="R1771" s="21"/>
      <c r="S1771" s="28" t="str">
        <f>IF(SUM(Table1[[#This Row],[छात्र निधि]:[टी.सी.शुल्क]])=0,"",SUM(Table1[[#This Row],[छात्र निधि]:[टी.सी.शुल्क]]))</f>
        <v/>
      </c>
      <c r="T1771" s="33"/>
      <c r="U1771" s="33"/>
      <c r="V1771" s="22"/>
    </row>
    <row r="1772" spans="2:22" ht="15">
      <c r="B1772" s="25" t="str">
        <f>IF(C1772="","",ROWS($A$4:A1772))</f>
        <v/>
      </c>
      <c r="C1772" s="25" t="str">
        <f>IF('Student Record'!A1770="","",'Student Record'!A1770)</f>
        <v/>
      </c>
      <c r="D1772" s="25" t="str">
        <f>IF('Student Record'!B1770="","",'Student Record'!B1770)</f>
        <v/>
      </c>
      <c r="E1772" s="25" t="str">
        <f>IF('Student Record'!C1770="","",'Student Record'!C1770)</f>
        <v/>
      </c>
      <c r="F1772" s="26" t="str">
        <f>IF('Student Record'!E1770="","",'Student Record'!E1770)</f>
        <v/>
      </c>
      <c r="G1772" s="26" t="str">
        <f>IF('Student Record'!G1770="","",'Student Record'!G1770)</f>
        <v/>
      </c>
      <c r="H1772" s="25" t="str">
        <f>IF('Student Record'!I1770="","",'Student Record'!I1770)</f>
        <v/>
      </c>
      <c r="I1772" s="27" t="str">
        <f>IF('Student Record'!J1770="","",'Student Record'!J1770)</f>
        <v/>
      </c>
      <c r="J1772" s="25" t="str">
        <f>IF('Student Record'!O1770="","",'Student Record'!O1770)</f>
        <v/>
      </c>
      <c r="K17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2" s="25" t="str">
        <f>IF(Table1[[#This Row],[नाम विद्यार्थी]]="","",IF(AND(Table1[[#This Row],[कक्षा]]&gt;8,Table1[[#This Row],[कक्षा]]&lt;11),50,""))</f>
        <v/>
      </c>
      <c r="M1772" s="28" t="str">
        <f>IF(Table1[[#This Row],[नाम विद्यार्थी]]="","",IF(AND(Table1[[#This Row],[कक्षा]]&gt;=11,'School Fees'!$L$3="Yes"),100,""))</f>
        <v/>
      </c>
      <c r="N17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2" s="25" t="str">
        <f>IF(Table1[[#This Row],[नाम विद्यार्थी]]="","",IF(Table1[[#This Row],[कक्षा]]&gt;8,5,""))</f>
        <v/>
      </c>
      <c r="P17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2" s="21"/>
      <c r="R1772" s="21"/>
      <c r="S1772" s="28" t="str">
        <f>IF(SUM(Table1[[#This Row],[छात्र निधि]:[टी.सी.शुल्क]])=0,"",SUM(Table1[[#This Row],[छात्र निधि]:[टी.सी.शुल्क]]))</f>
        <v/>
      </c>
      <c r="T1772" s="33"/>
      <c r="U1772" s="33"/>
      <c r="V1772" s="22"/>
    </row>
    <row r="1773" spans="2:22" ht="15">
      <c r="B1773" s="25" t="str">
        <f>IF(C1773="","",ROWS($A$4:A1773))</f>
        <v/>
      </c>
      <c r="C1773" s="25" t="str">
        <f>IF('Student Record'!A1771="","",'Student Record'!A1771)</f>
        <v/>
      </c>
      <c r="D1773" s="25" t="str">
        <f>IF('Student Record'!B1771="","",'Student Record'!B1771)</f>
        <v/>
      </c>
      <c r="E1773" s="25" t="str">
        <f>IF('Student Record'!C1771="","",'Student Record'!C1771)</f>
        <v/>
      </c>
      <c r="F1773" s="26" t="str">
        <f>IF('Student Record'!E1771="","",'Student Record'!E1771)</f>
        <v/>
      </c>
      <c r="G1773" s="26" t="str">
        <f>IF('Student Record'!G1771="","",'Student Record'!G1771)</f>
        <v/>
      </c>
      <c r="H1773" s="25" t="str">
        <f>IF('Student Record'!I1771="","",'Student Record'!I1771)</f>
        <v/>
      </c>
      <c r="I1773" s="27" t="str">
        <f>IF('Student Record'!J1771="","",'Student Record'!J1771)</f>
        <v/>
      </c>
      <c r="J1773" s="25" t="str">
        <f>IF('Student Record'!O1771="","",'Student Record'!O1771)</f>
        <v/>
      </c>
      <c r="K17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3" s="25" t="str">
        <f>IF(Table1[[#This Row],[नाम विद्यार्थी]]="","",IF(AND(Table1[[#This Row],[कक्षा]]&gt;8,Table1[[#This Row],[कक्षा]]&lt;11),50,""))</f>
        <v/>
      </c>
      <c r="M1773" s="28" t="str">
        <f>IF(Table1[[#This Row],[नाम विद्यार्थी]]="","",IF(AND(Table1[[#This Row],[कक्षा]]&gt;=11,'School Fees'!$L$3="Yes"),100,""))</f>
        <v/>
      </c>
      <c r="N17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3" s="25" t="str">
        <f>IF(Table1[[#This Row],[नाम विद्यार्थी]]="","",IF(Table1[[#This Row],[कक्षा]]&gt;8,5,""))</f>
        <v/>
      </c>
      <c r="P17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3" s="21"/>
      <c r="R1773" s="21"/>
      <c r="S1773" s="28" t="str">
        <f>IF(SUM(Table1[[#This Row],[छात्र निधि]:[टी.सी.शुल्क]])=0,"",SUM(Table1[[#This Row],[छात्र निधि]:[टी.सी.शुल्क]]))</f>
        <v/>
      </c>
      <c r="T1773" s="33"/>
      <c r="U1773" s="33"/>
      <c r="V1773" s="22"/>
    </row>
    <row r="1774" spans="2:22" ht="15">
      <c r="B1774" s="25" t="str">
        <f>IF(C1774="","",ROWS($A$4:A1774))</f>
        <v/>
      </c>
      <c r="C1774" s="25" t="str">
        <f>IF('Student Record'!A1772="","",'Student Record'!A1772)</f>
        <v/>
      </c>
      <c r="D1774" s="25" t="str">
        <f>IF('Student Record'!B1772="","",'Student Record'!B1772)</f>
        <v/>
      </c>
      <c r="E1774" s="25" t="str">
        <f>IF('Student Record'!C1772="","",'Student Record'!C1772)</f>
        <v/>
      </c>
      <c r="F1774" s="26" t="str">
        <f>IF('Student Record'!E1772="","",'Student Record'!E1772)</f>
        <v/>
      </c>
      <c r="G1774" s="26" t="str">
        <f>IF('Student Record'!G1772="","",'Student Record'!G1772)</f>
        <v/>
      </c>
      <c r="H1774" s="25" t="str">
        <f>IF('Student Record'!I1772="","",'Student Record'!I1772)</f>
        <v/>
      </c>
      <c r="I1774" s="27" t="str">
        <f>IF('Student Record'!J1772="","",'Student Record'!J1772)</f>
        <v/>
      </c>
      <c r="J1774" s="25" t="str">
        <f>IF('Student Record'!O1772="","",'Student Record'!O1772)</f>
        <v/>
      </c>
      <c r="K17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4" s="25" t="str">
        <f>IF(Table1[[#This Row],[नाम विद्यार्थी]]="","",IF(AND(Table1[[#This Row],[कक्षा]]&gt;8,Table1[[#This Row],[कक्षा]]&lt;11),50,""))</f>
        <v/>
      </c>
      <c r="M1774" s="28" t="str">
        <f>IF(Table1[[#This Row],[नाम विद्यार्थी]]="","",IF(AND(Table1[[#This Row],[कक्षा]]&gt;=11,'School Fees'!$L$3="Yes"),100,""))</f>
        <v/>
      </c>
      <c r="N17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4" s="25" t="str">
        <f>IF(Table1[[#This Row],[नाम विद्यार्थी]]="","",IF(Table1[[#This Row],[कक्षा]]&gt;8,5,""))</f>
        <v/>
      </c>
      <c r="P17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4" s="21"/>
      <c r="R1774" s="21"/>
      <c r="S1774" s="28" t="str">
        <f>IF(SUM(Table1[[#This Row],[छात्र निधि]:[टी.सी.शुल्क]])=0,"",SUM(Table1[[#This Row],[छात्र निधि]:[टी.सी.शुल्क]]))</f>
        <v/>
      </c>
      <c r="T1774" s="33"/>
      <c r="U1774" s="33"/>
      <c r="V1774" s="22"/>
    </row>
    <row r="1775" spans="2:22" ht="15">
      <c r="B1775" s="25" t="str">
        <f>IF(C1775="","",ROWS($A$4:A1775))</f>
        <v/>
      </c>
      <c r="C1775" s="25" t="str">
        <f>IF('Student Record'!A1773="","",'Student Record'!A1773)</f>
        <v/>
      </c>
      <c r="D1775" s="25" t="str">
        <f>IF('Student Record'!B1773="","",'Student Record'!B1773)</f>
        <v/>
      </c>
      <c r="E1775" s="25" t="str">
        <f>IF('Student Record'!C1773="","",'Student Record'!C1773)</f>
        <v/>
      </c>
      <c r="F1775" s="26" t="str">
        <f>IF('Student Record'!E1773="","",'Student Record'!E1773)</f>
        <v/>
      </c>
      <c r="G1775" s="26" t="str">
        <f>IF('Student Record'!G1773="","",'Student Record'!G1773)</f>
        <v/>
      </c>
      <c r="H1775" s="25" t="str">
        <f>IF('Student Record'!I1773="","",'Student Record'!I1773)</f>
        <v/>
      </c>
      <c r="I1775" s="27" t="str">
        <f>IF('Student Record'!J1773="","",'Student Record'!J1773)</f>
        <v/>
      </c>
      <c r="J1775" s="25" t="str">
        <f>IF('Student Record'!O1773="","",'Student Record'!O1773)</f>
        <v/>
      </c>
      <c r="K17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5" s="25" t="str">
        <f>IF(Table1[[#This Row],[नाम विद्यार्थी]]="","",IF(AND(Table1[[#This Row],[कक्षा]]&gt;8,Table1[[#This Row],[कक्षा]]&lt;11),50,""))</f>
        <v/>
      </c>
      <c r="M1775" s="28" t="str">
        <f>IF(Table1[[#This Row],[नाम विद्यार्थी]]="","",IF(AND(Table1[[#This Row],[कक्षा]]&gt;=11,'School Fees'!$L$3="Yes"),100,""))</f>
        <v/>
      </c>
      <c r="N17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5" s="25" t="str">
        <f>IF(Table1[[#This Row],[नाम विद्यार्थी]]="","",IF(Table1[[#This Row],[कक्षा]]&gt;8,5,""))</f>
        <v/>
      </c>
      <c r="P17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5" s="21"/>
      <c r="R1775" s="21"/>
      <c r="S1775" s="28" t="str">
        <f>IF(SUM(Table1[[#This Row],[छात्र निधि]:[टी.सी.शुल्क]])=0,"",SUM(Table1[[#This Row],[छात्र निधि]:[टी.सी.शुल्क]]))</f>
        <v/>
      </c>
      <c r="T1775" s="33"/>
      <c r="U1775" s="33"/>
      <c r="V1775" s="22"/>
    </row>
    <row r="1776" spans="2:22" ht="15">
      <c r="B1776" s="25" t="str">
        <f>IF(C1776="","",ROWS($A$4:A1776))</f>
        <v/>
      </c>
      <c r="C1776" s="25" t="str">
        <f>IF('Student Record'!A1774="","",'Student Record'!A1774)</f>
        <v/>
      </c>
      <c r="D1776" s="25" t="str">
        <f>IF('Student Record'!B1774="","",'Student Record'!B1774)</f>
        <v/>
      </c>
      <c r="E1776" s="25" t="str">
        <f>IF('Student Record'!C1774="","",'Student Record'!C1774)</f>
        <v/>
      </c>
      <c r="F1776" s="26" t="str">
        <f>IF('Student Record'!E1774="","",'Student Record'!E1774)</f>
        <v/>
      </c>
      <c r="G1776" s="26" t="str">
        <f>IF('Student Record'!G1774="","",'Student Record'!G1774)</f>
        <v/>
      </c>
      <c r="H1776" s="25" t="str">
        <f>IF('Student Record'!I1774="","",'Student Record'!I1774)</f>
        <v/>
      </c>
      <c r="I1776" s="27" t="str">
        <f>IF('Student Record'!J1774="","",'Student Record'!J1774)</f>
        <v/>
      </c>
      <c r="J1776" s="25" t="str">
        <f>IF('Student Record'!O1774="","",'Student Record'!O1774)</f>
        <v/>
      </c>
      <c r="K17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6" s="25" t="str">
        <f>IF(Table1[[#This Row],[नाम विद्यार्थी]]="","",IF(AND(Table1[[#This Row],[कक्षा]]&gt;8,Table1[[#This Row],[कक्षा]]&lt;11),50,""))</f>
        <v/>
      </c>
      <c r="M1776" s="28" t="str">
        <f>IF(Table1[[#This Row],[नाम विद्यार्थी]]="","",IF(AND(Table1[[#This Row],[कक्षा]]&gt;=11,'School Fees'!$L$3="Yes"),100,""))</f>
        <v/>
      </c>
      <c r="N17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6" s="25" t="str">
        <f>IF(Table1[[#This Row],[नाम विद्यार्थी]]="","",IF(Table1[[#This Row],[कक्षा]]&gt;8,5,""))</f>
        <v/>
      </c>
      <c r="P17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6" s="21"/>
      <c r="R1776" s="21"/>
      <c r="S1776" s="28" t="str">
        <f>IF(SUM(Table1[[#This Row],[छात्र निधि]:[टी.सी.शुल्क]])=0,"",SUM(Table1[[#This Row],[छात्र निधि]:[टी.सी.शुल्क]]))</f>
        <v/>
      </c>
      <c r="T1776" s="33"/>
      <c r="U1776" s="33"/>
      <c r="V1776" s="22"/>
    </row>
    <row r="1777" spans="2:22" ht="15">
      <c r="B1777" s="25" t="str">
        <f>IF(C1777="","",ROWS($A$4:A1777))</f>
        <v/>
      </c>
      <c r="C1777" s="25" t="str">
        <f>IF('Student Record'!A1775="","",'Student Record'!A1775)</f>
        <v/>
      </c>
      <c r="D1777" s="25" t="str">
        <f>IF('Student Record'!B1775="","",'Student Record'!B1775)</f>
        <v/>
      </c>
      <c r="E1777" s="25" t="str">
        <f>IF('Student Record'!C1775="","",'Student Record'!C1775)</f>
        <v/>
      </c>
      <c r="F1777" s="26" t="str">
        <f>IF('Student Record'!E1775="","",'Student Record'!E1775)</f>
        <v/>
      </c>
      <c r="G1777" s="26" t="str">
        <f>IF('Student Record'!G1775="","",'Student Record'!G1775)</f>
        <v/>
      </c>
      <c r="H1777" s="25" t="str">
        <f>IF('Student Record'!I1775="","",'Student Record'!I1775)</f>
        <v/>
      </c>
      <c r="I1777" s="27" t="str">
        <f>IF('Student Record'!J1775="","",'Student Record'!J1775)</f>
        <v/>
      </c>
      <c r="J1777" s="25" t="str">
        <f>IF('Student Record'!O1775="","",'Student Record'!O1775)</f>
        <v/>
      </c>
      <c r="K17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7" s="25" t="str">
        <f>IF(Table1[[#This Row],[नाम विद्यार्थी]]="","",IF(AND(Table1[[#This Row],[कक्षा]]&gt;8,Table1[[#This Row],[कक्षा]]&lt;11),50,""))</f>
        <v/>
      </c>
      <c r="M1777" s="28" t="str">
        <f>IF(Table1[[#This Row],[नाम विद्यार्थी]]="","",IF(AND(Table1[[#This Row],[कक्षा]]&gt;=11,'School Fees'!$L$3="Yes"),100,""))</f>
        <v/>
      </c>
      <c r="N17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7" s="25" t="str">
        <f>IF(Table1[[#This Row],[नाम विद्यार्थी]]="","",IF(Table1[[#This Row],[कक्षा]]&gt;8,5,""))</f>
        <v/>
      </c>
      <c r="P17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7" s="21"/>
      <c r="R1777" s="21"/>
      <c r="S1777" s="28" t="str">
        <f>IF(SUM(Table1[[#This Row],[छात्र निधि]:[टी.सी.शुल्क]])=0,"",SUM(Table1[[#This Row],[छात्र निधि]:[टी.सी.शुल्क]]))</f>
        <v/>
      </c>
      <c r="T1777" s="33"/>
      <c r="U1777" s="33"/>
      <c r="V1777" s="22"/>
    </row>
    <row r="1778" spans="2:22" ht="15">
      <c r="B1778" s="25" t="str">
        <f>IF(C1778="","",ROWS($A$4:A1778))</f>
        <v/>
      </c>
      <c r="C1778" s="25" t="str">
        <f>IF('Student Record'!A1776="","",'Student Record'!A1776)</f>
        <v/>
      </c>
      <c r="D1778" s="25" t="str">
        <f>IF('Student Record'!B1776="","",'Student Record'!B1776)</f>
        <v/>
      </c>
      <c r="E1778" s="25" t="str">
        <f>IF('Student Record'!C1776="","",'Student Record'!C1776)</f>
        <v/>
      </c>
      <c r="F1778" s="26" t="str">
        <f>IF('Student Record'!E1776="","",'Student Record'!E1776)</f>
        <v/>
      </c>
      <c r="G1778" s="26" t="str">
        <f>IF('Student Record'!G1776="","",'Student Record'!G1776)</f>
        <v/>
      </c>
      <c r="H1778" s="25" t="str">
        <f>IF('Student Record'!I1776="","",'Student Record'!I1776)</f>
        <v/>
      </c>
      <c r="I1778" s="27" t="str">
        <f>IF('Student Record'!J1776="","",'Student Record'!J1776)</f>
        <v/>
      </c>
      <c r="J1778" s="25" t="str">
        <f>IF('Student Record'!O1776="","",'Student Record'!O1776)</f>
        <v/>
      </c>
      <c r="K17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8" s="25" t="str">
        <f>IF(Table1[[#This Row],[नाम विद्यार्थी]]="","",IF(AND(Table1[[#This Row],[कक्षा]]&gt;8,Table1[[#This Row],[कक्षा]]&lt;11),50,""))</f>
        <v/>
      </c>
      <c r="M1778" s="28" t="str">
        <f>IF(Table1[[#This Row],[नाम विद्यार्थी]]="","",IF(AND(Table1[[#This Row],[कक्षा]]&gt;=11,'School Fees'!$L$3="Yes"),100,""))</f>
        <v/>
      </c>
      <c r="N17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8" s="25" t="str">
        <f>IF(Table1[[#This Row],[नाम विद्यार्थी]]="","",IF(Table1[[#This Row],[कक्षा]]&gt;8,5,""))</f>
        <v/>
      </c>
      <c r="P17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8" s="21"/>
      <c r="R1778" s="21"/>
      <c r="S1778" s="28" t="str">
        <f>IF(SUM(Table1[[#This Row],[छात्र निधि]:[टी.सी.शुल्क]])=0,"",SUM(Table1[[#This Row],[छात्र निधि]:[टी.सी.शुल्क]]))</f>
        <v/>
      </c>
      <c r="T1778" s="33"/>
      <c r="U1778" s="33"/>
      <c r="V1778" s="22"/>
    </row>
    <row r="1779" spans="2:22" ht="15">
      <c r="B1779" s="25" t="str">
        <f>IF(C1779="","",ROWS($A$4:A1779))</f>
        <v/>
      </c>
      <c r="C1779" s="25" t="str">
        <f>IF('Student Record'!A1777="","",'Student Record'!A1777)</f>
        <v/>
      </c>
      <c r="D1779" s="25" t="str">
        <f>IF('Student Record'!B1777="","",'Student Record'!B1777)</f>
        <v/>
      </c>
      <c r="E1779" s="25" t="str">
        <f>IF('Student Record'!C1777="","",'Student Record'!C1777)</f>
        <v/>
      </c>
      <c r="F1779" s="26" t="str">
        <f>IF('Student Record'!E1777="","",'Student Record'!E1777)</f>
        <v/>
      </c>
      <c r="G1779" s="26" t="str">
        <f>IF('Student Record'!G1777="","",'Student Record'!G1777)</f>
        <v/>
      </c>
      <c r="H1779" s="25" t="str">
        <f>IF('Student Record'!I1777="","",'Student Record'!I1777)</f>
        <v/>
      </c>
      <c r="I1779" s="27" t="str">
        <f>IF('Student Record'!J1777="","",'Student Record'!J1777)</f>
        <v/>
      </c>
      <c r="J1779" s="25" t="str">
        <f>IF('Student Record'!O1777="","",'Student Record'!O1777)</f>
        <v/>
      </c>
      <c r="K17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79" s="25" t="str">
        <f>IF(Table1[[#This Row],[नाम विद्यार्थी]]="","",IF(AND(Table1[[#This Row],[कक्षा]]&gt;8,Table1[[#This Row],[कक्षा]]&lt;11),50,""))</f>
        <v/>
      </c>
      <c r="M1779" s="28" t="str">
        <f>IF(Table1[[#This Row],[नाम विद्यार्थी]]="","",IF(AND(Table1[[#This Row],[कक्षा]]&gt;=11,'School Fees'!$L$3="Yes"),100,""))</f>
        <v/>
      </c>
      <c r="N17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79" s="25" t="str">
        <f>IF(Table1[[#This Row],[नाम विद्यार्थी]]="","",IF(Table1[[#This Row],[कक्षा]]&gt;8,5,""))</f>
        <v/>
      </c>
      <c r="P17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79" s="21"/>
      <c r="R1779" s="21"/>
      <c r="S1779" s="28" t="str">
        <f>IF(SUM(Table1[[#This Row],[छात्र निधि]:[टी.सी.शुल्क]])=0,"",SUM(Table1[[#This Row],[छात्र निधि]:[टी.सी.शुल्क]]))</f>
        <v/>
      </c>
      <c r="T1779" s="33"/>
      <c r="U1779" s="33"/>
      <c r="V1779" s="22"/>
    </row>
    <row r="1780" spans="2:22" ht="15">
      <c r="B1780" s="25" t="str">
        <f>IF(C1780="","",ROWS($A$4:A1780))</f>
        <v/>
      </c>
      <c r="C1780" s="25" t="str">
        <f>IF('Student Record'!A1778="","",'Student Record'!A1778)</f>
        <v/>
      </c>
      <c r="D1780" s="25" t="str">
        <f>IF('Student Record'!B1778="","",'Student Record'!B1778)</f>
        <v/>
      </c>
      <c r="E1780" s="25" t="str">
        <f>IF('Student Record'!C1778="","",'Student Record'!C1778)</f>
        <v/>
      </c>
      <c r="F1780" s="26" t="str">
        <f>IF('Student Record'!E1778="","",'Student Record'!E1778)</f>
        <v/>
      </c>
      <c r="G1780" s="26" t="str">
        <f>IF('Student Record'!G1778="","",'Student Record'!G1778)</f>
        <v/>
      </c>
      <c r="H1780" s="25" t="str">
        <f>IF('Student Record'!I1778="","",'Student Record'!I1778)</f>
        <v/>
      </c>
      <c r="I1780" s="27" t="str">
        <f>IF('Student Record'!J1778="","",'Student Record'!J1778)</f>
        <v/>
      </c>
      <c r="J1780" s="25" t="str">
        <f>IF('Student Record'!O1778="","",'Student Record'!O1778)</f>
        <v/>
      </c>
      <c r="K17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0" s="25" t="str">
        <f>IF(Table1[[#This Row],[नाम विद्यार्थी]]="","",IF(AND(Table1[[#This Row],[कक्षा]]&gt;8,Table1[[#This Row],[कक्षा]]&lt;11),50,""))</f>
        <v/>
      </c>
      <c r="M1780" s="28" t="str">
        <f>IF(Table1[[#This Row],[नाम विद्यार्थी]]="","",IF(AND(Table1[[#This Row],[कक्षा]]&gt;=11,'School Fees'!$L$3="Yes"),100,""))</f>
        <v/>
      </c>
      <c r="N17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0" s="25" t="str">
        <f>IF(Table1[[#This Row],[नाम विद्यार्थी]]="","",IF(Table1[[#This Row],[कक्षा]]&gt;8,5,""))</f>
        <v/>
      </c>
      <c r="P17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0" s="21"/>
      <c r="R1780" s="21"/>
      <c r="S1780" s="28" t="str">
        <f>IF(SUM(Table1[[#This Row],[छात्र निधि]:[टी.सी.शुल्क]])=0,"",SUM(Table1[[#This Row],[छात्र निधि]:[टी.सी.शुल्क]]))</f>
        <v/>
      </c>
      <c r="T1780" s="33"/>
      <c r="U1780" s="33"/>
      <c r="V1780" s="22"/>
    </row>
    <row r="1781" spans="2:22" ht="15">
      <c r="B1781" s="25" t="str">
        <f>IF(C1781="","",ROWS($A$4:A1781))</f>
        <v/>
      </c>
      <c r="C1781" s="25" t="str">
        <f>IF('Student Record'!A1779="","",'Student Record'!A1779)</f>
        <v/>
      </c>
      <c r="D1781" s="25" t="str">
        <f>IF('Student Record'!B1779="","",'Student Record'!B1779)</f>
        <v/>
      </c>
      <c r="E1781" s="25" t="str">
        <f>IF('Student Record'!C1779="","",'Student Record'!C1779)</f>
        <v/>
      </c>
      <c r="F1781" s="26" t="str">
        <f>IF('Student Record'!E1779="","",'Student Record'!E1779)</f>
        <v/>
      </c>
      <c r="G1781" s="26" t="str">
        <f>IF('Student Record'!G1779="","",'Student Record'!G1779)</f>
        <v/>
      </c>
      <c r="H1781" s="25" t="str">
        <f>IF('Student Record'!I1779="","",'Student Record'!I1779)</f>
        <v/>
      </c>
      <c r="I1781" s="27" t="str">
        <f>IF('Student Record'!J1779="","",'Student Record'!J1779)</f>
        <v/>
      </c>
      <c r="J1781" s="25" t="str">
        <f>IF('Student Record'!O1779="","",'Student Record'!O1779)</f>
        <v/>
      </c>
      <c r="K17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1" s="25" t="str">
        <f>IF(Table1[[#This Row],[नाम विद्यार्थी]]="","",IF(AND(Table1[[#This Row],[कक्षा]]&gt;8,Table1[[#This Row],[कक्षा]]&lt;11),50,""))</f>
        <v/>
      </c>
      <c r="M1781" s="28" t="str">
        <f>IF(Table1[[#This Row],[नाम विद्यार्थी]]="","",IF(AND(Table1[[#This Row],[कक्षा]]&gt;=11,'School Fees'!$L$3="Yes"),100,""))</f>
        <v/>
      </c>
      <c r="N17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1" s="25" t="str">
        <f>IF(Table1[[#This Row],[नाम विद्यार्थी]]="","",IF(Table1[[#This Row],[कक्षा]]&gt;8,5,""))</f>
        <v/>
      </c>
      <c r="P17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1" s="21"/>
      <c r="R1781" s="21"/>
      <c r="S1781" s="28" t="str">
        <f>IF(SUM(Table1[[#This Row],[छात्र निधि]:[टी.सी.शुल्क]])=0,"",SUM(Table1[[#This Row],[छात्र निधि]:[टी.सी.शुल्क]]))</f>
        <v/>
      </c>
      <c r="T1781" s="33"/>
      <c r="U1781" s="33"/>
      <c r="V1781" s="22"/>
    </row>
    <row r="1782" spans="2:22" ht="15">
      <c r="B1782" s="25" t="str">
        <f>IF(C1782="","",ROWS($A$4:A1782))</f>
        <v/>
      </c>
      <c r="C1782" s="25" t="str">
        <f>IF('Student Record'!A1780="","",'Student Record'!A1780)</f>
        <v/>
      </c>
      <c r="D1782" s="25" t="str">
        <f>IF('Student Record'!B1780="","",'Student Record'!B1780)</f>
        <v/>
      </c>
      <c r="E1782" s="25" t="str">
        <f>IF('Student Record'!C1780="","",'Student Record'!C1780)</f>
        <v/>
      </c>
      <c r="F1782" s="26" t="str">
        <f>IF('Student Record'!E1780="","",'Student Record'!E1780)</f>
        <v/>
      </c>
      <c r="G1782" s="26" t="str">
        <f>IF('Student Record'!G1780="","",'Student Record'!G1780)</f>
        <v/>
      </c>
      <c r="H1782" s="25" t="str">
        <f>IF('Student Record'!I1780="","",'Student Record'!I1780)</f>
        <v/>
      </c>
      <c r="I1782" s="27" t="str">
        <f>IF('Student Record'!J1780="","",'Student Record'!J1780)</f>
        <v/>
      </c>
      <c r="J1782" s="25" t="str">
        <f>IF('Student Record'!O1780="","",'Student Record'!O1780)</f>
        <v/>
      </c>
      <c r="K17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2" s="25" t="str">
        <f>IF(Table1[[#This Row],[नाम विद्यार्थी]]="","",IF(AND(Table1[[#This Row],[कक्षा]]&gt;8,Table1[[#This Row],[कक्षा]]&lt;11),50,""))</f>
        <v/>
      </c>
      <c r="M1782" s="28" t="str">
        <f>IF(Table1[[#This Row],[नाम विद्यार्थी]]="","",IF(AND(Table1[[#This Row],[कक्षा]]&gt;=11,'School Fees'!$L$3="Yes"),100,""))</f>
        <v/>
      </c>
      <c r="N17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2" s="25" t="str">
        <f>IF(Table1[[#This Row],[नाम विद्यार्थी]]="","",IF(Table1[[#This Row],[कक्षा]]&gt;8,5,""))</f>
        <v/>
      </c>
      <c r="P17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2" s="21"/>
      <c r="R1782" s="21"/>
      <c r="S1782" s="28" t="str">
        <f>IF(SUM(Table1[[#This Row],[छात्र निधि]:[टी.सी.शुल्क]])=0,"",SUM(Table1[[#This Row],[छात्र निधि]:[टी.सी.शुल्क]]))</f>
        <v/>
      </c>
      <c r="T1782" s="33"/>
      <c r="U1782" s="33"/>
      <c r="V1782" s="22"/>
    </row>
    <row r="1783" spans="2:22" ht="15">
      <c r="B1783" s="25" t="str">
        <f>IF(C1783="","",ROWS($A$4:A1783))</f>
        <v/>
      </c>
      <c r="C1783" s="25" t="str">
        <f>IF('Student Record'!A1781="","",'Student Record'!A1781)</f>
        <v/>
      </c>
      <c r="D1783" s="25" t="str">
        <f>IF('Student Record'!B1781="","",'Student Record'!B1781)</f>
        <v/>
      </c>
      <c r="E1783" s="25" t="str">
        <f>IF('Student Record'!C1781="","",'Student Record'!C1781)</f>
        <v/>
      </c>
      <c r="F1783" s="26" t="str">
        <f>IF('Student Record'!E1781="","",'Student Record'!E1781)</f>
        <v/>
      </c>
      <c r="G1783" s="26" t="str">
        <f>IF('Student Record'!G1781="","",'Student Record'!G1781)</f>
        <v/>
      </c>
      <c r="H1783" s="25" t="str">
        <f>IF('Student Record'!I1781="","",'Student Record'!I1781)</f>
        <v/>
      </c>
      <c r="I1783" s="27" t="str">
        <f>IF('Student Record'!J1781="","",'Student Record'!J1781)</f>
        <v/>
      </c>
      <c r="J1783" s="25" t="str">
        <f>IF('Student Record'!O1781="","",'Student Record'!O1781)</f>
        <v/>
      </c>
      <c r="K17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3" s="25" t="str">
        <f>IF(Table1[[#This Row],[नाम विद्यार्थी]]="","",IF(AND(Table1[[#This Row],[कक्षा]]&gt;8,Table1[[#This Row],[कक्षा]]&lt;11),50,""))</f>
        <v/>
      </c>
      <c r="M1783" s="28" t="str">
        <f>IF(Table1[[#This Row],[नाम विद्यार्थी]]="","",IF(AND(Table1[[#This Row],[कक्षा]]&gt;=11,'School Fees'!$L$3="Yes"),100,""))</f>
        <v/>
      </c>
      <c r="N17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3" s="25" t="str">
        <f>IF(Table1[[#This Row],[नाम विद्यार्थी]]="","",IF(Table1[[#This Row],[कक्षा]]&gt;8,5,""))</f>
        <v/>
      </c>
      <c r="P17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3" s="21"/>
      <c r="R1783" s="21"/>
      <c r="S1783" s="28" t="str">
        <f>IF(SUM(Table1[[#This Row],[छात्र निधि]:[टी.सी.शुल्क]])=0,"",SUM(Table1[[#This Row],[छात्र निधि]:[टी.सी.शुल्क]]))</f>
        <v/>
      </c>
      <c r="T1783" s="33"/>
      <c r="U1783" s="33"/>
      <c r="V1783" s="22"/>
    </row>
    <row r="1784" spans="2:22" ht="15">
      <c r="B1784" s="25" t="str">
        <f>IF(C1784="","",ROWS($A$4:A1784))</f>
        <v/>
      </c>
      <c r="C1784" s="25" t="str">
        <f>IF('Student Record'!A1782="","",'Student Record'!A1782)</f>
        <v/>
      </c>
      <c r="D1784" s="25" t="str">
        <f>IF('Student Record'!B1782="","",'Student Record'!B1782)</f>
        <v/>
      </c>
      <c r="E1784" s="25" t="str">
        <f>IF('Student Record'!C1782="","",'Student Record'!C1782)</f>
        <v/>
      </c>
      <c r="F1784" s="26" t="str">
        <f>IF('Student Record'!E1782="","",'Student Record'!E1782)</f>
        <v/>
      </c>
      <c r="G1784" s="26" t="str">
        <f>IF('Student Record'!G1782="","",'Student Record'!G1782)</f>
        <v/>
      </c>
      <c r="H1784" s="25" t="str">
        <f>IF('Student Record'!I1782="","",'Student Record'!I1782)</f>
        <v/>
      </c>
      <c r="I1784" s="27" t="str">
        <f>IF('Student Record'!J1782="","",'Student Record'!J1782)</f>
        <v/>
      </c>
      <c r="J1784" s="25" t="str">
        <f>IF('Student Record'!O1782="","",'Student Record'!O1782)</f>
        <v/>
      </c>
      <c r="K17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4" s="25" t="str">
        <f>IF(Table1[[#This Row],[नाम विद्यार्थी]]="","",IF(AND(Table1[[#This Row],[कक्षा]]&gt;8,Table1[[#This Row],[कक्षा]]&lt;11),50,""))</f>
        <v/>
      </c>
      <c r="M1784" s="28" t="str">
        <f>IF(Table1[[#This Row],[नाम विद्यार्थी]]="","",IF(AND(Table1[[#This Row],[कक्षा]]&gt;=11,'School Fees'!$L$3="Yes"),100,""))</f>
        <v/>
      </c>
      <c r="N17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4" s="25" t="str">
        <f>IF(Table1[[#This Row],[नाम विद्यार्थी]]="","",IF(Table1[[#This Row],[कक्षा]]&gt;8,5,""))</f>
        <v/>
      </c>
      <c r="P17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4" s="21"/>
      <c r="R1784" s="21"/>
      <c r="S1784" s="28" t="str">
        <f>IF(SUM(Table1[[#This Row],[छात्र निधि]:[टी.सी.शुल्क]])=0,"",SUM(Table1[[#This Row],[छात्र निधि]:[टी.सी.शुल्क]]))</f>
        <v/>
      </c>
      <c r="T1784" s="33"/>
      <c r="U1784" s="33"/>
      <c r="V1784" s="22"/>
    </row>
    <row r="1785" spans="2:22" ht="15">
      <c r="B1785" s="25" t="str">
        <f>IF(C1785="","",ROWS($A$4:A1785))</f>
        <v/>
      </c>
      <c r="C1785" s="25" t="str">
        <f>IF('Student Record'!A1783="","",'Student Record'!A1783)</f>
        <v/>
      </c>
      <c r="D1785" s="25" t="str">
        <f>IF('Student Record'!B1783="","",'Student Record'!B1783)</f>
        <v/>
      </c>
      <c r="E1785" s="25" t="str">
        <f>IF('Student Record'!C1783="","",'Student Record'!C1783)</f>
        <v/>
      </c>
      <c r="F1785" s="26" t="str">
        <f>IF('Student Record'!E1783="","",'Student Record'!E1783)</f>
        <v/>
      </c>
      <c r="G1785" s="26" t="str">
        <f>IF('Student Record'!G1783="","",'Student Record'!G1783)</f>
        <v/>
      </c>
      <c r="H1785" s="25" t="str">
        <f>IF('Student Record'!I1783="","",'Student Record'!I1783)</f>
        <v/>
      </c>
      <c r="I1785" s="27" t="str">
        <f>IF('Student Record'!J1783="","",'Student Record'!J1783)</f>
        <v/>
      </c>
      <c r="J1785" s="25" t="str">
        <f>IF('Student Record'!O1783="","",'Student Record'!O1783)</f>
        <v/>
      </c>
      <c r="K17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5" s="25" t="str">
        <f>IF(Table1[[#This Row],[नाम विद्यार्थी]]="","",IF(AND(Table1[[#This Row],[कक्षा]]&gt;8,Table1[[#This Row],[कक्षा]]&lt;11),50,""))</f>
        <v/>
      </c>
      <c r="M1785" s="28" t="str">
        <f>IF(Table1[[#This Row],[नाम विद्यार्थी]]="","",IF(AND(Table1[[#This Row],[कक्षा]]&gt;=11,'School Fees'!$L$3="Yes"),100,""))</f>
        <v/>
      </c>
      <c r="N17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5" s="25" t="str">
        <f>IF(Table1[[#This Row],[नाम विद्यार्थी]]="","",IF(Table1[[#This Row],[कक्षा]]&gt;8,5,""))</f>
        <v/>
      </c>
      <c r="P17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5" s="21"/>
      <c r="R1785" s="21"/>
      <c r="S1785" s="28" t="str">
        <f>IF(SUM(Table1[[#This Row],[छात्र निधि]:[टी.सी.शुल्क]])=0,"",SUM(Table1[[#This Row],[छात्र निधि]:[टी.सी.शुल्क]]))</f>
        <v/>
      </c>
      <c r="T1785" s="33"/>
      <c r="U1785" s="33"/>
      <c r="V1785" s="22"/>
    </row>
    <row r="1786" spans="2:22" ht="15">
      <c r="B1786" s="25" t="str">
        <f>IF(C1786="","",ROWS($A$4:A1786))</f>
        <v/>
      </c>
      <c r="C1786" s="25" t="str">
        <f>IF('Student Record'!A1784="","",'Student Record'!A1784)</f>
        <v/>
      </c>
      <c r="D1786" s="25" t="str">
        <f>IF('Student Record'!B1784="","",'Student Record'!B1784)</f>
        <v/>
      </c>
      <c r="E1786" s="25" t="str">
        <f>IF('Student Record'!C1784="","",'Student Record'!C1784)</f>
        <v/>
      </c>
      <c r="F1786" s="26" t="str">
        <f>IF('Student Record'!E1784="","",'Student Record'!E1784)</f>
        <v/>
      </c>
      <c r="G1786" s="26" t="str">
        <f>IF('Student Record'!G1784="","",'Student Record'!G1784)</f>
        <v/>
      </c>
      <c r="H1786" s="25" t="str">
        <f>IF('Student Record'!I1784="","",'Student Record'!I1784)</f>
        <v/>
      </c>
      <c r="I1786" s="27" t="str">
        <f>IF('Student Record'!J1784="","",'Student Record'!J1784)</f>
        <v/>
      </c>
      <c r="J1786" s="25" t="str">
        <f>IF('Student Record'!O1784="","",'Student Record'!O1784)</f>
        <v/>
      </c>
      <c r="K17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6" s="25" t="str">
        <f>IF(Table1[[#This Row],[नाम विद्यार्थी]]="","",IF(AND(Table1[[#This Row],[कक्षा]]&gt;8,Table1[[#This Row],[कक्षा]]&lt;11),50,""))</f>
        <v/>
      </c>
      <c r="M1786" s="28" t="str">
        <f>IF(Table1[[#This Row],[नाम विद्यार्थी]]="","",IF(AND(Table1[[#This Row],[कक्षा]]&gt;=11,'School Fees'!$L$3="Yes"),100,""))</f>
        <v/>
      </c>
      <c r="N17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6" s="25" t="str">
        <f>IF(Table1[[#This Row],[नाम विद्यार्थी]]="","",IF(Table1[[#This Row],[कक्षा]]&gt;8,5,""))</f>
        <v/>
      </c>
      <c r="P17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6" s="21"/>
      <c r="R1786" s="21"/>
      <c r="S1786" s="28" t="str">
        <f>IF(SUM(Table1[[#This Row],[छात्र निधि]:[टी.सी.शुल्क]])=0,"",SUM(Table1[[#This Row],[छात्र निधि]:[टी.सी.शुल्क]]))</f>
        <v/>
      </c>
      <c r="T1786" s="33"/>
      <c r="U1786" s="33"/>
      <c r="V1786" s="22"/>
    </row>
    <row r="1787" spans="2:22" ht="15">
      <c r="B1787" s="25" t="str">
        <f>IF(C1787="","",ROWS($A$4:A1787))</f>
        <v/>
      </c>
      <c r="C1787" s="25" t="str">
        <f>IF('Student Record'!A1785="","",'Student Record'!A1785)</f>
        <v/>
      </c>
      <c r="D1787" s="25" t="str">
        <f>IF('Student Record'!B1785="","",'Student Record'!B1785)</f>
        <v/>
      </c>
      <c r="E1787" s="25" t="str">
        <f>IF('Student Record'!C1785="","",'Student Record'!C1785)</f>
        <v/>
      </c>
      <c r="F1787" s="26" t="str">
        <f>IF('Student Record'!E1785="","",'Student Record'!E1785)</f>
        <v/>
      </c>
      <c r="G1787" s="26" t="str">
        <f>IF('Student Record'!G1785="","",'Student Record'!G1785)</f>
        <v/>
      </c>
      <c r="H1787" s="25" t="str">
        <f>IF('Student Record'!I1785="","",'Student Record'!I1785)</f>
        <v/>
      </c>
      <c r="I1787" s="27" t="str">
        <f>IF('Student Record'!J1785="","",'Student Record'!J1785)</f>
        <v/>
      </c>
      <c r="J1787" s="25" t="str">
        <f>IF('Student Record'!O1785="","",'Student Record'!O1785)</f>
        <v/>
      </c>
      <c r="K17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7" s="25" t="str">
        <f>IF(Table1[[#This Row],[नाम विद्यार्थी]]="","",IF(AND(Table1[[#This Row],[कक्षा]]&gt;8,Table1[[#This Row],[कक्षा]]&lt;11),50,""))</f>
        <v/>
      </c>
      <c r="M1787" s="28" t="str">
        <f>IF(Table1[[#This Row],[नाम विद्यार्थी]]="","",IF(AND(Table1[[#This Row],[कक्षा]]&gt;=11,'School Fees'!$L$3="Yes"),100,""))</f>
        <v/>
      </c>
      <c r="N17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7" s="25" t="str">
        <f>IF(Table1[[#This Row],[नाम विद्यार्थी]]="","",IF(Table1[[#This Row],[कक्षा]]&gt;8,5,""))</f>
        <v/>
      </c>
      <c r="P17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7" s="21"/>
      <c r="R1787" s="21"/>
      <c r="S1787" s="28" t="str">
        <f>IF(SUM(Table1[[#This Row],[छात्र निधि]:[टी.सी.शुल्क]])=0,"",SUM(Table1[[#This Row],[छात्र निधि]:[टी.सी.शुल्क]]))</f>
        <v/>
      </c>
      <c r="T1787" s="33"/>
      <c r="U1787" s="33"/>
      <c r="V1787" s="22"/>
    </row>
    <row r="1788" spans="2:22" ht="15">
      <c r="B1788" s="25" t="str">
        <f>IF(C1788="","",ROWS($A$4:A1788))</f>
        <v/>
      </c>
      <c r="C1788" s="25" t="str">
        <f>IF('Student Record'!A1786="","",'Student Record'!A1786)</f>
        <v/>
      </c>
      <c r="D1788" s="25" t="str">
        <f>IF('Student Record'!B1786="","",'Student Record'!B1786)</f>
        <v/>
      </c>
      <c r="E1788" s="25" t="str">
        <f>IF('Student Record'!C1786="","",'Student Record'!C1786)</f>
        <v/>
      </c>
      <c r="F1788" s="26" t="str">
        <f>IF('Student Record'!E1786="","",'Student Record'!E1786)</f>
        <v/>
      </c>
      <c r="G1788" s="26" t="str">
        <f>IF('Student Record'!G1786="","",'Student Record'!G1786)</f>
        <v/>
      </c>
      <c r="H1788" s="25" t="str">
        <f>IF('Student Record'!I1786="","",'Student Record'!I1786)</f>
        <v/>
      </c>
      <c r="I1788" s="27" t="str">
        <f>IF('Student Record'!J1786="","",'Student Record'!J1786)</f>
        <v/>
      </c>
      <c r="J1788" s="25" t="str">
        <f>IF('Student Record'!O1786="","",'Student Record'!O1786)</f>
        <v/>
      </c>
      <c r="K17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8" s="25" t="str">
        <f>IF(Table1[[#This Row],[नाम विद्यार्थी]]="","",IF(AND(Table1[[#This Row],[कक्षा]]&gt;8,Table1[[#This Row],[कक्षा]]&lt;11),50,""))</f>
        <v/>
      </c>
      <c r="M1788" s="28" t="str">
        <f>IF(Table1[[#This Row],[नाम विद्यार्थी]]="","",IF(AND(Table1[[#This Row],[कक्षा]]&gt;=11,'School Fees'!$L$3="Yes"),100,""))</f>
        <v/>
      </c>
      <c r="N17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8" s="25" t="str">
        <f>IF(Table1[[#This Row],[नाम विद्यार्थी]]="","",IF(Table1[[#This Row],[कक्षा]]&gt;8,5,""))</f>
        <v/>
      </c>
      <c r="P17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8" s="21"/>
      <c r="R1788" s="21"/>
      <c r="S1788" s="28" t="str">
        <f>IF(SUM(Table1[[#This Row],[छात्र निधि]:[टी.सी.शुल्क]])=0,"",SUM(Table1[[#This Row],[छात्र निधि]:[टी.सी.शुल्क]]))</f>
        <v/>
      </c>
      <c r="T1788" s="33"/>
      <c r="U1788" s="33"/>
      <c r="V1788" s="22"/>
    </row>
    <row r="1789" spans="2:22" ht="15">
      <c r="B1789" s="25" t="str">
        <f>IF(C1789="","",ROWS($A$4:A1789))</f>
        <v/>
      </c>
      <c r="C1789" s="25" t="str">
        <f>IF('Student Record'!A1787="","",'Student Record'!A1787)</f>
        <v/>
      </c>
      <c r="D1789" s="25" t="str">
        <f>IF('Student Record'!B1787="","",'Student Record'!B1787)</f>
        <v/>
      </c>
      <c r="E1789" s="25" t="str">
        <f>IF('Student Record'!C1787="","",'Student Record'!C1787)</f>
        <v/>
      </c>
      <c r="F1789" s="26" t="str">
        <f>IF('Student Record'!E1787="","",'Student Record'!E1787)</f>
        <v/>
      </c>
      <c r="G1789" s="26" t="str">
        <f>IF('Student Record'!G1787="","",'Student Record'!G1787)</f>
        <v/>
      </c>
      <c r="H1789" s="25" t="str">
        <f>IF('Student Record'!I1787="","",'Student Record'!I1787)</f>
        <v/>
      </c>
      <c r="I1789" s="27" t="str">
        <f>IF('Student Record'!J1787="","",'Student Record'!J1787)</f>
        <v/>
      </c>
      <c r="J1789" s="25" t="str">
        <f>IF('Student Record'!O1787="","",'Student Record'!O1787)</f>
        <v/>
      </c>
      <c r="K17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89" s="25" t="str">
        <f>IF(Table1[[#This Row],[नाम विद्यार्थी]]="","",IF(AND(Table1[[#This Row],[कक्षा]]&gt;8,Table1[[#This Row],[कक्षा]]&lt;11),50,""))</f>
        <v/>
      </c>
      <c r="M1789" s="28" t="str">
        <f>IF(Table1[[#This Row],[नाम विद्यार्थी]]="","",IF(AND(Table1[[#This Row],[कक्षा]]&gt;=11,'School Fees'!$L$3="Yes"),100,""))</f>
        <v/>
      </c>
      <c r="N17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89" s="25" t="str">
        <f>IF(Table1[[#This Row],[नाम विद्यार्थी]]="","",IF(Table1[[#This Row],[कक्षा]]&gt;8,5,""))</f>
        <v/>
      </c>
      <c r="P17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89" s="21"/>
      <c r="R1789" s="21"/>
      <c r="S1789" s="28" t="str">
        <f>IF(SUM(Table1[[#This Row],[छात्र निधि]:[टी.सी.शुल्क]])=0,"",SUM(Table1[[#This Row],[छात्र निधि]:[टी.सी.शुल्क]]))</f>
        <v/>
      </c>
      <c r="T1789" s="33"/>
      <c r="U1789" s="33"/>
      <c r="V1789" s="22"/>
    </row>
    <row r="1790" spans="2:22" ht="15">
      <c r="B1790" s="25" t="str">
        <f>IF(C1790="","",ROWS($A$4:A1790))</f>
        <v/>
      </c>
      <c r="C1790" s="25" t="str">
        <f>IF('Student Record'!A1788="","",'Student Record'!A1788)</f>
        <v/>
      </c>
      <c r="D1790" s="25" t="str">
        <f>IF('Student Record'!B1788="","",'Student Record'!B1788)</f>
        <v/>
      </c>
      <c r="E1790" s="25" t="str">
        <f>IF('Student Record'!C1788="","",'Student Record'!C1788)</f>
        <v/>
      </c>
      <c r="F1790" s="26" t="str">
        <f>IF('Student Record'!E1788="","",'Student Record'!E1788)</f>
        <v/>
      </c>
      <c r="G1790" s="26" t="str">
        <f>IF('Student Record'!G1788="","",'Student Record'!G1788)</f>
        <v/>
      </c>
      <c r="H1790" s="25" t="str">
        <f>IF('Student Record'!I1788="","",'Student Record'!I1788)</f>
        <v/>
      </c>
      <c r="I1790" s="27" t="str">
        <f>IF('Student Record'!J1788="","",'Student Record'!J1788)</f>
        <v/>
      </c>
      <c r="J1790" s="25" t="str">
        <f>IF('Student Record'!O1788="","",'Student Record'!O1788)</f>
        <v/>
      </c>
      <c r="K17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0" s="25" t="str">
        <f>IF(Table1[[#This Row],[नाम विद्यार्थी]]="","",IF(AND(Table1[[#This Row],[कक्षा]]&gt;8,Table1[[#This Row],[कक्षा]]&lt;11),50,""))</f>
        <v/>
      </c>
      <c r="M1790" s="28" t="str">
        <f>IF(Table1[[#This Row],[नाम विद्यार्थी]]="","",IF(AND(Table1[[#This Row],[कक्षा]]&gt;=11,'School Fees'!$L$3="Yes"),100,""))</f>
        <v/>
      </c>
      <c r="N17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0" s="25" t="str">
        <f>IF(Table1[[#This Row],[नाम विद्यार्थी]]="","",IF(Table1[[#This Row],[कक्षा]]&gt;8,5,""))</f>
        <v/>
      </c>
      <c r="P17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0" s="21"/>
      <c r="R1790" s="21"/>
      <c r="S1790" s="28" t="str">
        <f>IF(SUM(Table1[[#This Row],[छात्र निधि]:[टी.सी.शुल्क]])=0,"",SUM(Table1[[#This Row],[छात्र निधि]:[टी.सी.शुल्क]]))</f>
        <v/>
      </c>
      <c r="T1790" s="33"/>
      <c r="U1790" s="33"/>
      <c r="V1790" s="22"/>
    </row>
    <row r="1791" spans="2:22" ht="15">
      <c r="B1791" s="25" t="str">
        <f>IF(C1791="","",ROWS($A$4:A1791))</f>
        <v/>
      </c>
      <c r="C1791" s="25" t="str">
        <f>IF('Student Record'!A1789="","",'Student Record'!A1789)</f>
        <v/>
      </c>
      <c r="D1791" s="25" t="str">
        <f>IF('Student Record'!B1789="","",'Student Record'!B1789)</f>
        <v/>
      </c>
      <c r="E1791" s="25" t="str">
        <f>IF('Student Record'!C1789="","",'Student Record'!C1789)</f>
        <v/>
      </c>
      <c r="F1791" s="26" t="str">
        <f>IF('Student Record'!E1789="","",'Student Record'!E1789)</f>
        <v/>
      </c>
      <c r="G1791" s="26" t="str">
        <f>IF('Student Record'!G1789="","",'Student Record'!G1789)</f>
        <v/>
      </c>
      <c r="H1791" s="25" t="str">
        <f>IF('Student Record'!I1789="","",'Student Record'!I1789)</f>
        <v/>
      </c>
      <c r="I1791" s="27" t="str">
        <f>IF('Student Record'!J1789="","",'Student Record'!J1789)</f>
        <v/>
      </c>
      <c r="J1791" s="25" t="str">
        <f>IF('Student Record'!O1789="","",'Student Record'!O1789)</f>
        <v/>
      </c>
      <c r="K17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1" s="25" t="str">
        <f>IF(Table1[[#This Row],[नाम विद्यार्थी]]="","",IF(AND(Table1[[#This Row],[कक्षा]]&gt;8,Table1[[#This Row],[कक्षा]]&lt;11),50,""))</f>
        <v/>
      </c>
      <c r="M1791" s="28" t="str">
        <f>IF(Table1[[#This Row],[नाम विद्यार्थी]]="","",IF(AND(Table1[[#This Row],[कक्षा]]&gt;=11,'School Fees'!$L$3="Yes"),100,""))</f>
        <v/>
      </c>
      <c r="N17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1" s="25" t="str">
        <f>IF(Table1[[#This Row],[नाम विद्यार्थी]]="","",IF(Table1[[#This Row],[कक्षा]]&gt;8,5,""))</f>
        <v/>
      </c>
      <c r="P17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1" s="21"/>
      <c r="R1791" s="21"/>
      <c r="S1791" s="28" t="str">
        <f>IF(SUM(Table1[[#This Row],[छात्र निधि]:[टी.सी.शुल्क]])=0,"",SUM(Table1[[#This Row],[छात्र निधि]:[टी.सी.शुल्क]]))</f>
        <v/>
      </c>
      <c r="T1791" s="33"/>
      <c r="U1791" s="33"/>
      <c r="V1791" s="22"/>
    </row>
    <row r="1792" spans="2:22" ht="15">
      <c r="B1792" s="25" t="str">
        <f>IF(C1792="","",ROWS($A$4:A1792))</f>
        <v/>
      </c>
      <c r="C1792" s="25" t="str">
        <f>IF('Student Record'!A1790="","",'Student Record'!A1790)</f>
        <v/>
      </c>
      <c r="D1792" s="25" t="str">
        <f>IF('Student Record'!B1790="","",'Student Record'!B1790)</f>
        <v/>
      </c>
      <c r="E1792" s="25" t="str">
        <f>IF('Student Record'!C1790="","",'Student Record'!C1790)</f>
        <v/>
      </c>
      <c r="F1792" s="26" t="str">
        <f>IF('Student Record'!E1790="","",'Student Record'!E1790)</f>
        <v/>
      </c>
      <c r="G1792" s="26" t="str">
        <f>IF('Student Record'!G1790="","",'Student Record'!G1790)</f>
        <v/>
      </c>
      <c r="H1792" s="25" t="str">
        <f>IF('Student Record'!I1790="","",'Student Record'!I1790)</f>
        <v/>
      </c>
      <c r="I1792" s="27" t="str">
        <f>IF('Student Record'!J1790="","",'Student Record'!J1790)</f>
        <v/>
      </c>
      <c r="J1792" s="25" t="str">
        <f>IF('Student Record'!O1790="","",'Student Record'!O1790)</f>
        <v/>
      </c>
      <c r="K17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2" s="25" t="str">
        <f>IF(Table1[[#This Row],[नाम विद्यार्थी]]="","",IF(AND(Table1[[#This Row],[कक्षा]]&gt;8,Table1[[#This Row],[कक्षा]]&lt;11),50,""))</f>
        <v/>
      </c>
      <c r="M1792" s="28" t="str">
        <f>IF(Table1[[#This Row],[नाम विद्यार्थी]]="","",IF(AND(Table1[[#This Row],[कक्षा]]&gt;=11,'School Fees'!$L$3="Yes"),100,""))</f>
        <v/>
      </c>
      <c r="N17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2" s="25" t="str">
        <f>IF(Table1[[#This Row],[नाम विद्यार्थी]]="","",IF(Table1[[#This Row],[कक्षा]]&gt;8,5,""))</f>
        <v/>
      </c>
      <c r="P17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2" s="21"/>
      <c r="R1792" s="21"/>
      <c r="S1792" s="28" t="str">
        <f>IF(SUM(Table1[[#This Row],[छात्र निधि]:[टी.सी.शुल्क]])=0,"",SUM(Table1[[#This Row],[छात्र निधि]:[टी.सी.शुल्क]]))</f>
        <v/>
      </c>
      <c r="T1792" s="33"/>
      <c r="U1792" s="33"/>
      <c r="V1792" s="22"/>
    </row>
    <row r="1793" spans="2:22" ht="15">
      <c r="B1793" s="25" t="str">
        <f>IF(C1793="","",ROWS($A$4:A1793))</f>
        <v/>
      </c>
      <c r="C1793" s="25" t="str">
        <f>IF('Student Record'!A1791="","",'Student Record'!A1791)</f>
        <v/>
      </c>
      <c r="D1793" s="25" t="str">
        <f>IF('Student Record'!B1791="","",'Student Record'!B1791)</f>
        <v/>
      </c>
      <c r="E1793" s="25" t="str">
        <f>IF('Student Record'!C1791="","",'Student Record'!C1791)</f>
        <v/>
      </c>
      <c r="F1793" s="26" t="str">
        <f>IF('Student Record'!E1791="","",'Student Record'!E1791)</f>
        <v/>
      </c>
      <c r="G1793" s="26" t="str">
        <f>IF('Student Record'!G1791="","",'Student Record'!G1791)</f>
        <v/>
      </c>
      <c r="H1793" s="25" t="str">
        <f>IF('Student Record'!I1791="","",'Student Record'!I1791)</f>
        <v/>
      </c>
      <c r="I1793" s="27" t="str">
        <f>IF('Student Record'!J1791="","",'Student Record'!J1791)</f>
        <v/>
      </c>
      <c r="J1793" s="25" t="str">
        <f>IF('Student Record'!O1791="","",'Student Record'!O1791)</f>
        <v/>
      </c>
      <c r="K17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3" s="25" t="str">
        <f>IF(Table1[[#This Row],[नाम विद्यार्थी]]="","",IF(AND(Table1[[#This Row],[कक्षा]]&gt;8,Table1[[#This Row],[कक्षा]]&lt;11),50,""))</f>
        <v/>
      </c>
      <c r="M1793" s="28" t="str">
        <f>IF(Table1[[#This Row],[नाम विद्यार्थी]]="","",IF(AND(Table1[[#This Row],[कक्षा]]&gt;=11,'School Fees'!$L$3="Yes"),100,""))</f>
        <v/>
      </c>
      <c r="N17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3" s="25" t="str">
        <f>IF(Table1[[#This Row],[नाम विद्यार्थी]]="","",IF(Table1[[#This Row],[कक्षा]]&gt;8,5,""))</f>
        <v/>
      </c>
      <c r="P17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3" s="21"/>
      <c r="R1793" s="21"/>
      <c r="S1793" s="28" t="str">
        <f>IF(SUM(Table1[[#This Row],[छात्र निधि]:[टी.सी.शुल्क]])=0,"",SUM(Table1[[#This Row],[छात्र निधि]:[टी.सी.शुल्क]]))</f>
        <v/>
      </c>
      <c r="T1793" s="33"/>
      <c r="U1793" s="33"/>
      <c r="V1793" s="22"/>
    </row>
    <row r="1794" spans="2:22" ht="15">
      <c r="B1794" s="25" t="str">
        <f>IF(C1794="","",ROWS($A$4:A1794))</f>
        <v/>
      </c>
      <c r="C1794" s="25" t="str">
        <f>IF('Student Record'!A1792="","",'Student Record'!A1792)</f>
        <v/>
      </c>
      <c r="D1794" s="25" t="str">
        <f>IF('Student Record'!B1792="","",'Student Record'!B1792)</f>
        <v/>
      </c>
      <c r="E1794" s="25" t="str">
        <f>IF('Student Record'!C1792="","",'Student Record'!C1792)</f>
        <v/>
      </c>
      <c r="F1794" s="26" t="str">
        <f>IF('Student Record'!E1792="","",'Student Record'!E1792)</f>
        <v/>
      </c>
      <c r="G1794" s="26" t="str">
        <f>IF('Student Record'!G1792="","",'Student Record'!G1792)</f>
        <v/>
      </c>
      <c r="H1794" s="25" t="str">
        <f>IF('Student Record'!I1792="","",'Student Record'!I1792)</f>
        <v/>
      </c>
      <c r="I1794" s="27" t="str">
        <f>IF('Student Record'!J1792="","",'Student Record'!J1792)</f>
        <v/>
      </c>
      <c r="J1794" s="25" t="str">
        <f>IF('Student Record'!O1792="","",'Student Record'!O1792)</f>
        <v/>
      </c>
      <c r="K17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4" s="25" t="str">
        <f>IF(Table1[[#This Row],[नाम विद्यार्थी]]="","",IF(AND(Table1[[#This Row],[कक्षा]]&gt;8,Table1[[#This Row],[कक्षा]]&lt;11),50,""))</f>
        <v/>
      </c>
      <c r="M1794" s="28" t="str">
        <f>IF(Table1[[#This Row],[नाम विद्यार्थी]]="","",IF(AND(Table1[[#This Row],[कक्षा]]&gt;=11,'School Fees'!$L$3="Yes"),100,""))</f>
        <v/>
      </c>
      <c r="N17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4" s="25" t="str">
        <f>IF(Table1[[#This Row],[नाम विद्यार्थी]]="","",IF(Table1[[#This Row],[कक्षा]]&gt;8,5,""))</f>
        <v/>
      </c>
      <c r="P17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4" s="21"/>
      <c r="R1794" s="21"/>
      <c r="S1794" s="28" t="str">
        <f>IF(SUM(Table1[[#This Row],[छात्र निधि]:[टी.सी.शुल्क]])=0,"",SUM(Table1[[#This Row],[छात्र निधि]:[टी.सी.शुल्क]]))</f>
        <v/>
      </c>
      <c r="T1794" s="33"/>
      <c r="U1794" s="33"/>
      <c r="V1794" s="22"/>
    </row>
    <row r="1795" spans="2:22" ht="15">
      <c r="B1795" s="25" t="str">
        <f>IF(C1795="","",ROWS($A$4:A1795))</f>
        <v/>
      </c>
      <c r="C1795" s="25" t="str">
        <f>IF('Student Record'!A1793="","",'Student Record'!A1793)</f>
        <v/>
      </c>
      <c r="D1795" s="25" t="str">
        <f>IF('Student Record'!B1793="","",'Student Record'!B1793)</f>
        <v/>
      </c>
      <c r="E1795" s="25" t="str">
        <f>IF('Student Record'!C1793="","",'Student Record'!C1793)</f>
        <v/>
      </c>
      <c r="F1795" s="26" t="str">
        <f>IF('Student Record'!E1793="","",'Student Record'!E1793)</f>
        <v/>
      </c>
      <c r="G1795" s="26" t="str">
        <f>IF('Student Record'!G1793="","",'Student Record'!G1793)</f>
        <v/>
      </c>
      <c r="H1795" s="25" t="str">
        <f>IF('Student Record'!I1793="","",'Student Record'!I1793)</f>
        <v/>
      </c>
      <c r="I1795" s="27" t="str">
        <f>IF('Student Record'!J1793="","",'Student Record'!J1793)</f>
        <v/>
      </c>
      <c r="J1795" s="25" t="str">
        <f>IF('Student Record'!O1793="","",'Student Record'!O1793)</f>
        <v/>
      </c>
      <c r="K17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5" s="25" t="str">
        <f>IF(Table1[[#This Row],[नाम विद्यार्थी]]="","",IF(AND(Table1[[#This Row],[कक्षा]]&gt;8,Table1[[#This Row],[कक्षा]]&lt;11),50,""))</f>
        <v/>
      </c>
      <c r="M1795" s="28" t="str">
        <f>IF(Table1[[#This Row],[नाम विद्यार्थी]]="","",IF(AND(Table1[[#This Row],[कक्षा]]&gt;=11,'School Fees'!$L$3="Yes"),100,""))</f>
        <v/>
      </c>
      <c r="N17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5" s="25" t="str">
        <f>IF(Table1[[#This Row],[नाम विद्यार्थी]]="","",IF(Table1[[#This Row],[कक्षा]]&gt;8,5,""))</f>
        <v/>
      </c>
      <c r="P17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5" s="21"/>
      <c r="R1795" s="21"/>
      <c r="S1795" s="28" t="str">
        <f>IF(SUM(Table1[[#This Row],[छात्र निधि]:[टी.सी.शुल्क]])=0,"",SUM(Table1[[#This Row],[छात्र निधि]:[टी.सी.शुल्क]]))</f>
        <v/>
      </c>
      <c r="T1795" s="33"/>
      <c r="U1795" s="33"/>
      <c r="V1795" s="22"/>
    </row>
    <row r="1796" spans="2:22" ht="15">
      <c r="B1796" s="25" t="str">
        <f>IF(C1796="","",ROWS($A$4:A1796))</f>
        <v/>
      </c>
      <c r="C1796" s="25" t="str">
        <f>IF('Student Record'!A1794="","",'Student Record'!A1794)</f>
        <v/>
      </c>
      <c r="D1796" s="25" t="str">
        <f>IF('Student Record'!B1794="","",'Student Record'!B1794)</f>
        <v/>
      </c>
      <c r="E1796" s="25" t="str">
        <f>IF('Student Record'!C1794="","",'Student Record'!C1794)</f>
        <v/>
      </c>
      <c r="F1796" s="26" t="str">
        <f>IF('Student Record'!E1794="","",'Student Record'!E1794)</f>
        <v/>
      </c>
      <c r="G1796" s="26" t="str">
        <f>IF('Student Record'!G1794="","",'Student Record'!G1794)</f>
        <v/>
      </c>
      <c r="H1796" s="25" t="str">
        <f>IF('Student Record'!I1794="","",'Student Record'!I1794)</f>
        <v/>
      </c>
      <c r="I1796" s="27" t="str">
        <f>IF('Student Record'!J1794="","",'Student Record'!J1794)</f>
        <v/>
      </c>
      <c r="J1796" s="25" t="str">
        <f>IF('Student Record'!O1794="","",'Student Record'!O1794)</f>
        <v/>
      </c>
      <c r="K17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6" s="25" t="str">
        <f>IF(Table1[[#This Row],[नाम विद्यार्थी]]="","",IF(AND(Table1[[#This Row],[कक्षा]]&gt;8,Table1[[#This Row],[कक्षा]]&lt;11),50,""))</f>
        <v/>
      </c>
      <c r="M1796" s="28" t="str">
        <f>IF(Table1[[#This Row],[नाम विद्यार्थी]]="","",IF(AND(Table1[[#This Row],[कक्षा]]&gt;=11,'School Fees'!$L$3="Yes"),100,""))</f>
        <v/>
      </c>
      <c r="N17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6" s="25" t="str">
        <f>IF(Table1[[#This Row],[नाम विद्यार्थी]]="","",IF(Table1[[#This Row],[कक्षा]]&gt;8,5,""))</f>
        <v/>
      </c>
      <c r="P17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6" s="21"/>
      <c r="R1796" s="21"/>
      <c r="S1796" s="28" t="str">
        <f>IF(SUM(Table1[[#This Row],[छात्र निधि]:[टी.सी.शुल्क]])=0,"",SUM(Table1[[#This Row],[छात्र निधि]:[टी.सी.शुल्क]]))</f>
        <v/>
      </c>
      <c r="T1796" s="33"/>
      <c r="U1796" s="33"/>
      <c r="V1796" s="22"/>
    </row>
    <row r="1797" spans="2:22" ht="15">
      <c r="B1797" s="25" t="str">
        <f>IF(C1797="","",ROWS($A$4:A1797))</f>
        <v/>
      </c>
      <c r="C1797" s="25" t="str">
        <f>IF('Student Record'!A1795="","",'Student Record'!A1795)</f>
        <v/>
      </c>
      <c r="D1797" s="25" t="str">
        <f>IF('Student Record'!B1795="","",'Student Record'!B1795)</f>
        <v/>
      </c>
      <c r="E1797" s="25" t="str">
        <f>IF('Student Record'!C1795="","",'Student Record'!C1795)</f>
        <v/>
      </c>
      <c r="F1797" s="26" t="str">
        <f>IF('Student Record'!E1795="","",'Student Record'!E1795)</f>
        <v/>
      </c>
      <c r="G1797" s="26" t="str">
        <f>IF('Student Record'!G1795="","",'Student Record'!G1795)</f>
        <v/>
      </c>
      <c r="H1797" s="25" t="str">
        <f>IF('Student Record'!I1795="","",'Student Record'!I1795)</f>
        <v/>
      </c>
      <c r="I1797" s="27" t="str">
        <f>IF('Student Record'!J1795="","",'Student Record'!J1795)</f>
        <v/>
      </c>
      <c r="J1797" s="25" t="str">
        <f>IF('Student Record'!O1795="","",'Student Record'!O1795)</f>
        <v/>
      </c>
      <c r="K17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7" s="25" t="str">
        <f>IF(Table1[[#This Row],[नाम विद्यार्थी]]="","",IF(AND(Table1[[#This Row],[कक्षा]]&gt;8,Table1[[#This Row],[कक्षा]]&lt;11),50,""))</f>
        <v/>
      </c>
      <c r="M1797" s="28" t="str">
        <f>IF(Table1[[#This Row],[नाम विद्यार्थी]]="","",IF(AND(Table1[[#This Row],[कक्षा]]&gt;=11,'School Fees'!$L$3="Yes"),100,""))</f>
        <v/>
      </c>
      <c r="N17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7" s="25" t="str">
        <f>IF(Table1[[#This Row],[नाम विद्यार्थी]]="","",IF(Table1[[#This Row],[कक्षा]]&gt;8,5,""))</f>
        <v/>
      </c>
      <c r="P17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7" s="21"/>
      <c r="R1797" s="21"/>
      <c r="S1797" s="28" t="str">
        <f>IF(SUM(Table1[[#This Row],[छात्र निधि]:[टी.सी.शुल्क]])=0,"",SUM(Table1[[#This Row],[छात्र निधि]:[टी.सी.शुल्क]]))</f>
        <v/>
      </c>
      <c r="T1797" s="33"/>
      <c r="U1797" s="33"/>
      <c r="V1797" s="22"/>
    </row>
    <row r="1798" spans="2:22" ht="15">
      <c r="B1798" s="25" t="str">
        <f>IF(C1798="","",ROWS($A$4:A1798))</f>
        <v/>
      </c>
      <c r="C1798" s="25" t="str">
        <f>IF('Student Record'!A1796="","",'Student Record'!A1796)</f>
        <v/>
      </c>
      <c r="D1798" s="25" t="str">
        <f>IF('Student Record'!B1796="","",'Student Record'!B1796)</f>
        <v/>
      </c>
      <c r="E1798" s="25" t="str">
        <f>IF('Student Record'!C1796="","",'Student Record'!C1796)</f>
        <v/>
      </c>
      <c r="F1798" s="26" t="str">
        <f>IF('Student Record'!E1796="","",'Student Record'!E1796)</f>
        <v/>
      </c>
      <c r="G1798" s="26" t="str">
        <f>IF('Student Record'!G1796="","",'Student Record'!G1796)</f>
        <v/>
      </c>
      <c r="H1798" s="25" t="str">
        <f>IF('Student Record'!I1796="","",'Student Record'!I1796)</f>
        <v/>
      </c>
      <c r="I1798" s="27" t="str">
        <f>IF('Student Record'!J1796="","",'Student Record'!J1796)</f>
        <v/>
      </c>
      <c r="J1798" s="25" t="str">
        <f>IF('Student Record'!O1796="","",'Student Record'!O1796)</f>
        <v/>
      </c>
      <c r="K17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8" s="25" t="str">
        <f>IF(Table1[[#This Row],[नाम विद्यार्थी]]="","",IF(AND(Table1[[#This Row],[कक्षा]]&gt;8,Table1[[#This Row],[कक्षा]]&lt;11),50,""))</f>
        <v/>
      </c>
      <c r="M1798" s="28" t="str">
        <f>IF(Table1[[#This Row],[नाम विद्यार्थी]]="","",IF(AND(Table1[[#This Row],[कक्षा]]&gt;=11,'School Fees'!$L$3="Yes"),100,""))</f>
        <v/>
      </c>
      <c r="N17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8" s="25" t="str">
        <f>IF(Table1[[#This Row],[नाम विद्यार्थी]]="","",IF(Table1[[#This Row],[कक्षा]]&gt;8,5,""))</f>
        <v/>
      </c>
      <c r="P17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8" s="21"/>
      <c r="R1798" s="21"/>
      <c r="S1798" s="28" t="str">
        <f>IF(SUM(Table1[[#This Row],[छात्र निधि]:[टी.सी.शुल्क]])=0,"",SUM(Table1[[#This Row],[छात्र निधि]:[टी.सी.शुल्क]]))</f>
        <v/>
      </c>
      <c r="T1798" s="33"/>
      <c r="U1798" s="33"/>
      <c r="V1798" s="22"/>
    </row>
    <row r="1799" spans="2:22" ht="15">
      <c r="B1799" s="25" t="str">
        <f>IF(C1799="","",ROWS($A$4:A1799))</f>
        <v/>
      </c>
      <c r="C1799" s="25" t="str">
        <f>IF('Student Record'!A1797="","",'Student Record'!A1797)</f>
        <v/>
      </c>
      <c r="D1799" s="25" t="str">
        <f>IF('Student Record'!B1797="","",'Student Record'!B1797)</f>
        <v/>
      </c>
      <c r="E1799" s="25" t="str">
        <f>IF('Student Record'!C1797="","",'Student Record'!C1797)</f>
        <v/>
      </c>
      <c r="F1799" s="26" t="str">
        <f>IF('Student Record'!E1797="","",'Student Record'!E1797)</f>
        <v/>
      </c>
      <c r="G1799" s="26" t="str">
        <f>IF('Student Record'!G1797="","",'Student Record'!G1797)</f>
        <v/>
      </c>
      <c r="H1799" s="25" t="str">
        <f>IF('Student Record'!I1797="","",'Student Record'!I1797)</f>
        <v/>
      </c>
      <c r="I1799" s="27" t="str">
        <f>IF('Student Record'!J1797="","",'Student Record'!J1797)</f>
        <v/>
      </c>
      <c r="J1799" s="25" t="str">
        <f>IF('Student Record'!O1797="","",'Student Record'!O1797)</f>
        <v/>
      </c>
      <c r="K17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799" s="25" t="str">
        <f>IF(Table1[[#This Row],[नाम विद्यार्थी]]="","",IF(AND(Table1[[#This Row],[कक्षा]]&gt;8,Table1[[#This Row],[कक्षा]]&lt;11),50,""))</f>
        <v/>
      </c>
      <c r="M1799" s="28" t="str">
        <f>IF(Table1[[#This Row],[नाम विद्यार्थी]]="","",IF(AND(Table1[[#This Row],[कक्षा]]&gt;=11,'School Fees'!$L$3="Yes"),100,""))</f>
        <v/>
      </c>
      <c r="N17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799" s="25" t="str">
        <f>IF(Table1[[#This Row],[नाम विद्यार्थी]]="","",IF(Table1[[#This Row],[कक्षा]]&gt;8,5,""))</f>
        <v/>
      </c>
      <c r="P17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799" s="21"/>
      <c r="R1799" s="21"/>
      <c r="S1799" s="28" t="str">
        <f>IF(SUM(Table1[[#This Row],[छात्र निधि]:[टी.सी.शुल्क]])=0,"",SUM(Table1[[#This Row],[छात्र निधि]:[टी.सी.शुल्क]]))</f>
        <v/>
      </c>
      <c r="T1799" s="33"/>
      <c r="U1799" s="33"/>
      <c r="V1799" s="22"/>
    </row>
    <row r="1800" spans="2:22" ht="15">
      <c r="B1800" s="25" t="str">
        <f>IF(C1800="","",ROWS($A$4:A1800))</f>
        <v/>
      </c>
      <c r="C1800" s="25" t="str">
        <f>IF('Student Record'!A1798="","",'Student Record'!A1798)</f>
        <v/>
      </c>
      <c r="D1800" s="25" t="str">
        <f>IF('Student Record'!B1798="","",'Student Record'!B1798)</f>
        <v/>
      </c>
      <c r="E1800" s="25" t="str">
        <f>IF('Student Record'!C1798="","",'Student Record'!C1798)</f>
        <v/>
      </c>
      <c r="F1800" s="26" t="str">
        <f>IF('Student Record'!E1798="","",'Student Record'!E1798)</f>
        <v/>
      </c>
      <c r="G1800" s="26" t="str">
        <f>IF('Student Record'!G1798="","",'Student Record'!G1798)</f>
        <v/>
      </c>
      <c r="H1800" s="25" t="str">
        <f>IF('Student Record'!I1798="","",'Student Record'!I1798)</f>
        <v/>
      </c>
      <c r="I1800" s="27" t="str">
        <f>IF('Student Record'!J1798="","",'Student Record'!J1798)</f>
        <v/>
      </c>
      <c r="J1800" s="25" t="str">
        <f>IF('Student Record'!O1798="","",'Student Record'!O1798)</f>
        <v/>
      </c>
      <c r="K18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0" s="25" t="str">
        <f>IF(Table1[[#This Row],[नाम विद्यार्थी]]="","",IF(AND(Table1[[#This Row],[कक्षा]]&gt;8,Table1[[#This Row],[कक्षा]]&lt;11),50,""))</f>
        <v/>
      </c>
      <c r="M1800" s="28" t="str">
        <f>IF(Table1[[#This Row],[नाम विद्यार्थी]]="","",IF(AND(Table1[[#This Row],[कक्षा]]&gt;=11,'School Fees'!$L$3="Yes"),100,""))</f>
        <v/>
      </c>
      <c r="N18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0" s="25" t="str">
        <f>IF(Table1[[#This Row],[नाम विद्यार्थी]]="","",IF(Table1[[#This Row],[कक्षा]]&gt;8,5,""))</f>
        <v/>
      </c>
      <c r="P18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0" s="21"/>
      <c r="R1800" s="21"/>
      <c r="S1800" s="28" t="str">
        <f>IF(SUM(Table1[[#This Row],[छात्र निधि]:[टी.सी.शुल्क]])=0,"",SUM(Table1[[#This Row],[छात्र निधि]:[टी.सी.शुल्क]]))</f>
        <v/>
      </c>
      <c r="T1800" s="33"/>
      <c r="U1800" s="33"/>
      <c r="V1800" s="22"/>
    </row>
    <row r="1801" spans="2:22" ht="15">
      <c r="B1801" s="25" t="str">
        <f>IF(C1801="","",ROWS($A$4:A1801))</f>
        <v/>
      </c>
      <c r="C1801" s="25" t="str">
        <f>IF('Student Record'!A1799="","",'Student Record'!A1799)</f>
        <v/>
      </c>
      <c r="D1801" s="25" t="str">
        <f>IF('Student Record'!B1799="","",'Student Record'!B1799)</f>
        <v/>
      </c>
      <c r="E1801" s="25" t="str">
        <f>IF('Student Record'!C1799="","",'Student Record'!C1799)</f>
        <v/>
      </c>
      <c r="F1801" s="26" t="str">
        <f>IF('Student Record'!E1799="","",'Student Record'!E1799)</f>
        <v/>
      </c>
      <c r="G1801" s="26" t="str">
        <f>IF('Student Record'!G1799="","",'Student Record'!G1799)</f>
        <v/>
      </c>
      <c r="H1801" s="25" t="str">
        <f>IF('Student Record'!I1799="","",'Student Record'!I1799)</f>
        <v/>
      </c>
      <c r="I1801" s="27" t="str">
        <f>IF('Student Record'!J1799="","",'Student Record'!J1799)</f>
        <v/>
      </c>
      <c r="J1801" s="25" t="str">
        <f>IF('Student Record'!O1799="","",'Student Record'!O1799)</f>
        <v/>
      </c>
      <c r="K18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1" s="25" t="str">
        <f>IF(Table1[[#This Row],[नाम विद्यार्थी]]="","",IF(AND(Table1[[#This Row],[कक्षा]]&gt;8,Table1[[#This Row],[कक्षा]]&lt;11),50,""))</f>
        <v/>
      </c>
      <c r="M1801" s="28" t="str">
        <f>IF(Table1[[#This Row],[नाम विद्यार्थी]]="","",IF(AND(Table1[[#This Row],[कक्षा]]&gt;=11,'School Fees'!$L$3="Yes"),100,""))</f>
        <v/>
      </c>
      <c r="N18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1" s="25" t="str">
        <f>IF(Table1[[#This Row],[नाम विद्यार्थी]]="","",IF(Table1[[#This Row],[कक्षा]]&gt;8,5,""))</f>
        <v/>
      </c>
      <c r="P18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1" s="21"/>
      <c r="R1801" s="21"/>
      <c r="S1801" s="28" t="str">
        <f>IF(SUM(Table1[[#This Row],[छात्र निधि]:[टी.सी.शुल्क]])=0,"",SUM(Table1[[#This Row],[छात्र निधि]:[टी.सी.शुल्क]]))</f>
        <v/>
      </c>
      <c r="T1801" s="33"/>
      <c r="U1801" s="33"/>
      <c r="V1801" s="22"/>
    </row>
    <row r="1802" spans="2:22" ht="15">
      <c r="B1802" s="25" t="str">
        <f>IF(C1802="","",ROWS($A$4:A1802))</f>
        <v/>
      </c>
      <c r="C1802" s="25" t="str">
        <f>IF('Student Record'!A1800="","",'Student Record'!A1800)</f>
        <v/>
      </c>
      <c r="D1802" s="25" t="str">
        <f>IF('Student Record'!B1800="","",'Student Record'!B1800)</f>
        <v/>
      </c>
      <c r="E1802" s="25" t="str">
        <f>IF('Student Record'!C1800="","",'Student Record'!C1800)</f>
        <v/>
      </c>
      <c r="F1802" s="26" t="str">
        <f>IF('Student Record'!E1800="","",'Student Record'!E1800)</f>
        <v/>
      </c>
      <c r="G1802" s="26" t="str">
        <f>IF('Student Record'!G1800="","",'Student Record'!G1800)</f>
        <v/>
      </c>
      <c r="H1802" s="25" t="str">
        <f>IF('Student Record'!I1800="","",'Student Record'!I1800)</f>
        <v/>
      </c>
      <c r="I1802" s="27" t="str">
        <f>IF('Student Record'!J1800="","",'Student Record'!J1800)</f>
        <v/>
      </c>
      <c r="J1802" s="25" t="str">
        <f>IF('Student Record'!O1800="","",'Student Record'!O1800)</f>
        <v/>
      </c>
      <c r="K18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2" s="25" t="str">
        <f>IF(Table1[[#This Row],[नाम विद्यार्थी]]="","",IF(AND(Table1[[#This Row],[कक्षा]]&gt;8,Table1[[#This Row],[कक्षा]]&lt;11),50,""))</f>
        <v/>
      </c>
      <c r="M1802" s="28" t="str">
        <f>IF(Table1[[#This Row],[नाम विद्यार्थी]]="","",IF(AND(Table1[[#This Row],[कक्षा]]&gt;=11,'School Fees'!$L$3="Yes"),100,""))</f>
        <v/>
      </c>
      <c r="N18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2" s="25" t="str">
        <f>IF(Table1[[#This Row],[नाम विद्यार्थी]]="","",IF(Table1[[#This Row],[कक्षा]]&gt;8,5,""))</f>
        <v/>
      </c>
      <c r="P18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2" s="21"/>
      <c r="R1802" s="21"/>
      <c r="S1802" s="28" t="str">
        <f>IF(SUM(Table1[[#This Row],[छात्र निधि]:[टी.सी.शुल्क]])=0,"",SUM(Table1[[#This Row],[छात्र निधि]:[टी.सी.शुल्क]]))</f>
        <v/>
      </c>
      <c r="T1802" s="33"/>
      <c r="U1802" s="33"/>
      <c r="V1802" s="22"/>
    </row>
    <row r="1803" spans="2:22" ht="15">
      <c r="B1803" s="25" t="str">
        <f>IF(C1803="","",ROWS($A$4:A1803))</f>
        <v/>
      </c>
      <c r="C1803" s="25" t="str">
        <f>IF('Student Record'!A1801="","",'Student Record'!A1801)</f>
        <v/>
      </c>
      <c r="D1803" s="25" t="str">
        <f>IF('Student Record'!B1801="","",'Student Record'!B1801)</f>
        <v/>
      </c>
      <c r="E1803" s="25" t="str">
        <f>IF('Student Record'!C1801="","",'Student Record'!C1801)</f>
        <v/>
      </c>
      <c r="F1803" s="26" t="str">
        <f>IF('Student Record'!E1801="","",'Student Record'!E1801)</f>
        <v/>
      </c>
      <c r="G1803" s="26" t="str">
        <f>IF('Student Record'!G1801="","",'Student Record'!G1801)</f>
        <v/>
      </c>
      <c r="H1803" s="25" t="str">
        <f>IF('Student Record'!I1801="","",'Student Record'!I1801)</f>
        <v/>
      </c>
      <c r="I1803" s="27" t="str">
        <f>IF('Student Record'!J1801="","",'Student Record'!J1801)</f>
        <v/>
      </c>
      <c r="J1803" s="25" t="str">
        <f>IF('Student Record'!O1801="","",'Student Record'!O1801)</f>
        <v/>
      </c>
      <c r="K18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3" s="25" t="str">
        <f>IF(Table1[[#This Row],[नाम विद्यार्थी]]="","",IF(AND(Table1[[#This Row],[कक्षा]]&gt;8,Table1[[#This Row],[कक्षा]]&lt;11),50,""))</f>
        <v/>
      </c>
      <c r="M1803" s="28" t="str">
        <f>IF(Table1[[#This Row],[नाम विद्यार्थी]]="","",IF(AND(Table1[[#This Row],[कक्षा]]&gt;=11,'School Fees'!$L$3="Yes"),100,""))</f>
        <v/>
      </c>
      <c r="N18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3" s="25" t="str">
        <f>IF(Table1[[#This Row],[नाम विद्यार्थी]]="","",IF(Table1[[#This Row],[कक्षा]]&gt;8,5,""))</f>
        <v/>
      </c>
      <c r="P18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3" s="21"/>
      <c r="R1803" s="21"/>
      <c r="S1803" s="28" t="str">
        <f>IF(SUM(Table1[[#This Row],[छात्र निधि]:[टी.सी.शुल्क]])=0,"",SUM(Table1[[#This Row],[छात्र निधि]:[टी.सी.शुल्क]]))</f>
        <v/>
      </c>
      <c r="T1803" s="33"/>
      <c r="U1803" s="33"/>
      <c r="V1803" s="22"/>
    </row>
    <row r="1804" spans="2:22" ht="15">
      <c r="B1804" s="25" t="str">
        <f>IF(C1804="","",ROWS($A$4:A1804))</f>
        <v/>
      </c>
      <c r="C1804" s="25" t="str">
        <f>IF('Student Record'!A1802="","",'Student Record'!A1802)</f>
        <v/>
      </c>
      <c r="D1804" s="25" t="str">
        <f>IF('Student Record'!B1802="","",'Student Record'!B1802)</f>
        <v/>
      </c>
      <c r="E1804" s="25" t="str">
        <f>IF('Student Record'!C1802="","",'Student Record'!C1802)</f>
        <v/>
      </c>
      <c r="F1804" s="26" t="str">
        <f>IF('Student Record'!E1802="","",'Student Record'!E1802)</f>
        <v/>
      </c>
      <c r="G1804" s="26" t="str">
        <f>IF('Student Record'!G1802="","",'Student Record'!G1802)</f>
        <v/>
      </c>
      <c r="H1804" s="25" t="str">
        <f>IF('Student Record'!I1802="","",'Student Record'!I1802)</f>
        <v/>
      </c>
      <c r="I1804" s="27" t="str">
        <f>IF('Student Record'!J1802="","",'Student Record'!J1802)</f>
        <v/>
      </c>
      <c r="J1804" s="25" t="str">
        <f>IF('Student Record'!O1802="","",'Student Record'!O1802)</f>
        <v/>
      </c>
      <c r="K18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4" s="25" t="str">
        <f>IF(Table1[[#This Row],[नाम विद्यार्थी]]="","",IF(AND(Table1[[#This Row],[कक्षा]]&gt;8,Table1[[#This Row],[कक्षा]]&lt;11),50,""))</f>
        <v/>
      </c>
      <c r="M1804" s="28" t="str">
        <f>IF(Table1[[#This Row],[नाम विद्यार्थी]]="","",IF(AND(Table1[[#This Row],[कक्षा]]&gt;=11,'School Fees'!$L$3="Yes"),100,""))</f>
        <v/>
      </c>
      <c r="N18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4" s="25" t="str">
        <f>IF(Table1[[#This Row],[नाम विद्यार्थी]]="","",IF(Table1[[#This Row],[कक्षा]]&gt;8,5,""))</f>
        <v/>
      </c>
      <c r="P18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4" s="21"/>
      <c r="R1804" s="21"/>
      <c r="S1804" s="28" t="str">
        <f>IF(SUM(Table1[[#This Row],[छात्र निधि]:[टी.सी.शुल्क]])=0,"",SUM(Table1[[#This Row],[छात्र निधि]:[टी.सी.शुल्क]]))</f>
        <v/>
      </c>
      <c r="T1804" s="33"/>
      <c r="U1804" s="33"/>
      <c r="V1804" s="22"/>
    </row>
    <row r="1805" spans="2:22" ht="15">
      <c r="B1805" s="25" t="str">
        <f>IF(C1805="","",ROWS($A$4:A1805))</f>
        <v/>
      </c>
      <c r="C1805" s="25" t="str">
        <f>IF('Student Record'!A1803="","",'Student Record'!A1803)</f>
        <v/>
      </c>
      <c r="D1805" s="25" t="str">
        <f>IF('Student Record'!B1803="","",'Student Record'!B1803)</f>
        <v/>
      </c>
      <c r="E1805" s="25" t="str">
        <f>IF('Student Record'!C1803="","",'Student Record'!C1803)</f>
        <v/>
      </c>
      <c r="F1805" s="26" t="str">
        <f>IF('Student Record'!E1803="","",'Student Record'!E1803)</f>
        <v/>
      </c>
      <c r="G1805" s="26" t="str">
        <f>IF('Student Record'!G1803="","",'Student Record'!G1803)</f>
        <v/>
      </c>
      <c r="H1805" s="25" t="str">
        <f>IF('Student Record'!I1803="","",'Student Record'!I1803)</f>
        <v/>
      </c>
      <c r="I1805" s="27" t="str">
        <f>IF('Student Record'!J1803="","",'Student Record'!J1803)</f>
        <v/>
      </c>
      <c r="J1805" s="25" t="str">
        <f>IF('Student Record'!O1803="","",'Student Record'!O1803)</f>
        <v/>
      </c>
      <c r="K18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5" s="25" t="str">
        <f>IF(Table1[[#This Row],[नाम विद्यार्थी]]="","",IF(AND(Table1[[#This Row],[कक्षा]]&gt;8,Table1[[#This Row],[कक्षा]]&lt;11),50,""))</f>
        <v/>
      </c>
      <c r="M1805" s="28" t="str">
        <f>IF(Table1[[#This Row],[नाम विद्यार्थी]]="","",IF(AND(Table1[[#This Row],[कक्षा]]&gt;=11,'School Fees'!$L$3="Yes"),100,""))</f>
        <v/>
      </c>
      <c r="N18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5" s="25" t="str">
        <f>IF(Table1[[#This Row],[नाम विद्यार्थी]]="","",IF(Table1[[#This Row],[कक्षा]]&gt;8,5,""))</f>
        <v/>
      </c>
      <c r="P18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5" s="21"/>
      <c r="R1805" s="21"/>
      <c r="S1805" s="28" t="str">
        <f>IF(SUM(Table1[[#This Row],[छात्र निधि]:[टी.सी.शुल्क]])=0,"",SUM(Table1[[#This Row],[छात्र निधि]:[टी.सी.शुल्क]]))</f>
        <v/>
      </c>
      <c r="T1805" s="33"/>
      <c r="U1805" s="33"/>
      <c r="V1805" s="22"/>
    </row>
    <row r="1806" spans="2:22" ht="15">
      <c r="B1806" s="25" t="str">
        <f>IF(C1806="","",ROWS($A$4:A1806))</f>
        <v/>
      </c>
      <c r="C1806" s="25" t="str">
        <f>IF('Student Record'!A1804="","",'Student Record'!A1804)</f>
        <v/>
      </c>
      <c r="D1806" s="25" t="str">
        <f>IF('Student Record'!B1804="","",'Student Record'!B1804)</f>
        <v/>
      </c>
      <c r="E1806" s="25" t="str">
        <f>IF('Student Record'!C1804="","",'Student Record'!C1804)</f>
        <v/>
      </c>
      <c r="F1806" s="26" t="str">
        <f>IF('Student Record'!E1804="","",'Student Record'!E1804)</f>
        <v/>
      </c>
      <c r="G1806" s="26" t="str">
        <f>IF('Student Record'!G1804="","",'Student Record'!G1804)</f>
        <v/>
      </c>
      <c r="H1806" s="25" t="str">
        <f>IF('Student Record'!I1804="","",'Student Record'!I1804)</f>
        <v/>
      </c>
      <c r="I1806" s="27" t="str">
        <f>IF('Student Record'!J1804="","",'Student Record'!J1804)</f>
        <v/>
      </c>
      <c r="J1806" s="25" t="str">
        <f>IF('Student Record'!O1804="","",'Student Record'!O1804)</f>
        <v/>
      </c>
      <c r="K18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6" s="25" t="str">
        <f>IF(Table1[[#This Row],[नाम विद्यार्थी]]="","",IF(AND(Table1[[#This Row],[कक्षा]]&gt;8,Table1[[#This Row],[कक्षा]]&lt;11),50,""))</f>
        <v/>
      </c>
      <c r="M1806" s="28" t="str">
        <f>IF(Table1[[#This Row],[नाम विद्यार्थी]]="","",IF(AND(Table1[[#This Row],[कक्षा]]&gt;=11,'School Fees'!$L$3="Yes"),100,""))</f>
        <v/>
      </c>
      <c r="N18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6" s="25" t="str">
        <f>IF(Table1[[#This Row],[नाम विद्यार्थी]]="","",IF(Table1[[#This Row],[कक्षा]]&gt;8,5,""))</f>
        <v/>
      </c>
      <c r="P18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6" s="21"/>
      <c r="R1806" s="21"/>
      <c r="S1806" s="28" t="str">
        <f>IF(SUM(Table1[[#This Row],[छात्र निधि]:[टी.सी.शुल्क]])=0,"",SUM(Table1[[#This Row],[छात्र निधि]:[टी.सी.शुल्क]]))</f>
        <v/>
      </c>
      <c r="T1806" s="33"/>
      <c r="U1806" s="33"/>
      <c r="V1806" s="22"/>
    </row>
    <row r="1807" spans="2:22" ht="15">
      <c r="B1807" s="25" t="str">
        <f>IF(C1807="","",ROWS($A$4:A1807))</f>
        <v/>
      </c>
      <c r="C1807" s="25" t="str">
        <f>IF('Student Record'!A1805="","",'Student Record'!A1805)</f>
        <v/>
      </c>
      <c r="D1807" s="25" t="str">
        <f>IF('Student Record'!B1805="","",'Student Record'!B1805)</f>
        <v/>
      </c>
      <c r="E1807" s="25" t="str">
        <f>IF('Student Record'!C1805="","",'Student Record'!C1805)</f>
        <v/>
      </c>
      <c r="F1807" s="26" t="str">
        <f>IF('Student Record'!E1805="","",'Student Record'!E1805)</f>
        <v/>
      </c>
      <c r="G1807" s="26" t="str">
        <f>IF('Student Record'!G1805="","",'Student Record'!G1805)</f>
        <v/>
      </c>
      <c r="H1807" s="25" t="str">
        <f>IF('Student Record'!I1805="","",'Student Record'!I1805)</f>
        <v/>
      </c>
      <c r="I1807" s="27" t="str">
        <f>IF('Student Record'!J1805="","",'Student Record'!J1805)</f>
        <v/>
      </c>
      <c r="J1807" s="25" t="str">
        <f>IF('Student Record'!O1805="","",'Student Record'!O1805)</f>
        <v/>
      </c>
      <c r="K18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7" s="25" t="str">
        <f>IF(Table1[[#This Row],[नाम विद्यार्थी]]="","",IF(AND(Table1[[#This Row],[कक्षा]]&gt;8,Table1[[#This Row],[कक्षा]]&lt;11),50,""))</f>
        <v/>
      </c>
      <c r="M1807" s="28" t="str">
        <f>IF(Table1[[#This Row],[नाम विद्यार्थी]]="","",IF(AND(Table1[[#This Row],[कक्षा]]&gt;=11,'School Fees'!$L$3="Yes"),100,""))</f>
        <v/>
      </c>
      <c r="N18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7" s="25" t="str">
        <f>IF(Table1[[#This Row],[नाम विद्यार्थी]]="","",IF(Table1[[#This Row],[कक्षा]]&gt;8,5,""))</f>
        <v/>
      </c>
      <c r="P18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7" s="21"/>
      <c r="R1807" s="21"/>
      <c r="S1807" s="28" t="str">
        <f>IF(SUM(Table1[[#This Row],[छात्र निधि]:[टी.सी.शुल्क]])=0,"",SUM(Table1[[#This Row],[छात्र निधि]:[टी.सी.शुल्क]]))</f>
        <v/>
      </c>
      <c r="T1807" s="33"/>
      <c r="U1807" s="33"/>
      <c r="V1807" s="22"/>
    </row>
    <row r="1808" spans="2:22" ht="15">
      <c r="B1808" s="25" t="str">
        <f>IF(C1808="","",ROWS($A$4:A1808))</f>
        <v/>
      </c>
      <c r="C1808" s="25" t="str">
        <f>IF('Student Record'!A1806="","",'Student Record'!A1806)</f>
        <v/>
      </c>
      <c r="D1808" s="25" t="str">
        <f>IF('Student Record'!B1806="","",'Student Record'!B1806)</f>
        <v/>
      </c>
      <c r="E1808" s="25" t="str">
        <f>IF('Student Record'!C1806="","",'Student Record'!C1806)</f>
        <v/>
      </c>
      <c r="F1808" s="26" t="str">
        <f>IF('Student Record'!E1806="","",'Student Record'!E1806)</f>
        <v/>
      </c>
      <c r="G1808" s="26" t="str">
        <f>IF('Student Record'!G1806="","",'Student Record'!G1806)</f>
        <v/>
      </c>
      <c r="H1808" s="25" t="str">
        <f>IF('Student Record'!I1806="","",'Student Record'!I1806)</f>
        <v/>
      </c>
      <c r="I1808" s="27" t="str">
        <f>IF('Student Record'!J1806="","",'Student Record'!J1806)</f>
        <v/>
      </c>
      <c r="J1808" s="25" t="str">
        <f>IF('Student Record'!O1806="","",'Student Record'!O1806)</f>
        <v/>
      </c>
      <c r="K18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8" s="25" t="str">
        <f>IF(Table1[[#This Row],[नाम विद्यार्थी]]="","",IF(AND(Table1[[#This Row],[कक्षा]]&gt;8,Table1[[#This Row],[कक्षा]]&lt;11),50,""))</f>
        <v/>
      </c>
      <c r="M1808" s="28" t="str">
        <f>IF(Table1[[#This Row],[नाम विद्यार्थी]]="","",IF(AND(Table1[[#This Row],[कक्षा]]&gt;=11,'School Fees'!$L$3="Yes"),100,""))</f>
        <v/>
      </c>
      <c r="N18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8" s="25" t="str">
        <f>IF(Table1[[#This Row],[नाम विद्यार्थी]]="","",IF(Table1[[#This Row],[कक्षा]]&gt;8,5,""))</f>
        <v/>
      </c>
      <c r="P18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8" s="21"/>
      <c r="R1808" s="21"/>
      <c r="S1808" s="28" t="str">
        <f>IF(SUM(Table1[[#This Row],[छात्र निधि]:[टी.सी.शुल्क]])=0,"",SUM(Table1[[#This Row],[छात्र निधि]:[टी.सी.शुल्क]]))</f>
        <v/>
      </c>
      <c r="T1808" s="33"/>
      <c r="U1808" s="33"/>
      <c r="V1808" s="22"/>
    </row>
    <row r="1809" spans="2:22" ht="15">
      <c r="B1809" s="25" t="str">
        <f>IF(C1809="","",ROWS($A$4:A1809))</f>
        <v/>
      </c>
      <c r="C1809" s="25" t="str">
        <f>IF('Student Record'!A1807="","",'Student Record'!A1807)</f>
        <v/>
      </c>
      <c r="D1809" s="25" t="str">
        <f>IF('Student Record'!B1807="","",'Student Record'!B1807)</f>
        <v/>
      </c>
      <c r="E1809" s="25" t="str">
        <f>IF('Student Record'!C1807="","",'Student Record'!C1807)</f>
        <v/>
      </c>
      <c r="F1809" s="26" t="str">
        <f>IF('Student Record'!E1807="","",'Student Record'!E1807)</f>
        <v/>
      </c>
      <c r="G1809" s="26" t="str">
        <f>IF('Student Record'!G1807="","",'Student Record'!G1807)</f>
        <v/>
      </c>
      <c r="H1809" s="25" t="str">
        <f>IF('Student Record'!I1807="","",'Student Record'!I1807)</f>
        <v/>
      </c>
      <c r="I1809" s="27" t="str">
        <f>IF('Student Record'!J1807="","",'Student Record'!J1807)</f>
        <v/>
      </c>
      <c r="J1809" s="25" t="str">
        <f>IF('Student Record'!O1807="","",'Student Record'!O1807)</f>
        <v/>
      </c>
      <c r="K18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09" s="25" t="str">
        <f>IF(Table1[[#This Row],[नाम विद्यार्थी]]="","",IF(AND(Table1[[#This Row],[कक्षा]]&gt;8,Table1[[#This Row],[कक्षा]]&lt;11),50,""))</f>
        <v/>
      </c>
      <c r="M1809" s="28" t="str">
        <f>IF(Table1[[#This Row],[नाम विद्यार्थी]]="","",IF(AND(Table1[[#This Row],[कक्षा]]&gt;=11,'School Fees'!$L$3="Yes"),100,""))</f>
        <v/>
      </c>
      <c r="N18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09" s="25" t="str">
        <f>IF(Table1[[#This Row],[नाम विद्यार्थी]]="","",IF(Table1[[#This Row],[कक्षा]]&gt;8,5,""))</f>
        <v/>
      </c>
      <c r="P18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09" s="21"/>
      <c r="R1809" s="21"/>
      <c r="S1809" s="28" t="str">
        <f>IF(SUM(Table1[[#This Row],[छात्र निधि]:[टी.सी.शुल्क]])=0,"",SUM(Table1[[#This Row],[छात्र निधि]:[टी.सी.शुल्क]]))</f>
        <v/>
      </c>
      <c r="T1809" s="33"/>
      <c r="U1809" s="33"/>
      <c r="V1809" s="22"/>
    </row>
    <row r="1810" spans="2:22" ht="15">
      <c r="B1810" s="25" t="str">
        <f>IF(C1810="","",ROWS($A$4:A1810))</f>
        <v/>
      </c>
      <c r="C1810" s="25" t="str">
        <f>IF('Student Record'!A1808="","",'Student Record'!A1808)</f>
        <v/>
      </c>
      <c r="D1810" s="25" t="str">
        <f>IF('Student Record'!B1808="","",'Student Record'!B1808)</f>
        <v/>
      </c>
      <c r="E1810" s="25" t="str">
        <f>IF('Student Record'!C1808="","",'Student Record'!C1808)</f>
        <v/>
      </c>
      <c r="F1810" s="26" t="str">
        <f>IF('Student Record'!E1808="","",'Student Record'!E1808)</f>
        <v/>
      </c>
      <c r="G1810" s="26" t="str">
        <f>IF('Student Record'!G1808="","",'Student Record'!G1808)</f>
        <v/>
      </c>
      <c r="H1810" s="25" t="str">
        <f>IF('Student Record'!I1808="","",'Student Record'!I1808)</f>
        <v/>
      </c>
      <c r="I1810" s="27" t="str">
        <f>IF('Student Record'!J1808="","",'Student Record'!J1808)</f>
        <v/>
      </c>
      <c r="J1810" s="25" t="str">
        <f>IF('Student Record'!O1808="","",'Student Record'!O1808)</f>
        <v/>
      </c>
      <c r="K18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0" s="25" t="str">
        <f>IF(Table1[[#This Row],[नाम विद्यार्थी]]="","",IF(AND(Table1[[#This Row],[कक्षा]]&gt;8,Table1[[#This Row],[कक्षा]]&lt;11),50,""))</f>
        <v/>
      </c>
      <c r="M1810" s="28" t="str">
        <f>IF(Table1[[#This Row],[नाम विद्यार्थी]]="","",IF(AND(Table1[[#This Row],[कक्षा]]&gt;=11,'School Fees'!$L$3="Yes"),100,""))</f>
        <v/>
      </c>
      <c r="N18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0" s="25" t="str">
        <f>IF(Table1[[#This Row],[नाम विद्यार्थी]]="","",IF(Table1[[#This Row],[कक्षा]]&gt;8,5,""))</f>
        <v/>
      </c>
      <c r="P18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0" s="21"/>
      <c r="R1810" s="21"/>
      <c r="S1810" s="28" t="str">
        <f>IF(SUM(Table1[[#This Row],[छात्र निधि]:[टी.सी.शुल्क]])=0,"",SUM(Table1[[#This Row],[छात्र निधि]:[टी.सी.शुल्क]]))</f>
        <v/>
      </c>
      <c r="T1810" s="33"/>
      <c r="U1810" s="33"/>
      <c r="V1810" s="22"/>
    </row>
    <row r="1811" spans="2:22" ht="15">
      <c r="B1811" s="25" t="str">
        <f>IF(C1811="","",ROWS($A$4:A1811))</f>
        <v/>
      </c>
      <c r="C1811" s="25" t="str">
        <f>IF('Student Record'!A1809="","",'Student Record'!A1809)</f>
        <v/>
      </c>
      <c r="D1811" s="25" t="str">
        <f>IF('Student Record'!B1809="","",'Student Record'!B1809)</f>
        <v/>
      </c>
      <c r="E1811" s="25" t="str">
        <f>IF('Student Record'!C1809="","",'Student Record'!C1809)</f>
        <v/>
      </c>
      <c r="F1811" s="26" t="str">
        <f>IF('Student Record'!E1809="","",'Student Record'!E1809)</f>
        <v/>
      </c>
      <c r="G1811" s="26" t="str">
        <f>IF('Student Record'!G1809="","",'Student Record'!G1809)</f>
        <v/>
      </c>
      <c r="H1811" s="25" t="str">
        <f>IF('Student Record'!I1809="","",'Student Record'!I1809)</f>
        <v/>
      </c>
      <c r="I1811" s="27" t="str">
        <f>IF('Student Record'!J1809="","",'Student Record'!J1809)</f>
        <v/>
      </c>
      <c r="J1811" s="25" t="str">
        <f>IF('Student Record'!O1809="","",'Student Record'!O1809)</f>
        <v/>
      </c>
      <c r="K18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1" s="25" t="str">
        <f>IF(Table1[[#This Row],[नाम विद्यार्थी]]="","",IF(AND(Table1[[#This Row],[कक्षा]]&gt;8,Table1[[#This Row],[कक्षा]]&lt;11),50,""))</f>
        <v/>
      </c>
      <c r="M1811" s="28" t="str">
        <f>IF(Table1[[#This Row],[नाम विद्यार्थी]]="","",IF(AND(Table1[[#This Row],[कक्षा]]&gt;=11,'School Fees'!$L$3="Yes"),100,""))</f>
        <v/>
      </c>
      <c r="N18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1" s="25" t="str">
        <f>IF(Table1[[#This Row],[नाम विद्यार्थी]]="","",IF(Table1[[#This Row],[कक्षा]]&gt;8,5,""))</f>
        <v/>
      </c>
      <c r="P18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1" s="21"/>
      <c r="R1811" s="21"/>
      <c r="S1811" s="28" t="str">
        <f>IF(SUM(Table1[[#This Row],[छात्र निधि]:[टी.सी.शुल्क]])=0,"",SUM(Table1[[#This Row],[छात्र निधि]:[टी.सी.शुल्क]]))</f>
        <v/>
      </c>
      <c r="T1811" s="33"/>
      <c r="U1811" s="33"/>
      <c r="V1811" s="22"/>
    </row>
    <row r="1812" spans="2:22" ht="15">
      <c r="B1812" s="25" t="str">
        <f>IF(C1812="","",ROWS($A$4:A1812))</f>
        <v/>
      </c>
      <c r="C1812" s="25" t="str">
        <f>IF('Student Record'!A1810="","",'Student Record'!A1810)</f>
        <v/>
      </c>
      <c r="D1812" s="25" t="str">
        <f>IF('Student Record'!B1810="","",'Student Record'!B1810)</f>
        <v/>
      </c>
      <c r="E1812" s="25" t="str">
        <f>IF('Student Record'!C1810="","",'Student Record'!C1810)</f>
        <v/>
      </c>
      <c r="F1812" s="26" t="str">
        <f>IF('Student Record'!E1810="","",'Student Record'!E1810)</f>
        <v/>
      </c>
      <c r="G1812" s="26" t="str">
        <f>IF('Student Record'!G1810="","",'Student Record'!G1810)</f>
        <v/>
      </c>
      <c r="H1812" s="25" t="str">
        <f>IF('Student Record'!I1810="","",'Student Record'!I1810)</f>
        <v/>
      </c>
      <c r="I1812" s="27" t="str">
        <f>IF('Student Record'!J1810="","",'Student Record'!J1810)</f>
        <v/>
      </c>
      <c r="J1812" s="25" t="str">
        <f>IF('Student Record'!O1810="","",'Student Record'!O1810)</f>
        <v/>
      </c>
      <c r="K18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2" s="25" t="str">
        <f>IF(Table1[[#This Row],[नाम विद्यार्थी]]="","",IF(AND(Table1[[#This Row],[कक्षा]]&gt;8,Table1[[#This Row],[कक्षा]]&lt;11),50,""))</f>
        <v/>
      </c>
      <c r="M1812" s="28" t="str">
        <f>IF(Table1[[#This Row],[नाम विद्यार्थी]]="","",IF(AND(Table1[[#This Row],[कक्षा]]&gt;=11,'School Fees'!$L$3="Yes"),100,""))</f>
        <v/>
      </c>
      <c r="N18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2" s="25" t="str">
        <f>IF(Table1[[#This Row],[नाम विद्यार्थी]]="","",IF(Table1[[#This Row],[कक्षा]]&gt;8,5,""))</f>
        <v/>
      </c>
      <c r="P18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2" s="21"/>
      <c r="R1812" s="21"/>
      <c r="S1812" s="28" t="str">
        <f>IF(SUM(Table1[[#This Row],[छात्र निधि]:[टी.सी.शुल्क]])=0,"",SUM(Table1[[#This Row],[छात्र निधि]:[टी.सी.शुल्क]]))</f>
        <v/>
      </c>
      <c r="T1812" s="33"/>
      <c r="U1812" s="33"/>
      <c r="V1812" s="22"/>
    </row>
    <row r="1813" spans="2:22" ht="15">
      <c r="B1813" s="25" t="str">
        <f>IF(C1813="","",ROWS($A$4:A1813))</f>
        <v/>
      </c>
      <c r="C1813" s="25" t="str">
        <f>IF('Student Record'!A1811="","",'Student Record'!A1811)</f>
        <v/>
      </c>
      <c r="D1813" s="25" t="str">
        <f>IF('Student Record'!B1811="","",'Student Record'!B1811)</f>
        <v/>
      </c>
      <c r="E1813" s="25" t="str">
        <f>IF('Student Record'!C1811="","",'Student Record'!C1811)</f>
        <v/>
      </c>
      <c r="F1813" s="26" t="str">
        <f>IF('Student Record'!E1811="","",'Student Record'!E1811)</f>
        <v/>
      </c>
      <c r="G1813" s="26" t="str">
        <f>IF('Student Record'!G1811="","",'Student Record'!G1811)</f>
        <v/>
      </c>
      <c r="H1813" s="25" t="str">
        <f>IF('Student Record'!I1811="","",'Student Record'!I1811)</f>
        <v/>
      </c>
      <c r="I1813" s="27" t="str">
        <f>IF('Student Record'!J1811="","",'Student Record'!J1811)</f>
        <v/>
      </c>
      <c r="J1813" s="25" t="str">
        <f>IF('Student Record'!O1811="","",'Student Record'!O1811)</f>
        <v/>
      </c>
      <c r="K18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3" s="25" t="str">
        <f>IF(Table1[[#This Row],[नाम विद्यार्थी]]="","",IF(AND(Table1[[#This Row],[कक्षा]]&gt;8,Table1[[#This Row],[कक्षा]]&lt;11),50,""))</f>
        <v/>
      </c>
      <c r="M1813" s="28" t="str">
        <f>IF(Table1[[#This Row],[नाम विद्यार्थी]]="","",IF(AND(Table1[[#This Row],[कक्षा]]&gt;=11,'School Fees'!$L$3="Yes"),100,""))</f>
        <v/>
      </c>
      <c r="N18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3" s="25" t="str">
        <f>IF(Table1[[#This Row],[नाम विद्यार्थी]]="","",IF(Table1[[#This Row],[कक्षा]]&gt;8,5,""))</f>
        <v/>
      </c>
      <c r="P18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3" s="21"/>
      <c r="R1813" s="21"/>
      <c r="S1813" s="28" t="str">
        <f>IF(SUM(Table1[[#This Row],[छात्र निधि]:[टी.सी.शुल्क]])=0,"",SUM(Table1[[#This Row],[छात्र निधि]:[टी.सी.शुल्क]]))</f>
        <v/>
      </c>
      <c r="T1813" s="33"/>
      <c r="U1813" s="33"/>
      <c r="V1813" s="22"/>
    </row>
    <row r="1814" spans="2:22" ht="15">
      <c r="B1814" s="25" t="str">
        <f>IF(C1814="","",ROWS($A$4:A1814))</f>
        <v/>
      </c>
      <c r="C1814" s="25" t="str">
        <f>IF('Student Record'!A1812="","",'Student Record'!A1812)</f>
        <v/>
      </c>
      <c r="D1814" s="25" t="str">
        <f>IF('Student Record'!B1812="","",'Student Record'!B1812)</f>
        <v/>
      </c>
      <c r="E1814" s="25" t="str">
        <f>IF('Student Record'!C1812="","",'Student Record'!C1812)</f>
        <v/>
      </c>
      <c r="F1814" s="26" t="str">
        <f>IF('Student Record'!E1812="","",'Student Record'!E1812)</f>
        <v/>
      </c>
      <c r="G1814" s="26" t="str">
        <f>IF('Student Record'!G1812="","",'Student Record'!G1812)</f>
        <v/>
      </c>
      <c r="H1814" s="25" t="str">
        <f>IF('Student Record'!I1812="","",'Student Record'!I1812)</f>
        <v/>
      </c>
      <c r="I1814" s="27" t="str">
        <f>IF('Student Record'!J1812="","",'Student Record'!J1812)</f>
        <v/>
      </c>
      <c r="J1814" s="25" t="str">
        <f>IF('Student Record'!O1812="","",'Student Record'!O1812)</f>
        <v/>
      </c>
      <c r="K18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4" s="25" t="str">
        <f>IF(Table1[[#This Row],[नाम विद्यार्थी]]="","",IF(AND(Table1[[#This Row],[कक्षा]]&gt;8,Table1[[#This Row],[कक्षा]]&lt;11),50,""))</f>
        <v/>
      </c>
      <c r="M1814" s="28" t="str">
        <f>IF(Table1[[#This Row],[नाम विद्यार्थी]]="","",IF(AND(Table1[[#This Row],[कक्षा]]&gt;=11,'School Fees'!$L$3="Yes"),100,""))</f>
        <v/>
      </c>
      <c r="N18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4" s="25" t="str">
        <f>IF(Table1[[#This Row],[नाम विद्यार्थी]]="","",IF(Table1[[#This Row],[कक्षा]]&gt;8,5,""))</f>
        <v/>
      </c>
      <c r="P18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4" s="21"/>
      <c r="R1814" s="21"/>
      <c r="S1814" s="28" t="str">
        <f>IF(SUM(Table1[[#This Row],[छात्र निधि]:[टी.सी.शुल्क]])=0,"",SUM(Table1[[#This Row],[छात्र निधि]:[टी.सी.शुल्क]]))</f>
        <v/>
      </c>
      <c r="T1814" s="33"/>
      <c r="U1814" s="33"/>
      <c r="V1814" s="22"/>
    </row>
    <row r="1815" spans="2:22" ht="15">
      <c r="B1815" s="25" t="str">
        <f>IF(C1815="","",ROWS($A$4:A1815))</f>
        <v/>
      </c>
      <c r="C1815" s="25" t="str">
        <f>IF('Student Record'!A1813="","",'Student Record'!A1813)</f>
        <v/>
      </c>
      <c r="D1815" s="25" t="str">
        <f>IF('Student Record'!B1813="","",'Student Record'!B1813)</f>
        <v/>
      </c>
      <c r="E1815" s="25" t="str">
        <f>IF('Student Record'!C1813="","",'Student Record'!C1813)</f>
        <v/>
      </c>
      <c r="F1815" s="26" t="str">
        <f>IF('Student Record'!E1813="","",'Student Record'!E1813)</f>
        <v/>
      </c>
      <c r="G1815" s="26" t="str">
        <f>IF('Student Record'!G1813="","",'Student Record'!G1813)</f>
        <v/>
      </c>
      <c r="H1815" s="25" t="str">
        <f>IF('Student Record'!I1813="","",'Student Record'!I1813)</f>
        <v/>
      </c>
      <c r="I1815" s="27" t="str">
        <f>IF('Student Record'!J1813="","",'Student Record'!J1813)</f>
        <v/>
      </c>
      <c r="J1815" s="25" t="str">
        <f>IF('Student Record'!O1813="","",'Student Record'!O1813)</f>
        <v/>
      </c>
      <c r="K18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5" s="25" t="str">
        <f>IF(Table1[[#This Row],[नाम विद्यार्थी]]="","",IF(AND(Table1[[#This Row],[कक्षा]]&gt;8,Table1[[#This Row],[कक्षा]]&lt;11),50,""))</f>
        <v/>
      </c>
      <c r="M1815" s="28" t="str">
        <f>IF(Table1[[#This Row],[नाम विद्यार्थी]]="","",IF(AND(Table1[[#This Row],[कक्षा]]&gt;=11,'School Fees'!$L$3="Yes"),100,""))</f>
        <v/>
      </c>
      <c r="N18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5" s="25" t="str">
        <f>IF(Table1[[#This Row],[नाम विद्यार्थी]]="","",IF(Table1[[#This Row],[कक्षा]]&gt;8,5,""))</f>
        <v/>
      </c>
      <c r="P18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5" s="21"/>
      <c r="R1815" s="21"/>
      <c r="S1815" s="28" t="str">
        <f>IF(SUM(Table1[[#This Row],[छात्र निधि]:[टी.सी.शुल्क]])=0,"",SUM(Table1[[#This Row],[छात्र निधि]:[टी.सी.शुल्क]]))</f>
        <v/>
      </c>
      <c r="T1815" s="33"/>
      <c r="U1815" s="33"/>
      <c r="V1815" s="22"/>
    </row>
    <row r="1816" spans="2:22" ht="15">
      <c r="B1816" s="25" t="str">
        <f>IF(C1816="","",ROWS($A$4:A1816))</f>
        <v/>
      </c>
      <c r="C1816" s="25" t="str">
        <f>IF('Student Record'!A1814="","",'Student Record'!A1814)</f>
        <v/>
      </c>
      <c r="D1816" s="25" t="str">
        <f>IF('Student Record'!B1814="","",'Student Record'!B1814)</f>
        <v/>
      </c>
      <c r="E1816" s="25" t="str">
        <f>IF('Student Record'!C1814="","",'Student Record'!C1814)</f>
        <v/>
      </c>
      <c r="F1816" s="26" t="str">
        <f>IF('Student Record'!E1814="","",'Student Record'!E1814)</f>
        <v/>
      </c>
      <c r="G1816" s="26" t="str">
        <f>IF('Student Record'!G1814="","",'Student Record'!G1814)</f>
        <v/>
      </c>
      <c r="H1816" s="25" t="str">
        <f>IF('Student Record'!I1814="","",'Student Record'!I1814)</f>
        <v/>
      </c>
      <c r="I1816" s="27" t="str">
        <f>IF('Student Record'!J1814="","",'Student Record'!J1814)</f>
        <v/>
      </c>
      <c r="J1816" s="25" t="str">
        <f>IF('Student Record'!O1814="","",'Student Record'!O1814)</f>
        <v/>
      </c>
      <c r="K18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6" s="25" t="str">
        <f>IF(Table1[[#This Row],[नाम विद्यार्थी]]="","",IF(AND(Table1[[#This Row],[कक्षा]]&gt;8,Table1[[#This Row],[कक्षा]]&lt;11),50,""))</f>
        <v/>
      </c>
      <c r="M1816" s="28" t="str">
        <f>IF(Table1[[#This Row],[नाम विद्यार्थी]]="","",IF(AND(Table1[[#This Row],[कक्षा]]&gt;=11,'School Fees'!$L$3="Yes"),100,""))</f>
        <v/>
      </c>
      <c r="N18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6" s="25" t="str">
        <f>IF(Table1[[#This Row],[नाम विद्यार्थी]]="","",IF(Table1[[#This Row],[कक्षा]]&gt;8,5,""))</f>
        <v/>
      </c>
      <c r="P18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6" s="21"/>
      <c r="R1816" s="21"/>
      <c r="S1816" s="28" t="str">
        <f>IF(SUM(Table1[[#This Row],[छात्र निधि]:[टी.सी.शुल्क]])=0,"",SUM(Table1[[#This Row],[छात्र निधि]:[टी.सी.शुल्क]]))</f>
        <v/>
      </c>
      <c r="T1816" s="33"/>
      <c r="U1816" s="33"/>
      <c r="V1816" s="22"/>
    </row>
    <row r="1817" spans="2:22" ht="15">
      <c r="B1817" s="25" t="str">
        <f>IF(C1817="","",ROWS($A$4:A1817))</f>
        <v/>
      </c>
      <c r="C1817" s="25" t="str">
        <f>IF('Student Record'!A1815="","",'Student Record'!A1815)</f>
        <v/>
      </c>
      <c r="D1817" s="25" t="str">
        <f>IF('Student Record'!B1815="","",'Student Record'!B1815)</f>
        <v/>
      </c>
      <c r="E1817" s="25" t="str">
        <f>IF('Student Record'!C1815="","",'Student Record'!C1815)</f>
        <v/>
      </c>
      <c r="F1817" s="26" t="str">
        <f>IF('Student Record'!E1815="","",'Student Record'!E1815)</f>
        <v/>
      </c>
      <c r="G1817" s="26" t="str">
        <f>IF('Student Record'!G1815="","",'Student Record'!G1815)</f>
        <v/>
      </c>
      <c r="H1817" s="25" t="str">
        <f>IF('Student Record'!I1815="","",'Student Record'!I1815)</f>
        <v/>
      </c>
      <c r="I1817" s="27" t="str">
        <f>IF('Student Record'!J1815="","",'Student Record'!J1815)</f>
        <v/>
      </c>
      <c r="J1817" s="25" t="str">
        <f>IF('Student Record'!O1815="","",'Student Record'!O1815)</f>
        <v/>
      </c>
      <c r="K18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7" s="25" t="str">
        <f>IF(Table1[[#This Row],[नाम विद्यार्थी]]="","",IF(AND(Table1[[#This Row],[कक्षा]]&gt;8,Table1[[#This Row],[कक्षा]]&lt;11),50,""))</f>
        <v/>
      </c>
      <c r="M1817" s="28" t="str">
        <f>IF(Table1[[#This Row],[नाम विद्यार्थी]]="","",IF(AND(Table1[[#This Row],[कक्षा]]&gt;=11,'School Fees'!$L$3="Yes"),100,""))</f>
        <v/>
      </c>
      <c r="N18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7" s="25" t="str">
        <f>IF(Table1[[#This Row],[नाम विद्यार्थी]]="","",IF(Table1[[#This Row],[कक्षा]]&gt;8,5,""))</f>
        <v/>
      </c>
      <c r="P18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7" s="21"/>
      <c r="R1817" s="21"/>
      <c r="S1817" s="28" t="str">
        <f>IF(SUM(Table1[[#This Row],[छात्र निधि]:[टी.सी.शुल्क]])=0,"",SUM(Table1[[#This Row],[छात्र निधि]:[टी.सी.शुल्क]]))</f>
        <v/>
      </c>
      <c r="T1817" s="33"/>
      <c r="U1817" s="33"/>
      <c r="V1817" s="22"/>
    </row>
    <row r="1818" spans="2:22" ht="15">
      <c r="B1818" s="25" t="str">
        <f>IF(C1818="","",ROWS($A$4:A1818))</f>
        <v/>
      </c>
      <c r="C1818" s="25" t="str">
        <f>IF('Student Record'!A1816="","",'Student Record'!A1816)</f>
        <v/>
      </c>
      <c r="D1818" s="25" t="str">
        <f>IF('Student Record'!B1816="","",'Student Record'!B1816)</f>
        <v/>
      </c>
      <c r="E1818" s="25" t="str">
        <f>IF('Student Record'!C1816="","",'Student Record'!C1816)</f>
        <v/>
      </c>
      <c r="F1818" s="26" t="str">
        <f>IF('Student Record'!E1816="","",'Student Record'!E1816)</f>
        <v/>
      </c>
      <c r="G1818" s="26" t="str">
        <f>IF('Student Record'!G1816="","",'Student Record'!G1816)</f>
        <v/>
      </c>
      <c r="H1818" s="25" t="str">
        <f>IF('Student Record'!I1816="","",'Student Record'!I1816)</f>
        <v/>
      </c>
      <c r="I1818" s="27" t="str">
        <f>IF('Student Record'!J1816="","",'Student Record'!J1816)</f>
        <v/>
      </c>
      <c r="J1818" s="25" t="str">
        <f>IF('Student Record'!O1816="","",'Student Record'!O1816)</f>
        <v/>
      </c>
      <c r="K18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8" s="25" t="str">
        <f>IF(Table1[[#This Row],[नाम विद्यार्थी]]="","",IF(AND(Table1[[#This Row],[कक्षा]]&gt;8,Table1[[#This Row],[कक्षा]]&lt;11),50,""))</f>
        <v/>
      </c>
      <c r="M1818" s="28" t="str">
        <f>IF(Table1[[#This Row],[नाम विद्यार्थी]]="","",IF(AND(Table1[[#This Row],[कक्षा]]&gt;=11,'School Fees'!$L$3="Yes"),100,""))</f>
        <v/>
      </c>
      <c r="N18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8" s="25" t="str">
        <f>IF(Table1[[#This Row],[नाम विद्यार्थी]]="","",IF(Table1[[#This Row],[कक्षा]]&gt;8,5,""))</f>
        <v/>
      </c>
      <c r="P18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8" s="21"/>
      <c r="R1818" s="21"/>
      <c r="S1818" s="28" t="str">
        <f>IF(SUM(Table1[[#This Row],[छात्र निधि]:[टी.सी.शुल्क]])=0,"",SUM(Table1[[#This Row],[छात्र निधि]:[टी.सी.शुल्क]]))</f>
        <v/>
      </c>
      <c r="T1818" s="33"/>
      <c r="U1818" s="33"/>
      <c r="V1818" s="22"/>
    </row>
    <row r="1819" spans="2:22" ht="15">
      <c r="B1819" s="25" t="str">
        <f>IF(C1819="","",ROWS($A$4:A1819))</f>
        <v/>
      </c>
      <c r="C1819" s="25" t="str">
        <f>IF('Student Record'!A1817="","",'Student Record'!A1817)</f>
        <v/>
      </c>
      <c r="D1819" s="25" t="str">
        <f>IF('Student Record'!B1817="","",'Student Record'!B1817)</f>
        <v/>
      </c>
      <c r="E1819" s="25" t="str">
        <f>IF('Student Record'!C1817="","",'Student Record'!C1817)</f>
        <v/>
      </c>
      <c r="F1819" s="26" t="str">
        <f>IF('Student Record'!E1817="","",'Student Record'!E1817)</f>
        <v/>
      </c>
      <c r="G1819" s="26" t="str">
        <f>IF('Student Record'!G1817="","",'Student Record'!G1817)</f>
        <v/>
      </c>
      <c r="H1819" s="25" t="str">
        <f>IF('Student Record'!I1817="","",'Student Record'!I1817)</f>
        <v/>
      </c>
      <c r="I1819" s="27" t="str">
        <f>IF('Student Record'!J1817="","",'Student Record'!J1817)</f>
        <v/>
      </c>
      <c r="J1819" s="25" t="str">
        <f>IF('Student Record'!O1817="","",'Student Record'!O1817)</f>
        <v/>
      </c>
      <c r="K18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19" s="25" t="str">
        <f>IF(Table1[[#This Row],[नाम विद्यार्थी]]="","",IF(AND(Table1[[#This Row],[कक्षा]]&gt;8,Table1[[#This Row],[कक्षा]]&lt;11),50,""))</f>
        <v/>
      </c>
      <c r="M1819" s="28" t="str">
        <f>IF(Table1[[#This Row],[नाम विद्यार्थी]]="","",IF(AND(Table1[[#This Row],[कक्षा]]&gt;=11,'School Fees'!$L$3="Yes"),100,""))</f>
        <v/>
      </c>
      <c r="N18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19" s="25" t="str">
        <f>IF(Table1[[#This Row],[नाम विद्यार्थी]]="","",IF(Table1[[#This Row],[कक्षा]]&gt;8,5,""))</f>
        <v/>
      </c>
      <c r="P18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19" s="21"/>
      <c r="R1819" s="21"/>
      <c r="S1819" s="28" t="str">
        <f>IF(SUM(Table1[[#This Row],[छात्र निधि]:[टी.सी.शुल्क]])=0,"",SUM(Table1[[#This Row],[छात्र निधि]:[टी.सी.शुल्क]]))</f>
        <v/>
      </c>
      <c r="T1819" s="33"/>
      <c r="U1819" s="33"/>
      <c r="V1819" s="22"/>
    </row>
    <row r="1820" spans="2:22" ht="15">
      <c r="B1820" s="25" t="str">
        <f>IF(C1820="","",ROWS($A$4:A1820))</f>
        <v/>
      </c>
      <c r="C1820" s="25" t="str">
        <f>IF('Student Record'!A1818="","",'Student Record'!A1818)</f>
        <v/>
      </c>
      <c r="D1820" s="25" t="str">
        <f>IF('Student Record'!B1818="","",'Student Record'!B1818)</f>
        <v/>
      </c>
      <c r="E1820" s="25" t="str">
        <f>IF('Student Record'!C1818="","",'Student Record'!C1818)</f>
        <v/>
      </c>
      <c r="F1820" s="26" t="str">
        <f>IF('Student Record'!E1818="","",'Student Record'!E1818)</f>
        <v/>
      </c>
      <c r="G1820" s="26" t="str">
        <f>IF('Student Record'!G1818="","",'Student Record'!G1818)</f>
        <v/>
      </c>
      <c r="H1820" s="25" t="str">
        <f>IF('Student Record'!I1818="","",'Student Record'!I1818)</f>
        <v/>
      </c>
      <c r="I1820" s="27" t="str">
        <f>IF('Student Record'!J1818="","",'Student Record'!J1818)</f>
        <v/>
      </c>
      <c r="J1820" s="25" t="str">
        <f>IF('Student Record'!O1818="","",'Student Record'!O1818)</f>
        <v/>
      </c>
      <c r="K18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0" s="25" t="str">
        <f>IF(Table1[[#This Row],[नाम विद्यार्थी]]="","",IF(AND(Table1[[#This Row],[कक्षा]]&gt;8,Table1[[#This Row],[कक्षा]]&lt;11),50,""))</f>
        <v/>
      </c>
      <c r="M1820" s="28" t="str">
        <f>IF(Table1[[#This Row],[नाम विद्यार्थी]]="","",IF(AND(Table1[[#This Row],[कक्षा]]&gt;=11,'School Fees'!$L$3="Yes"),100,""))</f>
        <v/>
      </c>
      <c r="N18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0" s="25" t="str">
        <f>IF(Table1[[#This Row],[नाम विद्यार्थी]]="","",IF(Table1[[#This Row],[कक्षा]]&gt;8,5,""))</f>
        <v/>
      </c>
      <c r="P18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0" s="21"/>
      <c r="R1820" s="21"/>
      <c r="S1820" s="28" t="str">
        <f>IF(SUM(Table1[[#This Row],[छात्र निधि]:[टी.सी.शुल्क]])=0,"",SUM(Table1[[#This Row],[छात्र निधि]:[टी.सी.शुल्क]]))</f>
        <v/>
      </c>
      <c r="T1820" s="33"/>
      <c r="U1820" s="33"/>
      <c r="V1820" s="22"/>
    </row>
    <row r="1821" spans="2:22" ht="15">
      <c r="B1821" s="25" t="str">
        <f>IF(C1821="","",ROWS($A$4:A1821))</f>
        <v/>
      </c>
      <c r="C1821" s="25" t="str">
        <f>IF('Student Record'!A1819="","",'Student Record'!A1819)</f>
        <v/>
      </c>
      <c r="D1821" s="25" t="str">
        <f>IF('Student Record'!B1819="","",'Student Record'!B1819)</f>
        <v/>
      </c>
      <c r="E1821" s="25" t="str">
        <f>IF('Student Record'!C1819="","",'Student Record'!C1819)</f>
        <v/>
      </c>
      <c r="F1821" s="26" t="str">
        <f>IF('Student Record'!E1819="","",'Student Record'!E1819)</f>
        <v/>
      </c>
      <c r="G1821" s="26" t="str">
        <f>IF('Student Record'!G1819="","",'Student Record'!G1819)</f>
        <v/>
      </c>
      <c r="H1821" s="25" t="str">
        <f>IF('Student Record'!I1819="","",'Student Record'!I1819)</f>
        <v/>
      </c>
      <c r="I1821" s="27" t="str">
        <f>IF('Student Record'!J1819="","",'Student Record'!J1819)</f>
        <v/>
      </c>
      <c r="J1821" s="25" t="str">
        <f>IF('Student Record'!O1819="","",'Student Record'!O1819)</f>
        <v/>
      </c>
      <c r="K18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1" s="25" t="str">
        <f>IF(Table1[[#This Row],[नाम विद्यार्थी]]="","",IF(AND(Table1[[#This Row],[कक्षा]]&gt;8,Table1[[#This Row],[कक्षा]]&lt;11),50,""))</f>
        <v/>
      </c>
      <c r="M1821" s="28" t="str">
        <f>IF(Table1[[#This Row],[नाम विद्यार्थी]]="","",IF(AND(Table1[[#This Row],[कक्षा]]&gt;=11,'School Fees'!$L$3="Yes"),100,""))</f>
        <v/>
      </c>
      <c r="N18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1" s="25" t="str">
        <f>IF(Table1[[#This Row],[नाम विद्यार्थी]]="","",IF(Table1[[#This Row],[कक्षा]]&gt;8,5,""))</f>
        <v/>
      </c>
      <c r="P18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1" s="21"/>
      <c r="R1821" s="21"/>
      <c r="S1821" s="28" t="str">
        <f>IF(SUM(Table1[[#This Row],[छात्र निधि]:[टी.सी.शुल्क]])=0,"",SUM(Table1[[#This Row],[छात्र निधि]:[टी.सी.शुल्क]]))</f>
        <v/>
      </c>
      <c r="T1821" s="33"/>
      <c r="U1821" s="33"/>
      <c r="V1821" s="22"/>
    </row>
    <row r="1822" spans="2:22" ht="15">
      <c r="B1822" s="25" t="str">
        <f>IF(C1822="","",ROWS($A$4:A1822))</f>
        <v/>
      </c>
      <c r="C1822" s="25" t="str">
        <f>IF('Student Record'!A1820="","",'Student Record'!A1820)</f>
        <v/>
      </c>
      <c r="D1822" s="25" t="str">
        <f>IF('Student Record'!B1820="","",'Student Record'!B1820)</f>
        <v/>
      </c>
      <c r="E1822" s="25" t="str">
        <f>IF('Student Record'!C1820="","",'Student Record'!C1820)</f>
        <v/>
      </c>
      <c r="F1822" s="26" t="str">
        <f>IF('Student Record'!E1820="","",'Student Record'!E1820)</f>
        <v/>
      </c>
      <c r="G1822" s="26" t="str">
        <f>IF('Student Record'!G1820="","",'Student Record'!G1820)</f>
        <v/>
      </c>
      <c r="H1822" s="25" t="str">
        <f>IF('Student Record'!I1820="","",'Student Record'!I1820)</f>
        <v/>
      </c>
      <c r="I1822" s="27" t="str">
        <f>IF('Student Record'!J1820="","",'Student Record'!J1820)</f>
        <v/>
      </c>
      <c r="J1822" s="25" t="str">
        <f>IF('Student Record'!O1820="","",'Student Record'!O1820)</f>
        <v/>
      </c>
      <c r="K18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2" s="25" t="str">
        <f>IF(Table1[[#This Row],[नाम विद्यार्थी]]="","",IF(AND(Table1[[#This Row],[कक्षा]]&gt;8,Table1[[#This Row],[कक्षा]]&lt;11),50,""))</f>
        <v/>
      </c>
      <c r="M1822" s="28" t="str">
        <f>IF(Table1[[#This Row],[नाम विद्यार्थी]]="","",IF(AND(Table1[[#This Row],[कक्षा]]&gt;=11,'School Fees'!$L$3="Yes"),100,""))</f>
        <v/>
      </c>
      <c r="N18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2" s="25" t="str">
        <f>IF(Table1[[#This Row],[नाम विद्यार्थी]]="","",IF(Table1[[#This Row],[कक्षा]]&gt;8,5,""))</f>
        <v/>
      </c>
      <c r="P18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2" s="21"/>
      <c r="R1822" s="21"/>
      <c r="S1822" s="28" t="str">
        <f>IF(SUM(Table1[[#This Row],[छात्र निधि]:[टी.सी.शुल्क]])=0,"",SUM(Table1[[#This Row],[छात्र निधि]:[टी.सी.शुल्क]]))</f>
        <v/>
      </c>
      <c r="T1822" s="33"/>
      <c r="U1822" s="33"/>
      <c r="V1822" s="22"/>
    </row>
    <row r="1823" spans="2:22" ht="15">
      <c r="B1823" s="25" t="str">
        <f>IF(C1823="","",ROWS($A$4:A1823))</f>
        <v/>
      </c>
      <c r="C1823" s="25" t="str">
        <f>IF('Student Record'!A1821="","",'Student Record'!A1821)</f>
        <v/>
      </c>
      <c r="D1823" s="25" t="str">
        <f>IF('Student Record'!B1821="","",'Student Record'!B1821)</f>
        <v/>
      </c>
      <c r="E1823" s="25" t="str">
        <f>IF('Student Record'!C1821="","",'Student Record'!C1821)</f>
        <v/>
      </c>
      <c r="F1823" s="26" t="str">
        <f>IF('Student Record'!E1821="","",'Student Record'!E1821)</f>
        <v/>
      </c>
      <c r="G1823" s="26" t="str">
        <f>IF('Student Record'!G1821="","",'Student Record'!G1821)</f>
        <v/>
      </c>
      <c r="H1823" s="25" t="str">
        <f>IF('Student Record'!I1821="","",'Student Record'!I1821)</f>
        <v/>
      </c>
      <c r="I1823" s="27" t="str">
        <f>IF('Student Record'!J1821="","",'Student Record'!J1821)</f>
        <v/>
      </c>
      <c r="J1823" s="25" t="str">
        <f>IF('Student Record'!O1821="","",'Student Record'!O1821)</f>
        <v/>
      </c>
      <c r="K18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3" s="25" t="str">
        <f>IF(Table1[[#This Row],[नाम विद्यार्थी]]="","",IF(AND(Table1[[#This Row],[कक्षा]]&gt;8,Table1[[#This Row],[कक्षा]]&lt;11),50,""))</f>
        <v/>
      </c>
      <c r="M1823" s="28" t="str">
        <f>IF(Table1[[#This Row],[नाम विद्यार्थी]]="","",IF(AND(Table1[[#This Row],[कक्षा]]&gt;=11,'School Fees'!$L$3="Yes"),100,""))</f>
        <v/>
      </c>
      <c r="N18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3" s="25" t="str">
        <f>IF(Table1[[#This Row],[नाम विद्यार्थी]]="","",IF(Table1[[#This Row],[कक्षा]]&gt;8,5,""))</f>
        <v/>
      </c>
      <c r="P18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3" s="21"/>
      <c r="R1823" s="21"/>
      <c r="S1823" s="28" t="str">
        <f>IF(SUM(Table1[[#This Row],[छात्र निधि]:[टी.सी.शुल्क]])=0,"",SUM(Table1[[#This Row],[छात्र निधि]:[टी.सी.शुल्क]]))</f>
        <v/>
      </c>
      <c r="T1823" s="33"/>
      <c r="U1823" s="33"/>
      <c r="V1823" s="22"/>
    </row>
    <row r="1824" spans="2:22" ht="15">
      <c r="B1824" s="25" t="str">
        <f>IF(C1824="","",ROWS($A$4:A1824))</f>
        <v/>
      </c>
      <c r="C1824" s="25" t="str">
        <f>IF('Student Record'!A1822="","",'Student Record'!A1822)</f>
        <v/>
      </c>
      <c r="D1824" s="25" t="str">
        <f>IF('Student Record'!B1822="","",'Student Record'!B1822)</f>
        <v/>
      </c>
      <c r="E1824" s="25" t="str">
        <f>IF('Student Record'!C1822="","",'Student Record'!C1822)</f>
        <v/>
      </c>
      <c r="F1824" s="26" t="str">
        <f>IF('Student Record'!E1822="","",'Student Record'!E1822)</f>
        <v/>
      </c>
      <c r="G1824" s="26" t="str">
        <f>IF('Student Record'!G1822="","",'Student Record'!G1822)</f>
        <v/>
      </c>
      <c r="H1824" s="25" t="str">
        <f>IF('Student Record'!I1822="","",'Student Record'!I1822)</f>
        <v/>
      </c>
      <c r="I1824" s="27" t="str">
        <f>IF('Student Record'!J1822="","",'Student Record'!J1822)</f>
        <v/>
      </c>
      <c r="J1824" s="25" t="str">
        <f>IF('Student Record'!O1822="","",'Student Record'!O1822)</f>
        <v/>
      </c>
      <c r="K18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4" s="25" t="str">
        <f>IF(Table1[[#This Row],[नाम विद्यार्थी]]="","",IF(AND(Table1[[#This Row],[कक्षा]]&gt;8,Table1[[#This Row],[कक्षा]]&lt;11),50,""))</f>
        <v/>
      </c>
      <c r="M1824" s="28" t="str">
        <f>IF(Table1[[#This Row],[नाम विद्यार्थी]]="","",IF(AND(Table1[[#This Row],[कक्षा]]&gt;=11,'School Fees'!$L$3="Yes"),100,""))</f>
        <v/>
      </c>
      <c r="N18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4" s="25" t="str">
        <f>IF(Table1[[#This Row],[नाम विद्यार्थी]]="","",IF(Table1[[#This Row],[कक्षा]]&gt;8,5,""))</f>
        <v/>
      </c>
      <c r="P18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4" s="21"/>
      <c r="R1824" s="21"/>
      <c r="S1824" s="28" t="str">
        <f>IF(SUM(Table1[[#This Row],[छात्र निधि]:[टी.सी.शुल्क]])=0,"",SUM(Table1[[#This Row],[छात्र निधि]:[टी.सी.शुल्क]]))</f>
        <v/>
      </c>
      <c r="T1824" s="33"/>
      <c r="U1824" s="33"/>
      <c r="V1824" s="22"/>
    </row>
    <row r="1825" spans="2:22" ht="15">
      <c r="B1825" s="25" t="str">
        <f>IF(C1825="","",ROWS($A$4:A1825))</f>
        <v/>
      </c>
      <c r="C1825" s="25" t="str">
        <f>IF('Student Record'!A1823="","",'Student Record'!A1823)</f>
        <v/>
      </c>
      <c r="D1825" s="25" t="str">
        <f>IF('Student Record'!B1823="","",'Student Record'!B1823)</f>
        <v/>
      </c>
      <c r="E1825" s="25" t="str">
        <f>IF('Student Record'!C1823="","",'Student Record'!C1823)</f>
        <v/>
      </c>
      <c r="F1825" s="26" t="str">
        <f>IF('Student Record'!E1823="","",'Student Record'!E1823)</f>
        <v/>
      </c>
      <c r="G1825" s="26" t="str">
        <f>IF('Student Record'!G1823="","",'Student Record'!G1823)</f>
        <v/>
      </c>
      <c r="H1825" s="25" t="str">
        <f>IF('Student Record'!I1823="","",'Student Record'!I1823)</f>
        <v/>
      </c>
      <c r="I1825" s="27" t="str">
        <f>IF('Student Record'!J1823="","",'Student Record'!J1823)</f>
        <v/>
      </c>
      <c r="J1825" s="25" t="str">
        <f>IF('Student Record'!O1823="","",'Student Record'!O1823)</f>
        <v/>
      </c>
      <c r="K18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5" s="25" t="str">
        <f>IF(Table1[[#This Row],[नाम विद्यार्थी]]="","",IF(AND(Table1[[#This Row],[कक्षा]]&gt;8,Table1[[#This Row],[कक्षा]]&lt;11),50,""))</f>
        <v/>
      </c>
      <c r="M1825" s="28" t="str">
        <f>IF(Table1[[#This Row],[नाम विद्यार्थी]]="","",IF(AND(Table1[[#This Row],[कक्षा]]&gt;=11,'School Fees'!$L$3="Yes"),100,""))</f>
        <v/>
      </c>
      <c r="N18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5" s="25" t="str">
        <f>IF(Table1[[#This Row],[नाम विद्यार्थी]]="","",IF(Table1[[#This Row],[कक्षा]]&gt;8,5,""))</f>
        <v/>
      </c>
      <c r="P18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5" s="21"/>
      <c r="R1825" s="21"/>
      <c r="S1825" s="28" t="str">
        <f>IF(SUM(Table1[[#This Row],[छात्र निधि]:[टी.सी.शुल्क]])=0,"",SUM(Table1[[#This Row],[छात्र निधि]:[टी.सी.शुल्क]]))</f>
        <v/>
      </c>
      <c r="T1825" s="33"/>
      <c r="U1825" s="33"/>
      <c r="V1825" s="22"/>
    </row>
    <row r="1826" spans="2:22" ht="15">
      <c r="B1826" s="25" t="str">
        <f>IF(C1826="","",ROWS($A$4:A1826))</f>
        <v/>
      </c>
      <c r="C1826" s="25" t="str">
        <f>IF('Student Record'!A1824="","",'Student Record'!A1824)</f>
        <v/>
      </c>
      <c r="D1826" s="25" t="str">
        <f>IF('Student Record'!B1824="","",'Student Record'!B1824)</f>
        <v/>
      </c>
      <c r="E1826" s="25" t="str">
        <f>IF('Student Record'!C1824="","",'Student Record'!C1824)</f>
        <v/>
      </c>
      <c r="F1826" s="26" t="str">
        <f>IF('Student Record'!E1824="","",'Student Record'!E1824)</f>
        <v/>
      </c>
      <c r="G1826" s="26" t="str">
        <f>IF('Student Record'!G1824="","",'Student Record'!G1824)</f>
        <v/>
      </c>
      <c r="H1826" s="25" t="str">
        <f>IF('Student Record'!I1824="","",'Student Record'!I1824)</f>
        <v/>
      </c>
      <c r="I1826" s="27" t="str">
        <f>IF('Student Record'!J1824="","",'Student Record'!J1824)</f>
        <v/>
      </c>
      <c r="J1826" s="25" t="str">
        <f>IF('Student Record'!O1824="","",'Student Record'!O1824)</f>
        <v/>
      </c>
      <c r="K18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6" s="25" t="str">
        <f>IF(Table1[[#This Row],[नाम विद्यार्थी]]="","",IF(AND(Table1[[#This Row],[कक्षा]]&gt;8,Table1[[#This Row],[कक्षा]]&lt;11),50,""))</f>
        <v/>
      </c>
      <c r="M1826" s="28" t="str">
        <f>IF(Table1[[#This Row],[नाम विद्यार्थी]]="","",IF(AND(Table1[[#This Row],[कक्षा]]&gt;=11,'School Fees'!$L$3="Yes"),100,""))</f>
        <v/>
      </c>
      <c r="N18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6" s="25" t="str">
        <f>IF(Table1[[#This Row],[नाम विद्यार्थी]]="","",IF(Table1[[#This Row],[कक्षा]]&gt;8,5,""))</f>
        <v/>
      </c>
      <c r="P18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6" s="21"/>
      <c r="R1826" s="21"/>
      <c r="S1826" s="28" t="str">
        <f>IF(SUM(Table1[[#This Row],[छात्र निधि]:[टी.सी.शुल्क]])=0,"",SUM(Table1[[#This Row],[छात्र निधि]:[टी.सी.शुल्क]]))</f>
        <v/>
      </c>
      <c r="T1826" s="33"/>
      <c r="U1826" s="33"/>
      <c r="V1826" s="22"/>
    </row>
    <row r="1827" spans="2:22" ht="15">
      <c r="B1827" s="25" t="str">
        <f>IF(C1827="","",ROWS($A$4:A1827))</f>
        <v/>
      </c>
      <c r="C1827" s="25" t="str">
        <f>IF('Student Record'!A1825="","",'Student Record'!A1825)</f>
        <v/>
      </c>
      <c r="D1827" s="25" t="str">
        <f>IF('Student Record'!B1825="","",'Student Record'!B1825)</f>
        <v/>
      </c>
      <c r="E1827" s="25" t="str">
        <f>IF('Student Record'!C1825="","",'Student Record'!C1825)</f>
        <v/>
      </c>
      <c r="F1827" s="26" t="str">
        <f>IF('Student Record'!E1825="","",'Student Record'!E1825)</f>
        <v/>
      </c>
      <c r="G1827" s="26" t="str">
        <f>IF('Student Record'!G1825="","",'Student Record'!G1825)</f>
        <v/>
      </c>
      <c r="H1827" s="25" t="str">
        <f>IF('Student Record'!I1825="","",'Student Record'!I1825)</f>
        <v/>
      </c>
      <c r="I1827" s="27" t="str">
        <f>IF('Student Record'!J1825="","",'Student Record'!J1825)</f>
        <v/>
      </c>
      <c r="J1827" s="25" t="str">
        <f>IF('Student Record'!O1825="","",'Student Record'!O1825)</f>
        <v/>
      </c>
      <c r="K18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7" s="25" t="str">
        <f>IF(Table1[[#This Row],[नाम विद्यार्थी]]="","",IF(AND(Table1[[#This Row],[कक्षा]]&gt;8,Table1[[#This Row],[कक्षा]]&lt;11),50,""))</f>
        <v/>
      </c>
      <c r="M1827" s="28" t="str">
        <f>IF(Table1[[#This Row],[नाम विद्यार्थी]]="","",IF(AND(Table1[[#This Row],[कक्षा]]&gt;=11,'School Fees'!$L$3="Yes"),100,""))</f>
        <v/>
      </c>
      <c r="N18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7" s="25" t="str">
        <f>IF(Table1[[#This Row],[नाम विद्यार्थी]]="","",IF(Table1[[#This Row],[कक्षा]]&gt;8,5,""))</f>
        <v/>
      </c>
      <c r="P18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7" s="21"/>
      <c r="R1827" s="21"/>
      <c r="S1827" s="28" t="str">
        <f>IF(SUM(Table1[[#This Row],[छात्र निधि]:[टी.सी.शुल्क]])=0,"",SUM(Table1[[#This Row],[छात्र निधि]:[टी.सी.शुल्क]]))</f>
        <v/>
      </c>
      <c r="T1827" s="33"/>
      <c r="U1827" s="33"/>
      <c r="V1827" s="22"/>
    </row>
    <row r="1828" spans="2:22" ht="15">
      <c r="B1828" s="25" t="str">
        <f>IF(C1828="","",ROWS($A$4:A1828))</f>
        <v/>
      </c>
      <c r="C1828" s="25" t="str">
        <f>IF('Student Record'!A1826="","",'Student Record'!A1826)</f>
        <v/>
      </c>
      <c r="D1828" s="25" t="str">
        <f>IF('Student Record'!B1826="","",'Student Record'!B1826)</f>
        <v/>
      </c>
      <c r="E1828" s="25" t="str">
        <f>IF('Student Record'!C1826="","",'Student Record'!C1826)</f>
        <v/>
      </c>
      <c r="F1828" s="26" t="str">
        <f>IF('Student Record'!E1826="","",'Student Record'!E1826)</f>
        <v/>
      </c>
      <c r="G1828" s="26" t="str">
        <f>IF('Student Record'!G1826="","",'Student Record'!G1826)</f>
        <v/>
      </c>
      <c r="H1828" s="25" t="str">
        <f>IF('Student Record'!I1826="","",'Student Record'!I1826)</f>
        <v/>
      </c>
      <c r="I1828" s="27" t="str">
        <f>IF('Student Record'!J1826="","",'Student Record'!J1826)</f>
        <v/>
      </c>
      <c r="J1828" s="25" t="str">
        <f>IF('Student Record'!O1826="","",'Student Record'!O1826)</f>
        <v/>
      </c>
      <c r="K18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8" s="25" t="str">
        <f>IF(Table1[[#This Row],[नाम विद्यार्थी]]="","",IF(AND(Table1[[#This Row],[कक्षा]]&gt;8,Table1[[#This Row],[कक्षा]]&lt;11),50,""))</f>
        <v/>
      </c>
      <c r="M1828" s="28" t="str">
        <f>IF(Table1[[#This Row],[नाम विद्यार्थी]]="","",IF(AND(Table1[[#This Row],[कक्षा]]&gt;=11,'School Fees'!$L$3="Yes"),100,""))</f>
        <v/>
      </c>
      <c r="N18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8" s="25" t="str">
        <f>IF(Table1[[#This Row],[नाम विद्यार्थी]]="","",IF(Table1[[#This Row],[कक्षा]]&gt;8,5,""))</f>
        <v/>
      </c>
      <c r="P18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8" s="21"/>
      <c r="R1828" s="21"/>
      <c r="S1828" s="28" t="str">
        <f>IF(SUM(Table1[[#This Row],[छात्र निधि]:[टी.सी.शुल्क]])=0,"",SUM(Table1[[#This Row],[छात्र निधि]:[टी.सी.शुल्क]]))</f>
        <v/>
      </c>
      <c r="T1828" s="33"/>
      <c r="U1828" s="33"/>
      <c r="V1828" s="22"/>
    </row>
    <row r="1829" spans="2:22" ht="15">
      <c r="B1829" s="25" t="str">
        <f>IF(C1829="","",ROWS($A$4:A1829))</f>
        <v/>
      </c>
      <c r="C1829" s="25" t="str">
        <f>IF('Student Record'!A1827="","",'Student Record'!A1827)</f>
        <v/>
      </c>
      <c r="D1829" s="25" t="str">
        <f>IF('Student Record'!B1827="","",'Student Record'!B1827)</f>
        <v/>
      </c>
      <c r="E1829" s="25" t="str">
        <f>IF('Student Record'!C1827="","",'Student Record'!C1827)</f>
        <v/>
      </c>
      <c r="F1829" s="26" t="str">
        <f>IF('Student Record'!E1827="","",'Student Record'!E1827)</f>
        <v/>
      </c>
      <c r="G1829" s="26" t="str">
        <f>IF('Student Record'!G1827="","",'Student Record'!G1827)</f>
        <v/>
      </c>
      <c r="H1829" s="25" t="str">
        <f>IF('Student Record'!I1827="","",'Student Record'!I1827)</f>
        <v/>
      </c>
      <c r="I1829" s="27" t="str">
        <f>IF('Student Record'!J1827="","",'Student Record'!J1827)</f>
        <v/>
      </c>
      <c r="J1829" s="25" t="str">
        <f>IF('Student Record'!O1827="","",'Student Record'!O1827)</f>
        <v/>
      </c>
      <c r="K18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29" s="25" t="str">
        <f>IF(Table1[[#This Row],[नाम विद्यार्थी]]="","",IF(AND(Table1[[#This Row],[कक्षा]]&gt;8,Table1[[#This Row],[कक्षा]]&lt;11),50,""))</f>
        <v/>
      </c>
      <c r="M1829" s="28" t="str">
        <f>IF(Table1[[#This Row],[नाम विद्यार्थी]]="","",IF(AND(Table1[[#This Row],[कक्षा]]&gt;=11,'School Fees'!$L$3="Yes"),100,""))</f>
        <v/>
      </c>
      <c r="N18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29" s="25" t="str">
        <f>IF(Table1[[#This Row],[नाम विद्यार्थी]]="","",IF(Table1[[#This Row],[कक्षा]]&gt;8,5,""))</f>
        <v/>
      </c>
      <c r="P18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29" s="21"/>
      <c r="R1829" s="21"/>
      <c r="S1829" s="28" t="str">
        <f>IF(SUM(Table1[[#This Row],[छात्र निधि]:[टी.सी.शुल्क]])=0,"",SUM(Table1[[#This Row],[छात्र निधि]:[टी.सी.शुल्क]]))</f>
        <v/>
      </c>
      <c r="T1829" s="33"/>
      <c r="U1829" s="33"/>
      <c r="V1829" s="22"/>
    </row>
    <row r="1830" spans="2:22" ht="15">
      <c r="B1830" s="25" t="str">
        <f>IF(C1830="","",ROWS($A$4:A1830))</f>
        <v/>
      </c>
      <c r="C1830" s="25" t="str">
        <f>IF('Student Record'!A1828="","",'Student Record'!A1828)</f>
        <v/>
      </c>
      <c r="D1830" s="25" t="str">
        <f>IF('Student Record'!B1828="","",'Student Record'!B1828)</f>
        <v/>
      </c>
      <c r="E1830" s="25" t="str">
        <f>IF('Student Record'!C1828="","",'Student Record'!C1828)</f>
        <v/>
      </c>
      <c r="F1830" s="26" t="str">
        <f>IF('Student Record'!E1828="","",'Student Record'!E1828)</f>
        <v/>
      </c>
      <c r="G1830" s="26" t="str">
        <f>IF('Student Record'!G1828="","",'Student Record'!G1828)</f>
        <v/>
      </c>
      <c r="H1830" s="25" t="str">
        <f>IF('Student Record'!I1828="","",'Student Record'!I1828)</f>
        <v/>
      </c>
      <c r="I1830" s="27" t="str">
        <f>IF('Student Record'!J1828="","",'Student Record'!J1828)</f>
        <v/>
      </c>
      <c r="J1830" s="25" t="str">
        <f>IF('Student Record'!O1828="","",'Student Record'!O1828)</f>
        <v/>
      </c>
      <c r="K18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0" s="25" t="str">
        <f>IF(Table1[[#This Row],[नाम विद्यार्थी]]="","",IF(AND(Table1[[#This Row],[कक्षा]]&gt;8,Table1[[#This Row],[कक्षा]]&lt;11),50,""))</f>
        <v/>
      </c>
      <c r="M1830" s="28" t="str">
        <f>IF(Table1[[#This Row],[नाम विद्यार्थी]]="","",IF(AND(Table1[[#This Row],[कक्षा]]&gt;=11,'School Fees'!$L$3="Yes"),100,""))</f>
        <v/>
      </c>
      <c r="N18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0" s="25" t="str">
        <f>IF(Table1[[#This Row],[नाम विद्यार्थी]]="","",IF(Table1[[#This Row],[कक्षा]]&gt;8,5,""))</f>
        <v/>
      </c>
      <c r="P18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0" s="21"/>
      <c r="R1830" s="21"/>
      <c r="S1830" s="28" t="str">
        <f>IF(SUM(Table1[[#This Row],[छात्र निधि]:[टी.सी.शुल्क]])=0,"",SUM(Table1[[#This Row],[छात्र निधि]:[टी.सी.शुल्क]]))</f>
        <v/>
      </c>
      <c r="T1830" s="33"/>
      <c r="U1830" s="33"/>
      <c r="V1830" s="22"/>
    </row>
    <row r="1831" spans="2:22" ht="15">
      <c r="B1831" s="25" t="str">
        <f>IF(C1831="","",ROWS($A$4:A1831))</f>
        <v/>
      </c>
      <c r="C1831" s="25" t="str">
        <f>IF('Student Record'!A1829="","",'Student Record'!A1829)</f>
        <v/>
      </c>
      <c r="D1831" s="25" t="str">
        <f>IF('Student Record'!B1829="","",'Student Record'!B1829)</f>
        <v/>
      </c>
      <c r="E1831" s="25" t="str">
        <f>IF('Student Record'!C1829="","",'Student Record'!C1829)</f>
        <v/>
      </c>
      <c r="F1831" s="26" t="str">
        <f>IF('Student Record'!E1829="","",'Student Record'!E1829)</f>
        <v/>
      </c>
      <c r="G1831" s="26" t="str">
        <f>IF('Student Record'!G1829="","",'Student Record'!G1829)</f>
        <v/>
      </c>
      <c r="H1831" s="25" t="str">
        <f>IF('Student Record'!I1829="","",'Student Record'!I1829)</f>
        <v/>
      </c>
      <c r="I1831" s="27" t="str">
        <f>IF('Student Record'!J1829="","",'Student Record'!J1829)</f>
        <v/>
      </c>
      <c r="J1831" s="25" t="str">
        <f>IF('Student Record'!O1829="","",'Student Record'!O1829)</f>
        <v/>
      </c>
      <c r="K18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1" s="25" t="str">
        <f>IF(Table1[[#This Row],[नाम विद्यार्थी]]="","",IF(AND(Table1[[#This Row],[कक्षा]]&gt;8,Table1[[#This Row],[कक्षा]]&lt;11),50,""))</f>
        <v/>
      </c>
      <c r="M1831" s="28" t="str">
        <f>IF(Table1[[#This Row],[नाम विद्यार्थी]]="","",IF(AND(Table1[[#This Row],[कक्षा]]&gt;=11,'School Fees'!$L$3="Yes"),100,""))</f>
        <v/>
      </c>
      <c r="N18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1" s="25" t="str">
        <f>IF(Table1[[#This Row],[नाम विद्यार्थी]]="","",IF(Table1[[#This Row],[कक्षा]]&gt;8,5,""))</f>
        <v/>
      </c>
      <c r="P18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1" s="21"/>
      <c r="R1831" s="21"/>
      <c r="S1831" s="28" t="str">
        <f>IF(SUM(Table1[[#This Row],[छात्र निधि]:[टी.सी.शुल्क]])=0,"",SUM(Table1[[#This Row],[छात्र निधि]:[टी.सी.शुल्क]]))</f>
        <v/>
      </c>
      <c r="T1831" s="33"/>
      <c r="U1831" s="33"/>
      <c r="V1831" s="22"/>
    </row>
    <row r="1832" spans="2:22" ht="15">
      <c r="B1832" s="25" t="str">
        <f>IF(C1832="","",ROWS($A$4:A1832))</f>
        <v/>
      </c>
      <c r="C1832" s="25" t="str">
        <f>IF('Student Record'!A1830="","",'Student Record'!A1830)</f>
        <v/>
      </c>
      <c r="D1832" s="25" t="str">
        <f>IF('Student Record'!B1830="","",'Student Record'!B1830)</f>
        <v/>
      </c>
      <c r="E1832" s="25" t="str">
        <f>IF('Student Record'!C1830="","",'Student Record'!C1830)</f>
        <v/>
      </c>
      <c r="F1832" s="26" t="str">
        <f>IF('Student Record'!E1830="","",'Student Record'!E1830)</f>
        <v/>
      </c>
      <c r="G1832" s="26" t="str">
        <f>IF('Student Record'!G1830="","",'Student Record'!G1830)</f>
        <v/>
      </c>
      <c r="H1832" s="25" t="str">
        <f>IF('Student Record'!I1830="","",'Student Record'!I1830)</f>
        <v/>
      </c>
      <c r="I1832" s="27" t="str">
        <f>IF('Student Record'!J1830="","",'Student Record'!J1830)</f>
        <v/>
      </c>
      <c r="J1832" s="25" t="str">
        <f>IF('Student Record'!O1830="","",'Student Record'!O1830)</f>
        <v/>
      </c>
      <c r="K18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2" s="25" t="str">
        <f>IF(Table1[[#This Row],[नाम विद्यार्थी]]="","",IF(AND(Table1[[#This Row],[कक्षा]]&gt;8,Table1[[#This Row],[कक्षा]]&lt;11),50,""))</f>
        <v/>
      </c>
      <c r="M1832" s="28" t="str">
        <f>IF(Table1[[#This Row],[नाम विद्यार्थी]]="","",IF(AND(Table1[[#This Row],[कक्षा]]&gt;=11,'School Fees'!$L$3="Yes"),100,""))</f>
        <v/>
      </c>
      <c r="N18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2" s="25" t="str">
        <f>IF(Table1[[#This Row],[नाम विद्यार्थी]]="","",IF(Table1[[#This Row],[कक्षा]]&gt;8,5,""))</f>
        <v/>
      </c>
      <c r="P18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2" s="21"/>
      <c r="R1832" s="21"/>
      <c r="S1832" s="28" t="str">
        <f>IF(SUM(Table1[[#This Row],[छात्र निधि]:[टी.सी.शुल्क]])=0,"",SUM(Table1[[#This Row],[छात्र निधि]:[टी.सी.शुल्क]]))</f>
        <v/>
      </c>
      <c r="T1832" s="33"/>
      <c r="U1832" s="33"/>
      <c r="V1832" s="22"/>
    </row>
    <row r="1833" spans="2:22" ht="15">
      <c r="B1833" s="25" t="str">
        <f>IF(C1833="","",ROWS($A$4:A1833))</f>
        <v/>
      </c>
      <c r="C1833" s="25" t="str">
        <f>IF('Student Record'!A1831="","",'Student Record'!A1831)</f>
        <v/>
      </c>
      <c r="D1833" s="25" t="str">
        <f>IF('Student Record'!B1831="","",'Student Record'!B1831)</f>
        <v/>
      </c>
      <c r="E1833" s="25" t="str">
        <f>IF('Student Record'!C1831="","",'Student Record'!C1831)</f>
        <v/>
      </c>
      <c r="F1833" s="26" t="str">
        <f>IF('Student Record'!E1831="","",'Student Record'!E1831)</f>
        <v/>
      </c>
      <c r="G1833" s="26" t="str">
        <f>IF('Student Record'!G1831="","",'Student Record'!G1831)</f>
        <v/>
      </c>
      <c r="H1833" s="25" t="str">
        <f>IF('Student Record'!I1831="","",'Student Record'!I1831)</f>
        <v/>
      </c>
      <c r="I1833" s="27" t="str">
        <f>IF('Student Record'!J1831="","",'Student Record'!J1831)</f>
        <v/>
      </c>
      <c r="J1833" s="25" t="str">
        <f>IF('Student Record'!O1831="","",'Student Record'!O1831)</f>
        <v/>
      </c>
      <c r="K18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3" s="25" t="str">
        <f>IF(Table1[[#This Row],[नाम विद्यार्थी]]="","",IF(AND(Table1[[#This Row],[कक्षा]]&gt;8,Table1[[#This Row],[कक्षा]]&lt;11),50,""))</f>
        <v/>
      </c>
      <c r="M1833" s="28" t="str">
        <f>IF(Table1[[#This Row],[नाम विद्यार्थी]]="","",IF(AND(Table1[[#This Row],[कक्षा]]&gt;=11,'School Fees'!$L$3="Yes"),100,""))</f>
        <v/>
      </c>
      <c r="N18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3" s="25" t="str">
        <f>IF(Table1[[#This Row],[नाम विद्यार्थी]]="","",IF(Table1[[#This Row],[कक्षा]]&gt;8,5,""))</f>
        <v/>
      </c>
      <c r="P18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3" s="21"/>
      <c r="R1833" s="21"/>
      <c r="S1833" s="28" t="str">
        <f>IF(SUM(Table1[[#This Row],[छात्र निधि]:[टी.सी.शुल्क]])=0,"",SUM(Table1[[#This Row],[छात्र निधि]:[टी.सी.शुल्क]]))</f>
        <v/>
      </c>
      <c r="T1833" s="33"/>
      <c r="U1833" s="33"/>
      <c r="V1833" s="22"/>
    </row>
    <row r="1834" spans="2:22" ht="15">
      <c r="B1834" s="25" t="str">
        <f>IF(C1834="","",ROWS($A$4:A1834))</f>
        <v/>
      </c>
      <c r="C1834" s="25" t="str">
        <f>IF('Student Record'!A1832="","",'Student Record'!A1832)</f>
        <v/>
      </c>
      <c r="D1834" s="25" t="str">
        <f>IF('Student Record'!B1832="","",'Student Record'!B1832)</f>
        <v/>
      </c>
      <c r="E1834" s="25" t="str">
        <f>IF('Student Record'!C1832="","",'Student Record'!C1832)</f>
        <v/>
      </c>
      <c r="F1834" s="26" t="str">
        <f>IF('Student Record'!E1832="","",'Student Record'!E1832)</f>
        <v/>
      </c>
      <c r="G1834" s="26" t="str">
        <f>IF('Student Record'!G1832="","",'Student Record'!G1832)</f>
        <v/>
      </c>
      <c r="H1834" s="25" t="str">
        <f>IF('Student Record'!I1832="","",'Student Record'!I1832)</f>
        <v/>
      </c>
      <c r="I1834" s="27" t="str">
        <f>IF('Student Record'!J1832="","",'Student Record'!J1832)</f>
        <v/>
      </c>
      <c r="J1834" s="25" t="str">
        <f>IF('Student Record'!O1832="","",'Student Record'!O1832)</f>
        <v/>
      </c>
      <c r="K18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4" s="25" t="str">
        <f>IF(Table1[[#This Row],[नाम विद्यार्थी]]="","",IF(AND(Table1[[#This Row],[कक्षा]]&gt;8,Table1[[#This Row],[कक्षा]]&lt;11),50,""))</f>
        <v/>
      </c>
      <c r="M1834" s="28" t="str">
        <f>IF(Table1[[#This Row],[नाम विद्यार्थी]]="","",IF(AND(Table1[[#This Row],[कक्षा]]&gt;=11,'School Fees'!$L$3="Yes"),100,""))</f>
        <v/>
      </c>
      <c r="N18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4" s="25" t="str">
        <f>IF(Table1[[#This Row],[नाम विद्यार्थी]]="","",IF(Table1[[#This Row],[कक्षा]]&gt;8,5,""))</f>
        <v/>
      </c>
      <c r="P18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4" s="21"/>
      <c r="R1834" s="21"/>
      <c r="S1834" s="28" t="str">
        <f>IF(SUM(Table1[[#This Row],[छात्र निधि]:[टी.सी.शुल्क]])=0,"",SUM(Table1[[#This Row],[छात्र निधि]:[टी.सी.शुल्क]]))</f>
        <v/>
      </c>
      <c r="T1834" s="33"/>
      <c r="U1834" s="33"/>
      <c r="V1834" s="22"/>
    </row>
    <row r="1835" spans="2:22" ht="15">
      <c r="B1835" s="25" t="str">
        <f>IF(C1835="","",ROWS($A$4:A1835))</f>
        <v/>
      </c>
      <c r="C1835" s="25" t="str">
        <f>IF('Student Record'!A1833="","",'Student Record'!A1833)</f>
        <v/>
      </c>
      <c r="D1835" s="25" t="str">
        <f>IF('Student Record'!B1833="","",'Student Record'!B1833)</f>
        <v/>
      </c>
      <c r="E1835" s="25" t="str">
        <f>IF('Student Record'!C1833="","",'Student Record'!C1833)</f>
        <v/>
      </c>
      <c r="F1835" s="26" t="str">
        <f>IF('Student Record'!E1833="","",'Student Record'!E1833)</f>
        <v/>
      </c>
      <c r="G1835" s="26" t="str">
        <f>IF('Student Record'!G1833="","",'Student Record'!G1833)</f>
        <v/>
      </c>
      <c r="H1835" s="25" t="str">
        <f>IF('Student Record'!I1833="","",'Student Record'!I1833)</f>
        <v/>
      </c>
      <c r="I1835" s="27" t="str">
        <f>IF('Student Record'!J1833="","",'Student Record'!J1833)</f>
        <v/>
      </c>
      <c r="J1835" s="25" t="str">
        <f>IF('Student Record'!O1833="","",'Student Record'!O1833)</f>
        <v/>
      </c>
      <c r="K18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5" s="25" t="str">
        <f>IF(Table1[[#This Row],[नाम विद्यार्थी]]="","",IF(AND(Table1[[#This Row],[कक्षा]]&gt;8,Table1[[#This Row],[कक्षा]]&lt;11),50,""))</f>
        <v/>
      </c>
      <c r="M1835" s="28" t="str">
        <f>IF(Table1[[#This Row],[नाम विद्यार्थी]]="","",IF(AND(Table1[[#This Row],[कक्षा]]&gt;=11,'School Fees'!$L$3="Yes"),100,""))</f>
        <v/>
      </c>
      <c r="N18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5" s="25" t="str">
        <f>IF(Table1[[#This Row],[नाम विद्यार्थी]]="","",IF(Table1[[#This Row],[कक्षा]]&gt;8,5,""))</f>
        <v/>
      </c>
      <c r="P18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5" s="21"/>
      <c r="R1835" s="21"/>
      <c r="S1835" s="28" t="str">
        <f>IF(SUM(Table1[[#This Row],[छात्र निधि]:[टी.सी.शुल्क]])=0,"",SUM(Table1[[#This Row],[छात्र निधि]:[टी.सी.शुल्क]]))</f>
        <v/>
      </c>
      <c r="T1835" s="33"/>
      <c r="U1835" s="33"/>
      <c r="V1835" s="22"/>
    </row>
    <row r="1836" spans="2:22" ht="15">
      <c r="B1836" s="25" t="str">
        <f>IF(C1836="","",ROWS($A$4:A1836))</f>
        <v/>
      </c>
      <c r="C1836" s="25" t="str">
        <f>IF('Student Record'!A1834="","",'Student Record'!A1834)</f>
        <v/>
      </c>
      <c r="D1836" s="25" t="str">
        <f>IF('Student Record'!B1834="","",'Student Record'!B1834)</f>
        <v/>
      </c>
      <c r="E1836" s="25" t="str">
        <f>IF('Student Record'!C1834="","",'Student Record'!C1834)</f>
        <v/>
      </c>
      <c r="F1836" s="26" t="str">
        <f>IF('Student Record'!E1834="","",'Student Record'!E1834)</f>
        <v/>
      </c>
      <c r="G1836" s="26" t="str">
        <f>IF('Student Record'!G1834="","",'Student Record'!G1834)</f>
        <v/>
      </c>
      <c r="H1836" s="25" t="str">
        <f>IF('Student Record'!I1834="","",'Student Record'!I1834)</f>
        <v/>
      </c>
      <c r="I1836" s="27" t="str">
        <f>IF('Student Record'!J1834="","",'Student Record'!J1834)</f>
        <v/>
      </c>
      <c r="J1836" s="25" t="str">
        <f>IF('Student Record'!O1834="","",'Student Record'!O1834)</f>
        <v/>
      </c>
      <c r="K18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6" s="25" t="str">
        <f>IF(Table1[[#This Row],[नाम विद्यार्थी]]="","",IF(AND(Table1[[#This Row],[कक्षा]]&gt;8,Table1[[#This Row],[कक्षा]]&lt;11),50,""))</f>
        <v/>
      </c>
      <c r="M1836" s="28" t="str">
        <f>IF(Table1[[#This Row],[नाम विद्यार्थी]]="","",IF(AND(Table1[[#This Row],[कक्षा]]&gt;=11,'School Fees'!$L$3="Yes"),100,""))</f>
        <v/>
      </c>
      <c r="N18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6" s="25" t="str">
        <f>IF(Table1[[#This Row],[नाम विद्यार्थी]]="","",IF(Table1[[#This Row],[कक्षा]]&gt;8,5,""))</f>
        <v/>
      </c>
      <c r="P18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6" s="21"/>
      <c r="R1836" s="21"/>
      <c r="S1836" s="28" t="str">
        <f>IF(SUM(Table1[[#This Row],[छात्र निधि]:[टी.सी.शुल्क]])=0,"",SUM(Table1[[#This Row],[छात्र निधि]:[टी.सी.शुल्क]]))</f>
        <v/>
      </c>
      <c r="T1836" s="33"/>
      <c r="U1836" s="33"/>
      <c r="V1836" s="22"/>
    </row>
    <row r="1837" spans="2:22" ht="15">
      <c r="B1837" s="25" t="str">
        <f>IF(C1837="","",ROWS($A$4:A1837))</f>
        <v/>
      </c>
      <c r="C1837" s="25" t="str">
        <f>IF('Student Record'!A1835="","",'Student Record'!A1835)</f>
        <v/>
      </c>
      <c r="D1837" s="25" t="str">
        <f>IF('Student Record'!B1835="","",'Student Record'!B1835)</f>
        <v/>
      </c>
      <c r="E1837" s="25" t="str">
        <f>IF('Student Record'!C1835="","",'Student Record'!C1835)</f>
        <v/>
      </c>
      <c r="F1837" s="26" t="str">
        <f>IF('Student Record'!E1835="","",'Student Record'!E1835)</f>
        <v/>
      </c>
      <c r="G1837" s="26" t="str">
        <f>IF('Student Record'!G1835="","",'Student Record'!G1835)</f>
        <v/>
      </c>
      <c r="H1837" s="25" t="str">
        <f>IF('Student Record'!I1835="","",'Student Record'!I1835)</f>
        <v/>
      </c>
      <c r="I1837" s="27" t="str">
        <f>IF('Student Record'!J1835="","",'Student Record'!J1835)</f>
        <v/>
      </c>
      <c r="J1837" s="25" t="str">
        <f>IF('Student Record'!O1835="","",'Student Record'!O1835)</f>
        <v/>
      </c>
      <c r="K18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7" s="25" t="str">
        <f>IF(Table1[[#This Row],[नाम विद्यार्थी]]="","",IF(AND(Table1[[#This Row],[कक्षा]]&gt;8,Table1[[#This Row],[कक्षा]]&lt;11),50,""))</f>
        <v/>
      </c>
      <c r="M1837" s="28" t="str">
        <f>IF(Table1[[#This Row],[नाम विद्यार्थी]]="","",IF(AND(Table1[[#This Row],[कक्षा]]&gt;=11,'School Fees'!$L$3="Yes"),100,""))</f>
        <v/>
      </c>
      <c r="N18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7" s="25" t="str">
        <f>IF(Table1[[#This Row],[नाम विद्यार्थी]]="","",IF(Table1[[#This Row],[कक्षा]]&gt;8,5,""))</f>
        <v/>
      </c>
      <c r="P18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7" s="21"/>
      <c r="R1837" s="21"/>
      <c r="S1837" s="28" t="str">
        <f>IF(SUM(Table1[[#This Row],[छात्र निधि]:[टी.सी.शुल्क]])=0,"",SUM(Table1[[#This Row],[छात्र निधि]:[टी.सी.शुल्क]]))</f>
        <v/>
      </c>
      <c r="T1837" s="33"/>
      <c r="U1837" s="33"/>
      <c r="V1837" s="22"/>
    </row>
    <row r="1838" spans="2:22" ht="15">
      <c r="B1838" s="25" t="str">
        <f>IF(C1838="","",ROWS($A$4:A1838))</f>
        <v/>
      </c>
      <c r="C1838" s="25" t="str">
        <f>IF('Student Record'!A1836="","",'Student Record'!A1836)</f>
        <v/>
      </c>
      <c r="D1838" s="25" t="str">
        <f>IF('Student Record'!B1836="","",'Student Record'!B1836)</f>
        <v/>
      </c>
      <c r="E1838" s="25" t="str">
        <f>IF('Student Record'!C1836="","",'Student Record'!C1836)</f>
        <v/>
      </c>
      <c r="F1838" s="26" t="str">
        <f>IF('Student Record'!E1836="","",'Student Record'!E1836)</f>
        <v/>
      </c>
      <c r="G1838" s="26" t="str">
        <f>IF('Student Record'!G1836="","",'Student Record'!G1836)</f>
        <v/>
      </c>
      <c r="H1838" s="25" t="str">
        <f>IF('Student Record'!I1836="","",'Student Record'!I1836)</f>
        <v/>
      </c>
      <c r="I1838" s="27" t="str">
        <f>IF('Student Record'!J1836="","",'Student Record'!J1836)</f>
        <v/>
      </c>
      <c r="J1838" s="25" t="str">
        <f>IF('Student Record'!O1836="","",'Student Record'!O1836)</f>
        <v/>
      </c>
      <c r="K18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8" s="25" t="str">
        <f>IF(Table1[[#This Row],[नाम विद्यार्थी]]="","",IF(AND(Table1[[#This Row],[कक्षा]]&gt;8,Table1[[#This Row],[कक्षा]]&lt;11),50,""))</f>
        <v/>
      </c>
      <c r="M1838" s="28" t="str">
        <f>IF(Table1[[#This Row],[नाम विद्यार्थी]]="","",IF(AND(Table1[[#This Row],[कक्षा]]&gt;=11,'School Fees'!$L$3="Yes"),100,""))</f>
        <v/>
      </c>
      <c r="N18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8" s="25" t="str">
        <f>IF(Table1[[#This Row],[नाम विद्यार्थी]]="","",IF(Table1[[#This Row],[कक्षा]]&gt;8,5,""))</f>
        <v/>
      </c>
      <c r="P18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8" s="21"/>
      <c r="R1838" s="21"/>
      <c r="S1838" s="28" t="str">
        <f>IF(SUM(Table1[[#This Row],[छात्र निधि]:[टी.सी.शुल्क]])=0,"",SUM(Table1[[#This Row],[छात्र निधि]:[टी.सी.शुल्क]]))</f>
        <v/>
      </c>
      <c r="T1838" s="33"/>
      <c r="U1838" s="33"/>
      <c r="V1838" s="22"/>
    </row>
    <row r="1839" spans="2:22" ht="15">
      <c r="B1839" s="25" t="str">
        <f>IF(C1839="","",ROWS($A$4:A1839))</f>
        <v/>
      </c>
      <c r="C1839" s="25" t="str">
        <f>IF('Student Record'!A1837="","",'Student Record'!A1837)</f>
        <v/>
      </c>
      <c r="D1839" s="25" t="str">
        <f>IF('Student Record'!B1837="","",'Student Record'!B1837)</f>
        <v/>
      </c>
      <c r="E1839" s="25" t="str">
        <f>IF('Student Record'!C1837="","",'Student Record'!C1837)</f>
        <v/>
      </c>
      <c r="F1839" s="26" t="str">
        <f>IF('Student Record'!E1837="","",'Student Record'!E1837)</f>
        <v/>
      </c>
      <c r="G1839" s="26" t="str">
        <f>IF('Student Record'!G1837="","",'Student Record'!G1837)</f>
        <v/>
      </c>
      <c r="H1839" s="25" t="str">
        <f>IF('Student Record'!I1837="","",'Student Record'!I1837)</f>
        <v/>
      </c>
      <c r="I1839" s="27" t="str">
        <f>IF('Student Record'!J1837="","",'Student Record'!J1837)</f>
        <v/>
      </c>
      <c r="J1839" s="25" t="str">
        <f>IF('Student Record'!O1837="","",'Student Record'!O1837)</f>
        <v/>
      </c>
      <c r="K18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39" s="25" t="str">
        <f>IF(Table1[[#This Row],[नाम विद्यार्थी]]="","",IF(AND(Table1[[#This Row],[कक्षा]]&gt;8,Table1[[#This Row],[कक्षा]]&lt;11),50,""))</f>
        <v/>
      </c>
      <c r="M1839" s="28" t="str">
        <f>IF(Table1[[#This Row],[नाम विद्यार्थी]]="","",IF(AND(Table1[[#This Row],[कक्षा]]&gt;=11,'School Fees'!$L$3="Yes"),100,""))</f>
        <v/>
      </c>
      <c r="N18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39" s="25" t="str">
        <f>IF(Table1[[#This Row],[नाम विद्यार्थी]]="","",IF(Table1[[#This Row],[कक्षा]]&gt;8,5,""))</f>
        <v/>
      </c>
      <c r="P18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39" s="21"/>
      <c r="R1839" s="21"/>
      <c r="S1839" s="28" t="str">
        <f>IF(SUM(Table1[[#This Row],[छात्र निधि]:[टी.सी.शुल्क]])=0,"",SUM(Table1[[#This Row],[छात्र निधि]:[टी.सी.शुल्क]]))</f>
        <v/>
      </c>
      <c r="T1839" s="33"/>
      <c r="U1839" s="33"/>
      <c r="V1839" s="22"/>
    </row>
    <row r="1840" spans="2:22" ht="15">
      <c r="B1840" s="25" t="str">
        <f>IF(C1840="","",ROWS($A$4:A1840))</f>
        <v/>
      </c>
      <c r="C1840" s="25" t="str">
        <f>IF('Student Record'!A1838="","",'Student Record'!A1838)</f>
        <v/>
      </c>
      <c r="D1840" s="25" t="str">
        <f>IF('Student Record'!B1838="","",'Student Record'!B1838)</f>
        <v/>
      </c>
      <c r="E1840" s="25" t="str">
        <f>IF('Student Record'!C1838="","",'Student Record'!C1838)</f>
        <v/>
      </c>
      <c r="F1840" s="26" t="str">
        <f>IF('Student Record'!E1838="","",'Student Record'!E1838)</f>
        <v/>
      </c>
      <c r="G1840" s="26" t="str">
        <f>IF('Student Record'!G1838="","",'Student Record'!G1838)</f>
        <v/>
      </c>
      <c r="H1840" s="25" t="str">
        <f>IF('Student Record'!I1838="","",'Student Record'!I1838)</f>
        <v/>
      </c>
      <c r="I1840" s="27" t="str">
        <f>IF('Student Record'!J1838="","",'Student Record'!J1838)</f>
        <v/>
      </c>
      <c r="J1840" s="25" t="str">
        <f>IF('Student Record'!O1838="","",'Student Record'!O1838)</f>
        <v/>
      </c>
      <c r="K18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0" s="25" t="str">
        <f>IF(Table1[[#This Row],[नाम विद्यार्थी]]="","",IF(AND(Table1[[#This Row],[कक्षा]]&gt;8,Table1[[#This Row],[कक्षा]]&lt;11),50,""))</f>
        <v/>
      </c>
      <c r="M1840" s="28" t="str">
        <f>IF(Table1[[#This Row],[नाम विद्यार्थी]]="","",IF(AND(Table1[[#This Row],[कक्षा]]&gt;=11,'School Fees'!$L$3="Yes"),100,""))</f>
        <v/>
      </c>
      <c r="N18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0" s="25" t="str">
        <f>IF(Table1[[#This Row],[नाम विद्यार्थी]]="","",IF(Table1[[#This Row],[कक्षा]]&gt;8,5,""))</f>
        <v/>
      </c>
      <c r="P18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0" s="21"/>
      <c r="R1840" s="21"/>
      <c r="S1840" s="28" t="str">
        <f>IF(SUM(Table1[[#This Row],[छात्र निधि]:[टी.सी.शुल्क]])=0,"",SUM(Table1[[#This Row],[छात्र निधि]:[टी.सी.शुल्क]]))</f>
        <v/>
      </c>
      <c r="T1840" s="33"/>
      <c r="U1840" s="33"/>
      <c r="V1840" s="22"/>
    </row>
    <row r="1841" spans="2:22" ht="15">
      <c r="B1841" s="25" t="str">
        <f>IF(C1841="","",ROWS($A$4:A1841))</f>
        <v/>
      </c>
      <c r="C1841" s="25" t="str">
        <f>IF('Student Record'!A1839="","",'Student Record'!A1839)</f>
        <v/>
      </c>
      <c r="D1841" s="25" t="str">
        <f>IF('Student Record'!B1839="","",'Student Record'!B1839)</f>
        <v/>
      </c>
      <c r="E1841" s="25" t="str">
        <f>IF('Student Record'!C1839="","",'Student Record'!C1839)</f>
        <v/>
      </c>
      <c r="F1841" s="26" t="str">
        <f>IF('Student Record'!E1839="","",'Student Record'!E1839)</f>
        <v/>
      </c>
      <c r="G1841" s="26" t="str">
        <f>IF('Student Record'!G1839="","",'Student Record'!G1839)</f>
        <v/>
      </c>
      <c r="H1841" s="25" t="str">
        <f>IF('Student Record'!I1839="","",'Student Record'!I1839)</f>
        <v/>
      </c>
      <c r="I1841" s="27" t="str">
        <f>IF('Student Record'!J1839="","",'Student Record'!J1839)</f>
        <v/>
      </c>
      <c r="J1841" s="25" t="str">
        <f>IF('Student Record'!O1839="","",'Student Record'!O1839)</f>
        <v/>
      </c>
      <c r="K18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1" s="25" t="str">
        <f>IF(Table1[[#This Row],[नाम विद्यार्थी]]="","",IF(AND(Table1[[#This Row],[कक्षा]]&gt;8,Table1[[#This Row],[कक्षा]]&lt;11),50,""))</f>
        <v/>
      </c>
      <c r="M1841" s="28" t="str">
        <f>IF(Table1[[#This Row],[नाम विद्यार्थी]]="","",IF(AND(Table1[[#This Row],[कक्षा]]&gt;=11,'School Fees'!$L$3="Yes"),100,""))</f>
        <v/>
      </c>
      <c r="N18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1" s="25" t="str">
        <f>IF(Table1[[#This Row],[नाम विद्यार्थी]]="","",IF(Table1[[#This Row],[कक्षा]]&gt;8,5,""))</f>
        <v/>
      </c>
      <c r="P18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1" s="21"/>
      <c r="R1841" s="21"/>
      <c r="S1841" s="28" t="str">
        <f>IF(SUM(Table1[[#This Row],[छात्र निधि]:[टी.सी.शुल्क]])=0,"",SUM(Table1[[#This Row],[छात्र निधि]:[टी.सी.शुल्क]]))</f>
        <v/>
      </c>
      <c r="T1841" s="33"/>
      <c r="U1841" s="33"/>
      <c r="V1841" s="22"/>
    </row>
    <row r="1842" spans="2:22" ht="15">
      <c r="B1842" s="25" t="str">
        <f>IF(C1842="","",ROWS($A$4:A1842))</f>
        <v/>
      </c>
      <c r="C1842" s="25" t="str">
        <f>IF('Student Record'!A1840="","",'Student Record'!A1840)</f>
        <v/>
      </c>
      <c r="D1842" s="25" t="str">
        <f>IF('Student Record'!B1840="","",'Student Record'!B1840)</f>
        <v/>
      </c>
      <c r="E1842" s="25" t="str">
        <f>IF('Student Record'!C1840="","",'Student Record'!C1840)</f>
        <v/>
      </c>
      <c r="F1842" s="26" t="str">
        <f>IF('Student Record'!E1840="","",'Student Record'!E1840)</f>
        <v/>
      </c>
      <c r="G1842" s="26" t="str">
        <f>IF('Student Record'!G1840="","",'Student Record'!G1840)</f>
        <v/>
      </c>
      <c r="H1842" s="25" t="str">
        <f>IF('Student Record'!I1840="","",'Student Record'!I1840)</f>
        <v/>
      </c>
      <c r="I1842" s="27" t="str">
        <f>IF('Student Record'!J1840="","",'Student Record'!J1840)</f>
        <v/>
      </c>
      <c r="J1842" s="25" t="str">
        <f>IF('Student Record'!O1840="","",'Student Record'!O1840)</f>
        <v/>
      </c>
      <c r="K18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2" s="25" t="str">
        <f>IF(Table1[[#This Row],[नाम विद्यार्थी]]="","",IF(AND(Table1[[#This Row],[कक्षा]]&gt;8,Table1[[#This Row],[कक्षा]]&lt;11),50,""))</f>
        <v/>
      </c>
      <c r="M1842" s="28" t="str">
        <f>IF(Table1[[#This Row],[नाम विद्यार्थी]]="","",IF(AND(Table1[[#This Row],[कक्षा]]&gt;=11,'School Fees'!$L$3="Yes"),100,""))</f>
        <v/>
      </c>
      <c r="N18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2" s="25" t="str">
        <f>IF(Table1[[#This Row],[नाम विद्यार्थी]]="","",IF(Table1[[#This Row],[कक्षा]]&gt;8,5,""))</f>
        <v/>
      </c>
      <c r="P18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2" s="21"/>
      <c r="R1842" s="21"/>
      <c r="S1842" s="28" t="str">
        <f>IF(SUM(Table1[[#This Row],[छात्र निधि]:[टी.सी.शुल्क]])=0,"",SUM(Table1[[#This Row],[छात्र निधि]:[टी.सी.शुल्क]]))</f>
        <v/>
      </c>
      <c r="T1842" s="33"/>
      <c r="U1842" s="33"/>
      <c r="V1842" s="22"/>
    </row>
    <row r="1843" spans="2:22" ht="15">
      <c r="B1843" s="25" t="str">
        <f>IF(C1843="","",ROWS($A$4:A1843))</f>
        <v/>
      </c>
      <c r="C1843" s="25" t="str">
        <f>IF('Student Record'!A1841="","",'Student Record'!A1841)</f>
        <v/>
      </c>
      <c r="D1843" s="25" t="str">
        <f>IF('Student Record'!B1841="","",'Student Record'!B1841)</f>
        <v/>
      </c>
      <c r="E1843" s="25" t="str">
        <f>IF('Student Record'!C1841="","",'Student Record'!C1841)</f>
        <v/>
      </c>
      <c r="F1843" s="26" t="str">
        <f>IF('Student Record'!E1841="","",'Student Record'!E1841)</f>
        <v/>
      </c>
      <c r="G1843" s="26" t="str">
        <f>IF('Student Record'!G1841="","",'Student Record'!G1841)</f>
        <v/>
      </c>
      <c r="H1843" s="25" t="str">
        <f>IF('Student Record'!I1841="","",'Student Record'!I1841)</f>
        <v/>
      </c>
      <c r="I1843" s="27" t="str">
        <f>IF('Student Record'!J1841="","",'Student Record'!J1841)</f>
        <v/>
      </c>
      <c r="J1843" s="25" t="str">
        <f>IF('Student Record'!O1841="","",'Student Record'!O1841)</f>
        <v/>
      </c>
      <c r="K18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3" s="25" t="str">
        <f>IF(Table1[[#This Row],[नाम विद्यार्थी]]="","",IF(AND(Table1[[#This Row],[कक्षा]]&gt;8,Table1[[#This Row],[कक्षा]]&lt;11),50,""))</f>
        <v/>
      </c>
      <c r="M1843" s="28" t="str">
        <f>IF(Table1[[#This Row],[नाम विद्यार्थी]]="","",IF(AND(Table1[[#This Row],[कक्षा]]&gt;=11,'School Fees'!$L$3="Yes"),100,""))</f>
        <v/>
      </c>
      <c r="N18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3" s="25" t="str">
        <f>IF(Table1[[#This Row],[नाम विद्यार्थी]]="","",IF(Table1[[#This Row],[कक्षा]]&gt;8,5,""))</f>
        <v/>
      </c>
      <c r="P18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3" s="21"/>
      <c r="R1843" s="21"/>
      <c r="S1843" s="28" t="str">
        <f>IF(SUM(Table1[[#This Row],[छात्र निधि]:[टी.सी.शुल्क]])=0,"",SUM(Table1[[#This Row],[छात्र निधि]:[टी.सी.शुल्क]]))</f>
        <v/>
      </c>
      <c r="T1843" s="33"/>
      <c r="U1843" s="33"/>
      <c r="V1843" s="22"/>
    </row>
    <row r="1844" spans="2:22" ht="15">
      <c r="B1844" s="25" t="str">
        <f>IF(C1844="","",ROWS($A$4:A1844))</f>
        <v/>
      </c>
      <c r="C1844" s="25" t="str">
        <f>IF('Student Record'!A1842="","",'Student Record'!A1842)</f>
        <v/>
      </c>
      <c r="D1844" s="25" t="str">
        <f>IF('Student Record'!B1842="","",'Student Record'!B1842)</f>
        <v/>
      </c>
      <c r="E1844" s="25" t="str">
        <f>IF('Student Record'!C1842="","",'Student Record'!C1842)</f>
        <v/>
      </c>
      <c r="F1844" s="26" t="str">
        <f>IF('Student Record'!E1842="","",'Student Record'!E1842)</f>
        <v/>
      </c>
      <c r="G1844" s="26" t="str">
        <f>IF('Student Record'!G1842="","",'Student Record'!G1842)</f>
        <v/>
      </c>
      <c r="H1844" s="25" t="str">
        <f>IF('Student Record'!I1842="","",'Student Record'!I1842)</f>
        <v/>
      </c>
      <c r="I1844" s="27" t="str">
        <f>IF('Student Record'!J1842="","",'Student Record'!J1842)</f>
        <v/>
      </c>
      <c r="J1844" s="25" t="str">
        <f>IF('Student Record'!O1842="","",'Student Record'!O1842)</f>
        <v/>
      </c>
      <c r="K18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4" s="25" t="str">
        <f>IF(Table1[[#This Row],[नाम विद्यार्थी]]="","",IF(AND(Table1[[#This Row],[कक्षा]]&gt;8,Table1[[#This Row],[कक्षा]]&lt;11),50,""))</f>
        <v/>
      </c>
      <c r="M1844" s="28" t="str">
        <f>IF(Table1[[#This Row],[नाम विद्यार्थी]]="","",IF(AND(Table1[[#This Row],[कक्षा]]&gt;=11,'School Fees'!$L$3="Yes"),100,""))</f>
        <v/>
      </c>
      <c r="N18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4" s="25" t="str">
        <f>IF(Table1[[#This Row],[नाम विद्यार्थी]]="","",IF(Table1[[#This Row],[कक्षा]]&gt;8,5,""))</f>
        <v/>
      </c>
      <c r="P18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4" s="21"/>
      <c r="R1844" s="21"/>
      <c r="S1844" s="28" t="str">
        <f>IF(SUM(Table1[[#This Row],[छात्र निधि]:[टी.सी.शुल्क]])=0,"",SUM(Table1[[#This Row],[छात्र निधि]:[टी.सी.शुल्क]]))</f>
        <v/>
      </c>
      <c r="T1844" s="33"/>
      <c r="U1844" s="33"/>
      <c r="V1844" s="22"/>
    </row>
    <row r="1845" spans="2:22" ht="15">
      <c r="B1845" s="25" t="str">
        <f>IF(C1845="","",ROWS($A$4:A1845))</f>
        <v/>
      </c>
      <c r="C1845" s="25" t="str">
        <f>IF('Student Record'!A1843="","",'Student Record'!A1843)</f>
        <v/>
      </c>
      <c r="D1845" s="25" t="str">
        <f>IF('Student Record'!B1843="","",'Student Record'!B1843)</f>
        <v/>
      </c>
      <c r="E1845" s="25" t="str">
        <f>IF('Student Record'!C1843="","",'Student Record'!C1843)</f>
        <v/>
      </c>
      <c r="F1845" s="26" t="str">
        <f>IF('Student Record'!E1843="","",'Student Record'!E1843)</f>
        <v/>
      </c>
      <c r="G1845" s="26" t="str">
        <f>IF('Student Record'!G1843="","",'Student Record'!G1843)</f>
        <v/>
      </c>
      <c r="H1845" s="25" t="str">
        <f>IF('Student Record'!I1843="","",'Student Record'!I1843)</f>
        <v/>
      </c>
      <c r="I1845" s="27" t="str">
        <f>IF('Student Record'!J1843="","",'Student Record'!J1843)</f>
        <v/>
      </c>
      <c r="J1845" s="25" t="str">
        <f>IF('Student Record'!O1843="","",'Student Record'!O1843)</f>
        <v/>
      </c>
      <c r="K18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5" s="25" t="str">
        <f>IF(Table1[[#This Row],[नाम विद्यार्थी]]="","",IF(AND(Table1[[#This Row],[कक्षा]]&gt;8,Table1[[#This Row],[कक्षा]]&lt;11),50,""))</f>
        <v/>
      </c>
      <c r="M1845" s="28" t="str">
        <f>IF(Table1[[#This Row],[नाम विद्यार्थी]]="","",IF(AND(Table1[[#This Row],[कक्षा]]&gt;=11,'School Fees'!$L$3="Yes"),100,""))</f>
        <v/>
      </c>
      <c r="N18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5" s="25" t="str">
        <f>IF(Table1[[#This Row],[नाम विद्यार्थी]]="","",IF(Table1[[#This Row],[कक्षा]]&gt;8,5,""))</f>
        <v/>
      </c>
      <c r="P18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5" s="21"/>
      <c r="R1845" s="21"/>
      <c r="S1845" s="28" t="str">
        <f>IF(SUM(Table1[[#This Row],[छात्र निधि]:[टी.सी.शुल्क]])=0,"",SUM(Table1[[#This Row],[छात्र निधि]:[टी.सी.शुल्क]]))</f>
        <v/>
      </c>
      <c r="T1845" s="33"/>
      <c r="U1845" s="33"/>
      <c r="V1845" s="22"/>
    </row>
    <row r="1846" spans="2:22" ht="15">
      <c r="B1846" s="25" t="str">
        <f>IF(C1846="","",ROWS($A$4:A1846))</f>
        <v/>
      </c>
      <c r="C1846" s="25" t="str">
        <f>IF('Student Record'!A1844="","",'Student Record'!A1844)</f>
        <v/>
      </c>
      <c r="D1846" s="25" t="str">
        <f>IF('Student Record'!B1844="","",'Student Record'!B1844)</f>
        <v/>
      </c>
      <c r="E1846" s="25" t="str">
        <f>IF('Student Record'!C1844="","",'Student Record'!C1844)</f>
        <v/>
      </c>
      <c r="F1846" s="26" t="str">
        <f>IF('Student Record'!E1844="","",'Student Record'!E1844)</f>
        <v/>
      </c>
      <c r="G1846" s="26" t="str">
        <f>IF('Student Record'!G1844="","",'Student Record'!G1844)</f>
        <v/>
      </c>
      <c r="H1846" s="25" t="str">
        <f>IF('Student Record'!I1844="","",'Student Record'!I1844)</f>
        <v/>
      </c>
      <c r="I1846" s="27" t="str">
        <f>IF('Student Record'!J1844="","",'Student Record'!J1844)</f>
        <v/>
      </c>
      <c r="J1846" s="25" t="str">
        <f>IF('Student Record'!O1844="","",'Student Record'!O1844)</f>
        <v/>
      </c>
      <c r="K18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6" s="25" t="str">
        <f>IF(Table1[[#This Row],[नाम विद्यार्थी]]="","",IF(AND(Table1[[#This Row],[कक्षा]]&gt;8,Table1[[#This Row],[कक्षा]]&lt;11),50,""))</f>
        <v/>
      </c>
      <c r="M1846" s="28" t="str">
        <f>IF(Table1[[#This Row],[नाम विद्यार्थी]]="","",IF(AND(Table1[[#This Row],[कक्षा]]&gt;=11,'School Fees'!$L$3="Yes"),100,""))</f>
        <v/>
      </c>
      <c r="N18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6" s="25" t="str">
        <f>IF(Table1[[#This Row],[नाम विद्यार्थी]]="","",IF(Table1[[#This Row],[कक्षा]]&gt;8,5,""))</f>
        <v/>
      </c>
      <c r="P18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6" s="21"/>
      <c r="R1846" s="21"/>
      <c r="S1846" s="28" t="str">
        <f>IF(SUM(Table1[[#This Row],[छात्र निधि]:[टी.सी.शुल्क]])=0,"",SUM(Table1[[#This Row],[छात्र निधि]:[टी.सी.शुल्क]]))</f>
        <v/>
      </c>
      <c r="T1846" s="33"/>
      <c r="U1846" s="33"/>
      <c r="V1846" s="22"/>
    </row>
    <row r="1847" spans="2:22" ht="15">
      <c r="B1847" s="25" t="str">
        <f>IF(C1847="","",ROWS($A$4:A1847))</f>
        <v/>
      </c>
      <c r="C1847" s="25" t="str">
        <f>IF('Student Record'!A1845="","",'Student Record'!A1845)</f>
        <v/>
      </c>
      <c r="D1847" s="25" t="str">
        <f>IF('Student Record'!B1845="","",'Student Record'!B1845)</f>
        <v/>
      </c>
      <c r="E1847" s="25" t="str">
        <f>IF('Student Record'!C1845="","",'Student Record'!C1845)</f>
        <v/>
      </c>
      <c r="F1847" s="26" t="str">
        <f>IF('Student Record'!E1845="","",'Student Record'!E1845)</f>
        <v/>
      </c>
      <c r="G1847" s="26" t="str">
        <f>IF('Student Record'!G1845="","",'Student Record'!G1845)</f>
        <v/>
      </c>
      <c r="H1847" s="25" t="str">
        <f>IF('Student Record'!I1845="","",'Student Record'!I1845)</f>
        <v/>
      </c>
      <c r="I1847" s="27" t="str">
        <f>IF('Student Record'!J1845="","",'Student Record'!J1845)</f>
        <v/>
      </c>
      <c r="J1847" s="25" t="str">
        <f>IF('Student Record'!O1845="","",'Student Record'!O1845)</f>
        <v/>
      </c>
      <c r="K18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7" s="25" t="str">
        <f>IF(Table1[[#This Row],[नाम विद्यार्थी]]="","",IF(AND(Table1[[#This Row],[कक्षा]]&gt;8,Table1[[#This Row],[कक्षा]]&lt;11),50,""))</f>
        <v/>
      </c>
      <c r="M1847" s="28" t="str">
        <f>IF(Table1[[#This Row],[नाम विद्यार्थी]]="","",IF(AND(Table1[[#This Row],[कक्षा]]&gt;=11,'School Fees'!$L$3="Yes"),100,""))</f>
        <v/>
      </c>
      <c r="N18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7" s="25" t="str">
        <f>IF(Table1[[#This Row],[नाम विद्यार्थी]]="","",IF(Table1[[#This Row],[कक्षा]]&gt;8,5,""))</f>
        <v/>
      </c>
      <c r="P18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7" s="21"/>
      <c r="R1847" s="21"/>
      <c r="S1847" s="28" t="str">
        <f>IF(SUM(Table1[[#This Row],[छात्र निधि]:[टी.सी.शुल्क]])=0,"",SUM(Table1[[#This Row],[छात्र निधि]:[टी.सी.शुल्क]]))</f>
        <v/>
      </c>
      <c r="T1847" s="33"/>
      <c r="U1847" s="33"/>
      <c r="V1847" s="22"/>
    </row>
    <row r="1848" spans="2:22" ht="15">
      <c r="B1848" s="25" t="str">
        <f>IF(C1848="","",ROWS($A$4:A1848))</f>
        <v/>
      </c>
      <c r="C1848" s="25" t="str">
        <f>IF('Student Record'!A1846="","",'Student Record'!A1846)</f>
        <v/>
      </c>
      <c r="D1848" s="25" t="str">
        <f>IF('Student Record'!B1846="","",'Student Record'!B1846)</f>
        <v/>
      </c>
      <c r="E1848" s="25" t="str">
        <f>IF('Student Record'!C1846="","",'Student Record'!C1846)</f>
        <v/>
      </c>
      <c r="F1848" s="26" t="str">
        <f>IF('Student Record'!E1846="","",'Student Record'!E1846)</f>
        <v/>
      </c>
      <c r="G1848" s="26" t="str">
        <f>IF('Student Record'!G1846="","",'Student Record'!G1846)</f>
        <v/>
      </c>
      <c r="H1848" s="25" t="str">
        <f>IF('Student Record'!I1846="","",'Student Record'!I1846)</f>
        <v/>
      </c>
      <c r="I1848" s="27" t="str">
        <f>IF('Student Record'!J1846="","",'Student Record'!J1846)</f>
        <v/>
      </c>
      <c r="J1848" s="25" t="str">
        <f>IF('Student Record'!O1846="","",'Student Record'!O1846)</f>
        <v/>
      </c>
      <c r="K18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8" s="25" t="str">
        <f>IF(Table1[[#This Row],[नाम विद्यार्थी]]="","",IF(AND(Table1[[#This Row],[कक्षा]]&gt;8,Table1[[#This Row],[कक्षा]]&lt;11),50,""))</f>
        <v/>
      </c>
      <c r="M1848" s="28" t="str">
        <f>IF(Table1[[#This Row],[नाम विद्यार्थी]]="","",IF(AND(Table1[[#This Row],[कक्षा]]&gt;=11,'School Fees'!$L$3="Yes"),100,""))</f>
        <v/>
      </c>
      <c r="N18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8" s="25" t="str">
        <f>IF(Table1[[#This Row],[नाम विद्यार्थी]]="","",IF(Table1[[#This Row],[कक्षा]]&gt;8,5,""))</f>
        <v/>
      </c>
      <c r="P18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8" s="21"/>
      <c r="R1848" s="21"/>
      <c r="S1848" s="28" t="str">
        <f>IF(SUM(Table1[[#This Row],[छात्र निधि]:[टी.सी.शुल्क]])=0,"",SUM(Table1[[#This Row],[छात्र निधि]:[टी.सी.शुल्क]]))</f>
        <v/>
      </c>
      <c r="T1848" s="33"/>
      <c r="U1848" s="33"/>
      <c r="V1848" s="22"/>
    </row>
    <row r="1849" spans="2:22" ht="15">
      <c r="B1849" s="25" t="str">
        <f>IF(C1849="","",ROWS($A$4:A1849))</f>
        <v/>
      </c>
      <c r="C1849" s="25" t="str">
        <f>IF('Student Record'!A1847="","",'Student Record'!A1847)</f>
        <v/>
      </c>
      <c r="D1849" s="25" t="str">
        <f>IF('Student Record'!B1847="","",'Student Record'!B1847)</f>
        <v/>
      </c>
      <c r="E1849" s="25" t="str">
        <f>IF('Student Record'!C1847="","",'Student Record'!C1847)</f>
        <v/>
      </c>
      <c r="F1849" s="26" t="str">
        <f>IF('Student Record'!E1847="","",'Student Record'!E1847)</f>
        <v/>
      </c>
      <c r="G1849" s="26" t="str">
        <f>IF('Student Record'!G1847="","",'Student Record'!G1847)</f>
        <v/>
      </c>
      <c r="H1849" s="25" t="str">
        <f>IF('Student Record'!I1847="","",'Student Record'!I1847)</f>
        <v/>
      </c>
      <c r="I1849" s="27" t="str">
        <f>IF('Student Record'!J1847="","",'Student Record'!J1847)</f>
        <v/>
      </c>
      <c r="J1849" s="25" t="str">
        <f>IF('Student Record'!O1847="","",'Student Record'!O1847)</f>
        <v/>
      </c>
      <c r="K18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49" s="25" t="str">
        <f>IF(Table1[[#This Row],[नाम विद्यार्थी]]="","",IF(AND(Table1[[#This Row],[कक्षा]]&gt;8,Table1[[#This Row],[कक्षा]]&lt;11),50,""))</f>
        <v/>
      </c>
      <c r="M1849" s="28" t="str">
        <f>IF(Table1[[#This Row],[नाम विद्यार्थी]]="","",IF(AND(Table1[[#This Row],[कक्षा]]&gt;=11,'School Fees'!$L$3="Yes"),100,""))</f>
        <v/>
      </c>
      <c r="N18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49" s="25" t="str">
        <f>IF(Table1[[#This Row],[नाम विद्यार्थी]]="","",IF(Table1[[#This Row],[कक्षा]]&gt;8,5,""))</f>
        <v/>
      </c>
      <c r="P18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49" s="21"/>
      <c r="R1849" s="21"/>
      <c r="S1849" s="28" t="str">
        <f>IF(SUM(Table1[[#This Row],[छात्र निधि]:[टी.सी.शुल्क]])=0,"",SUM(Table1[[#This Row],[छात्र निधि]:[टी.सी.शुल्क]]))</f>
        <v/>
      </c>
      <c r="T1849" s="33"/>
      <c r="U1849" s="33"/>
      <c r="V1849" s="22"/>
    </row>
    <row r="1850" spans="2:22" ht="15">
      <c r="B1850" s="25" t="str">
        <f>IF(C1850="","",ROWS($A$4:A1850))</f>
        <v/>
      </c>
      <c r="C1850" s="25" t="str">
        <f>IF('Student Record'!A1848="","",'Student Record'!A1848)</f>
        <v/>
      </c>
      <c r="D1850" s="25" t="str">
        <f>IF('Student Record'!B1848="","",'Student Record'!B1848)</f>
        <v/>
      </c>
      <c r="E1850" s="25" t="str">
        <f>IF('Student Record'!C1848="","",'Student Record'!C1848)</f>
        <v/>
      </c>
      <c r="F1850" s="26" t="str">
        <f>IF('Student Record'!E1848="","",'Student Record'!E1848)</f>
        <v/>
      </c>
      <c r="G1850" s="26" t="str">
        <f>IF('Student Record'!G1848="","",'Student Record'!G1848)</f>
        <v/>
      </c>
      <c r="H1850" s="25" t="str">
        <f>IF('Student Record'!I1848="","",'Student Record'!I1848)</f>
        <v/>
      </c>
      <c r="I1850" s="27" t="str">
        <f>IF('Student Record'!J1848="","",'Student Record'!J1848)</f>
        <v/>
      </c>
      <c r="J1850" s="25" t="str">
        <f>IF('Student Record'!O1848="","",'Student Record'!O1848)</f>
        <v/>
      </c>
      <c r="K18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0" s="25" t="str">
        <f>IF(Table1[[#This Row],[नाम विद्यार्थी]]="","",IF(AND(Table1[[#This Row],[कक्षा]]&gt;8,Table1[[#This Row],[कक्षा]]&lt;11),50,""))</f>
        <v/>
      </c>
      <c r="M1850" s="28" t="str">
        <f>IF(Table1[[#This Row],[नाम विद्यार्थी]]="","",IF(AND(Table1[[#This Row],[कक्षा]]&gt;=11,'School Fees'!$L$3="Yes"),100,""))</f>
        <v/>
      </c>
      <c r="N18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0" s="25" t="str">
        <f>IF(Table1[[#This Row],[नाम विद्यार्थी]]="","",IF(Table1[[#This Row],[कक्षा]]&gt;8,5,""))</f>
        <v/>
      </c>
      <c r="P18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0" s="21"/>
      <c r="R1850" s="21"/>
      <c r="S1850" s="28" t="str">
        <f>IF(SUM(Table1[[#This Row],[छात्र निधि]:[टी.सी.शुल्क]])=0,"",SUM(Table1[[#This Row],[छात्र निधि]:[टी.सी.शुल्क]]))</f>
        <v/>
      </c>
      <c r="T1850" s="33"/>
      <c r="U1850" s="33"/>
      <c r="V1850" s="22"/>
    </row>
    <row r="1851" spans="2:22" ht="15">
      <c r="B1851" s="25" t="str">
        <f>IF(C1851="","",ROWS($A$4:A1851))</f>
        <v/>
      </c>
      <c r="C1851" s="25" t="str">
        <f>IF('Student Record'!A1849="","",'Student Record'!A1849)</f>
        <v/>
      </c>
      <c r="D1851" s="25" t="str">
        <f>IF('Student Record'!B1849="","",'Student Record'!B1849)</f>
        <v/>
      </c>
      <c r="E1851" s="25" t="str">
        <f>IF('Student Record'!C1849="","",'Student Record'!C1849)</f>
        <v/>
      </c>
      <c r="F1851" s="26" t="str">
        <f>IF('Student Record'!E1849="","",'Student Record'!E1849)</f>
        <v/>
      </c>
      <c r="G1851" s="26" t="str">
        <f>IF('Student Record'!G1849="","",'Student Record'!G1849)</f>
        <v/>
      </c>
      <c r="H1851" s="25" t="str">
        <f>IF('Student Record'!I1849="","",'Student Record'!I1849)</f>
        <v/>
      </c>
      <c r="I1851" s="27" t="str">
        <f>IF('Student Record'!J1849="","",'Student Record'!J1849)</f>
        <v/>
      </c>
      <c r="J1851" s="25" t="str">
        <f>IF('Student Record'!O1849="","",'Student Record'!O1849)</f>
        <v/>
      </c>
      <c r="K18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1" s="25" t="str">
        <f>IF(Table1[[#This Row],[नाम विद्यार्थी]]="","",IF(AND(Table1[[#This Row],[कक्षा]]&gt;8,Table1[[#This Row],[कक्षा]]&lt;11),50,""))</f>
        <v/>
      </c>
      <c r="M1851" s="28" t="str">
        <f>IF(Table1[[#This Row],[नाम विद्यार्थी]]="","",IF(AND(Table1[[#This Row],[कक्षा]]&gt;=11,'School Fees'!$L$3="Yes"),100,""))</f>
        <v/>
      </c>
      <c r="N18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1" s="25" t="str">
        <f>IF(Table1[[#This Row],[नाम विद्यार्थी]]="","",IF(Table1[[#This Row],[कक्षा]]&gt;8,5,""))</f>
        <v/>
      </c>
      <c r="P18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1" s="21"/>
      <c r="R1851" s="21"/>
      <c r="S1851" s="28" t="str">
        <f>IF(SUM(Table1[[#This Row],[छात्र निधि]:[टी.सी.शुल्क]])=0,"",SUM(Table1[[#This Row],[छात्र निधि]:[टी.सी.शुल्क]]))</f>
        <v/>
      </c>
      <c r="T1851" s="33"/>
      <c r="U1851" s="33"/>
      <c r="V1851" s="22"/>
    </row>
    <row r="1852" spans="2:22" ht="15">
      <c r="B1852" s="25" t="str">
        <f>IF(C1852="","",ROWS($A$4:A1852))</f>
        <v/>
      </c>
      <c r="C1852" s="25" t="str">
        <f>IF('Student Record'!A1850="","",'Student Record'!A1850)</f>
        <v/>
      </c>
      <c r="D1852" s="25" t="str">
        <f>IF('Student Record'!B1850="","",'Student Record'!B1850)</f>
        <v/>
      </c>
      <c r="E1852" s="25" t="str">
        <f>IF('Student Record'!C1850="","",'Student Record'!C1850)</f>
        <v/>
      </c>
      <c r="F1852" s="26" t="str">
        <f>IF('Student Record'!E1850="","",'Student Record'!E1850)</f>
        <v/>
      </c>
      <c r="G1852" s="26" t="str">
        <f>IF('Student Record'!G1850="","",'Student Record'!G1850)</f>
        <v/>
      </c>
      <c r="H1852" s="25" t="str">
        <f>IF('Student Record'!I1850="","",'Student Record'!I1850)</f>
        <v/>
      </c>
      <c r="I1852" s="27" t="str">
        <f>IF('Student Record'!J1850="","",'Student Record'!J1850)</f>
        <v/>
      </c>
      <c r="J1852" s="25" t="str">
        <f>IF('Student Record'!O1850="","",'Student Record'!O1850)</f>
        <v/>
      </c>
      <c r="K18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2" s="25" t="str">
        <f>IF(Table1[[#This Row],[नाम विद्यार्थी]]="","",IF(AND(Table1[[#This Row],[कक्षा]]&gt;8,Table1[[#This Row],[कक्षा]]&lt;11),50,""))</f>
        <v/>
      </c>
      <c r="M1852" s="28" t="str">
        <f>IF(Table1[[#This Row],[नाम विद्यार्थी]]="","",IF(AND(Table1[[#This Row],[कक्षा]]&gt;=11,'School Fees'!$L$3="Yes"),100,""))</f>
        <v/>
      </c>
      <c r="N18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2" s="25" t="str">
        <f>IF(Table1[[#This Row],[नाम विद्यार्थी]]="","",IF(Table1[[#This Row],[कक्षा]]&gt;8,5,""))</f>
        <v/>
      </c>
      <c r="P18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2" s="21"/>
      <c r="R1852" s="21"/>
      <c r="S1852" s="28" t="str">
        <f>IF(SUM(Table1[[#This Row],[छात्र निधि]:[टी.सी.शुल्क]])=0,"",SUM(Table1[[#This Row],[छात्र निधि]:[टी.सी.शुल्क]]))</f>
        <v/>
      </c>
      <c r="T1852" s="33"/>
      <c r="U1852" s="33"/>
      <c r="V1852" s="22"/>
    </row>
    <row r="1853" spans="2:22" ht="15">
      <c r="B1853" s="25" t="str">
        <f>IF(C1853="","",ROWS($A$4:A1853))</f>
        <v/>
      </c>
      <c r="C1853" s="25" t="str">
        <f>IF('Student Record'!A1851="","",'Student Record'!A1851)</f>
        <v/>
      </c>
      <c r="D1853" s="25" t="str">
        <f>IF('Student Record'!B1851="","",'Student Record'!B1851)</f>
        <v/>
      </c>
      <c r="E1853" s="25" t="str">
        <f>IF('Student Record'!C1851="","",'Student Record'!C1851)</f>
        <v/>
      </c>
      <c r="F1853" s="26" t="str">
        <f>IF('Student Record'!E1851="","",'Student Record'!E1851)</f>
        <v/>
      </c>
      <c r="G1853" s="26" t="str">
        <f>IF('Student Record'!G1851="","",'Student Record'!G1851)</f>
        <v/>
      </c>
      <c r="H1853" s="25" t="str">
        <f>IF('Student Record'!I1851="","",'Student Record'!I1851)</f>
        <v/>
      </c>
      <c r="I1853" s="27" t="str">
        <f>IF('Student Record'!J1851="","",'Student Record'!J1851)</f>
        <v/>
      </c>
      <c r="J1853" s="25" t="str">
        <f>IF('Student Record'!O1851="","",'Student Record'!O1851)</f>
        <v/>
      </c>
      <c r="K18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3" s="25" t="str">
        <f>IF(Table1[[#This Row],[नाम विद्यार्थी]]="","",IF(AND(Table1[[#This Row],[कक्षा]]&gt;8,Table1[[#This Row],[कक्षा]]&lt;11),50,""))</f>
        <v/>
      </c>
      <c r="M1853" s="28" t="str">
        <f>IF(Table1[[#This Row],[नाम विद्यार्थी]]="","",IF(AND(Table1[[#This Row],[कक्षा]]&gt;=11,'School Fees'!$L$3="Yes"),100,""))</f>
        <v/>
      </c>
      <c r="N18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3" s="25" t="str">
        <f>IF(Table1[[#This Row],[नाम विद्यार्थी]]="","",IF(Table1[[#This Row],[कक्षा]]&gt;8,5,""))</f>
        <v/>
      </c>
      <c r="P18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3" s="21"/>
      <c r="R1853" s="21"/>
      <c r="S1853" s="28" t="str">
        <f>IF(SUM(Table1[[#This Row],[छात्र निधि]:[टी.सी.शुल्क]])=0,"",SUM(Table1[[#This Row],[छात्र निधि]:[टी.सी.शुल्क]]))</f>
        <v/>
      </c>
      <c r="T1853" s="33"/>
      <c r="U1853" s="33"/>
      <c r="V1853" s="22"/>
    </row>
    <row r="1854" spans="2:22" ht="15">
      <c r="B1854" s="25" t="str">
        <f>IF(C1854="","",ROWS($A$4:A1854))</f>
        <v/>
      </c>
      <c r="C1854" s="25" t="str">
        <f>IF('Student Record'!A1852="","",'Student Record'!A1852)</f>
        <v/>
      </c>
      <c r="D1854" s="25" t="str">
        <f>IF('Student Record'!B1852="","",'Student Record'!B1852)</f>
        <v/>
      </c>
      <c r="E1854" s="25" t="str">
        <f>IF('Student Record'!C1852="","",'Student Record'!C1852)</f>
        <v/>
      </c>
      <c r="F1854" s="26" t="str">
        <f>IF('Student Record'!E1852="","",'Student Record'!E1852)</f>
        <v/>
      </c>
      <c r="G1854" s="26" t="str">
        <f>IF('Student Record'!G1852="","",'Student Record'!G1852)</f>
        <v/>
      </c>
      <c r="H1854" s="25" t="str">
        <f>IF('Student Record'!I1852="","",'Student Record'!I1852)</f>
        <v/>
      </c>
      <c r="I1854" s="27" t="str">
        <f>IF('Student Record'!J1852="","",'Student Record'!J1852)</f>
        <v/>
      </c>
      <c r="J1854" s="25" t="str">
        <f>IF('Student Record'!O1852="","",'Student Record'!O1852)</f>
        <v/>
      </c>
      <c r="K18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4" s="25" t="str">
        <f>IF(Table1[[#This Row],[नाम विद्यार्थी]]="","",IF(AND(Table1[[#This Row],[कक्षा]]&gt;8,Table1[[#This Row],[कक्षा]]&lt;11),50,""))</f>
        <v/>
      </c>
      <c r="M1854" s="28" t="str">
        <f>IF(Table1[[#This Row],[नाम विद्यार्थी]]="","",IF(AND(Table1[[#This Row],[कक्षा]]&gt;=11,'School Fees'!$L$3="Yes"),100,""))</f>
        <v/>
      </c>
      <c r="N18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4" s="25" t="str">
        <f>IF(Table1[[#This Row],[नाम विद्यार्थी]]="","",IF(Table1[[#This Row],[कक्षा]]&gt;8,5,""))</f>
        <v/>
      </c>
      <c r="P18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4" s="21"/>
      <c r="R1854" s="21"/>
      <c r="S1854" s="28" t="str">
        <f>IF(SUM(Table1[[#This Row],[छात्र निधि]:[टी.सी.शुल्क]])=0,"",SUM(Table1[[#This Row],[छात्र निधि]:[टी.सी.शुल्क]]))</f>
        <v/>
      </c>
      <c r="T1854" s="33"/>
      <c r="U1854" s="33"/>
      <c r="V1854" s="22"/>
    </row>
    <row r="1855" spans="2:22" ht="15">
      <c r="B1855" s="25" t="str">
        <f>IF(C1855="","",ROWS($A$4:A1855))</f>
        <v/>
      </c>
      <c r="C1855" s="25" t="str">
        <f>IF('Student Record'!A1853="","",'Student Record'!A1853)</f>
        <v/>
      </c>
      <c r="D1855" s="25" t="str">
        <f>IF('Student Record'!B1853="","",'Student Record'!B1853)</f>
        <v/>
      </c>
      <c r="E1855" s="25" t="str">
        <f>IF('Student Record'!C1853="","",'Student Record'!C1853)</f>
        <v/>
      </c>
      <c r="F1855" s="26" t="str">
        <f>IF('Student Record'!E1853="","",'Student Record'!E1853)</f>
        <v/>
      </c>
      <c r="G1855" s="26" t="str">
        <f>IF('Student Record'!G1853="","",'Student Record'!G1853)</f>
        <v/>
      </c>
      <c r="H1855" s="25" t="str">
        <f>IF('Student Record'!I1853="","",'Student Record'!I1853)</f>
        <v/>
      </c>
      <c r="I1855" s="27" t="str">
        <f>IF('Student Record'!J1853="","",'Student Record'!J1853)</f>
        <v/>
      </c>
      <c r="J1855" s="25" t="str">
        <f>IF('Student Record'!O1853="","",'Student Record'!O1853)</f>
        <v/>
      </c>
      <c r="K18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5" s="25" t="str">
        <f>IF(Table1[[#This Row],[नाम विद्यार्थी]]="","",IF(AND(Table1[[#This Row],[कक्षा]]&gt;8,Table1[[#This Row],[कक्षा]]&lt;11),50,""))</f>
        <v/>
      </c>
      <c r="M1855" s="28" t="str">
        <f>IF(Table1[[#This Row],[नाम विद्यार्थी]]="","",IF(AND(Table1[[#This Row],[कक्षा]]&gt;=11,'School Fees'!$L$3="Yes"),100,""))</f>
        <v/>
      </c>
      <c r="N18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5" s="25" t="str">
        <f>IF(Table1[[#This Row],[नाम विद्यार्थी]]="","",IF(Table1[[#This Row],[कक्षा]]&gt;8,5,""))</f>
        <v/>
      </c>
      <c r="P18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5" s="21"/>
      <c r="R1855" s="21"/>
      <c r="S1855" s="28" t="str">
        <f>IF(SUM(Table1[[#This Row],[छात्र निधि]:[टी.सी.शुल्क]])=0,"",SUM(Table1[[#This Row],[छात्र निधि]:[टी.सी.शुल्क]]))</f>
        <v/>
      </c>
      <c r="T1855" s="33"/>
      <c r="U1855" s="33"/>
      <c r="V1855" s="22"/>
    </row>
    <row r="1856" spans="2:22" ht="15">
      <c r="B1856" s="25" t="str">
        <f>IF(C1856="","",ROWS($A$4:A1856))</f>
        <v/>
      </c>
      <c r="C1856" s="25" t="str">
        <f>IF('Student Record'!A1854="","",'Student Record'!A1854)</f>
        <v/>
      </c>
      <c r="D1856" s="25" t="str">
        <f>IF('Student Record'!B1854="","",'Student Record'!B1854)</f>
        <v/>
      </c>
      <c r="E1856" s="25" t="str">
        <f>IF('Student Record'!C1854="","",'Student Record'!C1854)</f>
        <v/>
      </c>
      <c r="F1856" s="26" t="str">
        <f>IF('Student Record'!E1854="","",'Student Record'!E1854)</f>
        <v/>
      </c>
      <c r="G1856" s="26" t="str">
        <f>IF('Student Record'!G1854="","",'Student Record'!G1854)</f>
        <v/>
      </c>
      <c r="H1856" s="25" t="str">
        <f>IF('Student Record'!I1854="","",'Student Record'!I1854)</f>
        <v/>
      </c>
      <c r="I1856" s="27" t="str">
        <f>IF('Student Record'!J1854="","",'Student Record'!J1854)</f>
        <v/>
      </c>
      <c r="J1856" s="25" t="str">
        <f>IF('Student Record'!O1854="","",'Student Record'!O1854)</f>
        <v/>
      </c>
      <c r="K18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6" s="25" t="str">
        <f>IF(Table1[[#This Row],[नाम विद्यार्थी]]="","",IF(AND(Table1[[#This Row],[कक्षा]]&gt;8,Table1[[#This Row],[कक्षा]]&lt;11),50,""))</f>
        <v/>
      </c>
      <c r="M1856" s="28" t="str">
        <f>IF(Table1[[#This Row],[नाम विद्यार्थी]]="","",IF(AND(Table1[[#This Row],[कक्षा]]&gt;=11,'School Fees'!$L$3="Yes"),100,""))</f>
        <v/>
      </c>
      <c r="N18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6" s="25" t="str">
        <f>IF(Table1[[#This Row],[नाम विद्यार्थी]]="","",IF(Table1[[#This Row],[कक्षा]]&gt;8,5,""))</f>
        <v/>
      </c>
      <c r="P18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6" s="21"/>
      <c r="R1856" s="21"/>
      <c r="S1856" s="28" t="str">
        <f>IF(SUM(Table1[[#This Row],[छात्र निधि]:[टी.सी.शुल्क]])=0,"",SUM(Table1[[#This Row],[छात्र निधि]:[टी.सी.शुल्क]]))</f>
        <v/>
      </c>
      <c r="T1856" s="33"/>
      <c r="U1856" s="33"/>
      <c r="V1856" s="22"/>
    </row>
    <row r="1857" spans="2:22" ht="15">
      <c r="B1857" s="25" t="str">
        <f>IF(C1857="","",ROWS($A$4:A1857))</f>
        <v/>
      </c>
      <c r="C1857" s="25" t="str">
        <f>IF('Student Record'!A1855="","",'Student Record'!A1855)</f>
        <v/>
      </c>
      <c r="D1857" s="25" t="str">
        <f>IF('Student Record'!B1855="","",'Student Record'!B1855)</f>
        <v/>
      </c>
      <c r="E1857" s="25" t="str">
        <f>IF('Student Record'!C1855="","",'Student Record'!C1855)</f>
        <v/>
      </c>
      <c r="F1857" s="26" t="str">
        <f>IF('Student Record'!E1855="","",'Student Record'!E1855)</f>
        <v/>
      </c>
      <c r="G1857" s="26" t="str">
        <f>IF('Student Record'!G1855="","",'Student Record'!G1855)</f>
        <v/>
      </c>
      <c r="H1857" s="25" t="str">
        <f>IF('Student Record'!I1855="","",'Student Record'!I1855)</f>
        <v/>
      </c>
      <c r="I1857" s="27" t="str">
        <f>IF('Student Record'!J1855="","",'Student Record'!J1855)</f>
        <v/>
      </c>
      <c r="J1857" s="25" t="str">
        <f>IF('Student Record'!O1855="","",'Student Record'!O1855)</f>
        <v/>
      </c>
      <c r="K18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7" s="25" t="str">
        <f>IF(Table1[[#This Row],[नाम विद्यार्थी]]="","",IF(AND(Table1[[#This Row],[कक्षा]]&gt;8,Table1[[#This Row],[कक्षा]]&lt;11),50,""))</f>
        <v/>
      </c>
      <c r="M1857" s="28" t="str">
        <f>IF(Table1[[#This Row],[नाम विद्यार्थी]]="","",IF(AND(Table1[[#This Row],[कक्षा]]&gt;=11,'School Fees'!$L$3="Yes"),100,""))</f>
        <v/>
      </c>
      <c r="N18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7" s="25" t="str">
        <f>IF(Table1[[#This Row],[नाम विद्यार्थी]]="","",IF(Table1[[#This Row],[कक्षा]]&gt;8,5,""))</f>
        <v/>
      </c>
      <c r="P18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7" s="21"/>
      <c r="R1857" s="21"/>
      <c r="S1857" s="28" t="str">
        <f>IF(SUM(Table1[[#This Row],[छात्र निधि]:[टी.सी.शुल्क]])=0,"",SUM(Table1[[#This Row],[छात्र निधि]:[टी.सी.शुल्क]]))</f>
        <v/>
      </c>
      <c r="T1857" s="33"/>
      <c r="U1857" s="33"/>
      <c r="V1857" s="22"/>
    </row>
    <row r="1858" spans="2:22" ht="15">
      <c r="B1858" s="25" t="str">
        <f>IF(C1858="","",ROWS($A$4:A1858))</f>
        <v/>
      </c>
      <c r="C1858" s="25" t="str">
        <f>IF('Student Record'!A1856="","",'Student Record'!A1856)</f>
        <v/>
      </c>
      <c r="D1858" s="25" t="str">
        <f>IF('Student Record'!B1856="","",'Student Record'!B1856)</f>
        <v/>
      </c>
      <c r="E1858" s="25" t="str">
        <f>IF('Student Record'!C1856="","",'Student Record'!C1856)</f>
        <v/>
      </c>
      <c r="F1858" s="26" t="str">
        <f>IF('Student Record'!E1856="","",'Student Record'!E1856)</f>
        <v/>
      </c>
      <c r="G1858" s="26" t="str">
        <f>IF('Student Record'!G1856="","",'Student Record'!G1856)</f>
        <v/>
      </c>
      <c r="H1858" s="25" t="str">
        <f>IF('Student Record'!I1856="","",'Student Record'!I1856)</f>
        <v/>
      </c>
      <c r="I1858" s="27" t="str">
        <f>IF('Student Record'!J1856="","",'Student Record'!J1856)</f>
        <v/>
      </c>
      <c r="J1858" s="25" t="str">
        <f>IF('Student Record'!O1856="","",'Student Record'!O1856)</f>
        <v/>
      </c>
      <c r="K18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8" s="25" t="str">
        <f>IF(Table1[[#This Row],[नाम विद्यार्थी]]="","",IF(AND(Table1[[#This Row],[कक्षा]]&gt;8,Table1[[#This Row],[कक्षा]]&lt;11),50,""))</f>
        <v/>
      </c>
      <c r="M1858" s="28" t="str">
        <f>IF(Table1[[#This Row],[नाम विद्यार्थी]]="","",IF(AND(Table1[[#This Row],[कक्षा]]&gt;=11,'School Fees'!$L$3="Yes"),100,""))</f>
        <v/>
      </c>
      <c r="N18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8" s="25" t="str">
        <f>IF(Table1[[#This Row],[नाम विद्यार्थी]]="","",IF(Table1[[#This Row],[कक्षा]]&gt;8,5,""))</f>
        <v/>
      </c>
      <c r="P18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8" s="21"/>
      <c r="R1858" s="21"/>
      <c r="S1858" s="28" t="str">
        <f>IF(SUM(Table1[[#This Row],[छात्र निधि]:[टी.सी.शुल्क]])=0,"",SUM(Table1[[#This Row],[छात्र निधि]:[टी.सी.शुल्क]]))</f>
        <v/>
      </c>
      <c r="T1858" s="33"/>
      <c r="U1858" s="33"/>
      <c r="V1858" s="22"/>
    </row>
    <row r="1859" spans="2:22" ht="15">
      <c r="B1859" s="25" t="str">
        <f>IF(C1859="","",ROWS($A$4:A1859))</f>
        <v/>
      </c>
      <c r="C1859" s="25" t="str">
        <f>IF('Student Record'!A1857="","",'Student Record'!A1857)</f>
        <v/>
      </c>
      <c r="D1859" s="25" t="str">
        <f>IF('Student Record'!B1857="","",'Student Record'!B1857)</f>
        <v/>
      </c>
      <c r="E1859" s="25" t="str">
        <f>IF('Student Record'!C1857="","",'Student Record'!C1857)</f>
        <v/>
      </c>
      <c r="F1859" s="26" t="str">
        <f>IF('Student Record'!E1857="","",'Student Record'!E1857)</f>
        <v/>
      </c>
      <c r="G1859" s="26" t="str">
        <f>IF('Student Record'!G1857="","",'Student Record'!G1857)</f>
        <v/>
      </c>
      <c r="H1859" s="25" t="str">
        <f>IF('Student Record'!I1857="","",'Student Record'!I1857)</f>
        <v/>
      </c>
      <c r="I1859" s="27" t="str">
        <f>IF('Student Record'!J1857="","",'Student Record'!J1857)</f>
        <v/>
      </c>
      <c r="J1859" s="25" t="str">
        <f>IF('Student Record'!O1857="","",'Student Record'!O1857)</f>
        <v/>
      </c>
      <c r="K18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59" s="25" t="str">
        <f>IF(Table1[[#This Row],[नाम विद्यार्थी]]="","",IF(AND(Table1[[#This Row],[कक्षा]]&gt;8,Table1[[#This Row],[कक्षा]]&lt;11),50,""))</f>
        <v/>
      </c>
      <c r="M1859" s="28" t="str">
        <f>IF(Table1[[#This Row],[नाम विद्यार्थी]]="","",IF(AND(Table1[[#This Row],[कक्षा]]&gt;=11,'School Fees'!$L$3="Yes"),100,""))</f>
        <v/>
      </c>
      <c r="N18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59" s="25" t="str">
        <f>IF(Table1[[#This Row],[नाम विद्यार्थी]]="","",IF(Table1[[#This Row],[कक्षा]]&gt;8,5,""))</f>
        <v/>
      </c>
      <c r="P18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59" s="21"/>
      <c r="R1859" s="21"/>
      <c r="S1859" s="28" t="str">
        <f>IF(SUM(Table1[[#This Row],[छात्र निधि]:[टी.सी.शुल्क]])=0,"",SUM(Table1[[#This Row],[छात्र निधि]:[टी.सी.शुल्क]]))</f>
        <v/>
      </c>
      <c r="T1859" s="33"/>
      <c r="U1859" s="33"/>
      <c r="V1859" s="22"/>
    </row>
    <row r="1860" spans="2:22" ht="15">
      <c r="B1860" s="25" t="str">
        <f>IF(C1860="","",ROWS($A$4:A1860))</f>
        <v/>
      </c>
      <c r="C1860" s="25" t="str">
        <f>IF('Student Record'!A1858="","",'Student Record'!A1858)</f>
        <v/>
      </c>
      <c r="D1860" s="25" t="str">
        <f>IF('Student Record'!B1858="","",'Student Record'!B1858)</f>
        <v/>
      </c>
      <c r="E1860" s="25" t="str">
        <f>IF('Student Record'!C1858="","",'Student Record'!C1858)</f>
        <v/>
      </c>
      <c r="F1860" s="26" t="str">
        <f>IF('Student Record'!E1858="","",'Student Record'!E1858)</f>
        <v/>
      </c>
      <c r="G1860" s="26" t="str">
        <f>IF('Student Record'!G1858="","",'Student Record'!G1858)</f>
        <v/>
      </c>
      <c r="H1860" s="25" t="str">
        <f>IF('Student Record'!I1858="","",'Student Record'!I1858)</f>
        <v/>
      </c>
      <c r="I1860" s="27" t="str">
        <f>IF('Student Record'!J1858="","",'Student Record'!J1858)</f>
        <v/>
      </c>
      <c r="J1860" s="25" t="str">
        <f>IF('Student Record'!O1858="","",'Student Record'!O1858)</f>
        <v/>
      </c>
      <c r="K18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0" s="25" t="str">
        <f>IF(Table1[[#This Row],[नाम विद्यार्थी]]="","",IF(AND(Table1[[#This Row],[कक्षा]]&gt;8,Table1[[#This Row],[कक्षा]]&lt;11),50,""))</f>
        <v/>
      </c>
      <c r="M1860" s="28" t="str">
        <f>IF(Table1[[#This Row],[नाम विद्यार्थी]]="","",IF(AND(Table1[[#This Row],[कक्षा]]&gt;=11,'School Fees'!$L$3="Yes"),100,""))</f>
        <v/>
      </c>
      <c r="N18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0" s="25" t="str">
        <f>IF(Table1[[#This Row],[नाम विद्यार्थी]]="","",IF(Table1[[#This Row],[कक्षा]]&gt;8,5,""))</f>
        <v/>
      </c>
      <c r="P18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0" s="21"/>
      <c r="R1860" s="21"/>
      <c r="S1860" s="28" t="str">
        <f>IF(SUM(Table1[[#This Row],[छात्र निधि]:[टी.सी.शुल्क]])=0,"",SUM(Table1[[#This Row],[छात्र निधि]:[टी.सी.शुल्क]]))</f>
        <v/>
      </c>
      <c r="T1860" s="33"/>
      <c r="U1860" s="33"/>
      <c r="V1860" s="22"/>
    </row>
    <row r="1861" spans="2:22" ht="15">
      <c r="B1861" s="25" t="str">
        <f>IF(C1861="","",ROWS($A$4:A1861))</f>
        <v/>
      </c>
      <c r="C1861" s="25" t="str">
        <f>IF('Student Record'!A1859="","",'Student Record'!A1859)</f>
        <v/>
      </c>
      <c r="D1861" s="25" t="str">
        <f>IF('Student Record'!B1859="","",'Student Record'!B1859)</f>
        <v/>
      </c>
      <c r="E1861" s="25" t="str">
        <f>IF('Student Record'!C1859="","",'Student Record'!C1859)</f>
        <v/>
      </c>
      <c r="F1861" s="26" t="str">
        <f>IF('Student Record'!E1859="","",'Student Record'!E1859)</f>
        <v/>
      </c>
      <c r="G1861" s="26" t="str">
        <f>IF('Student Record'!G1859="","",'Student Record'!G1859)</f>
        <v/>
      </c>
      <c r="H1861" s="25" t="str">
        <f>IF('Student Record'!I1859="","",'Student Record'!I1859)</f>
        <v/>
      </c>
      <c r="I1861" s="27" t="str">
        <f>IF('Student Record'!J1859="","",'Student Record'!J1859)</f>
        <v/>
      </c>
      <c r="J1861" s="25" t="str">
        <f>IF('Student Record'!O1859="","",'Student Record'!O1859)</f>
        <v/>
      </c>
      <c r="K18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1" s="25" t="str">
        <f>IF(Table1[[#This Row],[नाम विद्यार्थी]]="","",IF(AND(Table1[[#This Row],[कक्षा]]&gt;8,Table1[[#This Row],[कक्षा]]&lt;11),50,""))</f>
        <v/>
      </c>
      <c r="M1861" s="28" t="str">
        <f>IF(Table1[[#This Row],[नाम विद्यार्थी]]="","",IF(AND(Table1[[#This Row],[कक्षा]]&gt;=11,'School Fees'!$L$3="Yes"),100,""))</f>
        <v/>
      </c>
      <c r="N18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1" s="25" t="str">
        <f>IF(Table1[[#This Row],[नाम विद्यार्थी]]="","",IF(Table1[[#This Row],[कक्षा]]&gt;8,5,""))</f>
        <v/>
      </c>
      <c r="P18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1" s="21"/>
      <c r="R1861" s="21"/>
      <c r="S1861" s="28" t="str">
        <f>IF(SUM(Table1[[#This Row],[छात्र निधि]:[टी.सी.शुल्क]])=0,"",SUM(Table1[[#This Row],[छात्र निधि]:[टी.सी.शुल्क]]))</f>
        <v/>
      </c>
      <c r="T1861" s="33"/>
      <c r="U1861" s="33"/>
      <c r="V1861" s="22"/>
    </row>
    <row r="1862" spans="2:22" ht="15">
      <c r="B1862" s="25" t="str">
        <f>IF(C1862="","",ROWS($A$4:A1862))</f>
        <v/>
      </c>
      <c r="C1862" s="25" t="str">
        <f>IF('Student Record'!A1860="","",'Student Record'!A1860)</f>
        <v/>
      </c>
      <c r="D1862" s="25" t="str">
        <f>IF('Student Record'!B1860="","",'Student Record'!B1860)</f>
        <v/>
      </c>
      <c r="E1862" s="25" t="str">
        <f>IF('Student Record'!C1860="","",'Student Record'!C1860)</f>
        <v/>
      </c>
      <c r="F1862" s="26" t="str">
        <f>IF('Student Record'!E1860="","",'Student Record'!E1860)</f>
        <v/>
      </c>
      <c r="G1862" s="26" t="str">
        <f>IF('Student Record'!G1860="","",'Student Record'!G1860)</f>
        <v/>
      </c>
      <c r="H1862" s="25" t="str">
        <f>IF('Student Record'!I1860="","",'Student Record'!I1860)</f>
        <v/>
      </c>
      <c r="I1862" s="27" t="str">
        <f>IF('Student Record'!J1860="","",'Student Record'!J1860)</f>
        <v/>
      </c>
      <c r="J1862" s="25" t="str">
        <f>IF('Student Record'!O1860="","",'Student Record'!O1860)</f>
        <v/>
      </c>
      <c r="K18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2" s="25" t="str">
        <f>IF(Table1[[#This Row],[नाम विद्यार्थी]]="","",IF(AND(Table1[[#This Row],[कक्षा]]&gt;8,Table1[[#This Row],[कक्षा]]&lt;11),50,""))</f>
        <v/>
      </c>
      <c r="M1862" s="28" t="str">
        <f>IF(Table1[[#This Row],[नाम विद्यार्थी]]="","",IF(AND(Table1[[#This Row],[कक्षा]]&gt;=11,'School Fees'!$L$3="Yes"),100,""))</f>
        <v/>
      </c>
      <c r="N18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2" s="25" t="str">
        <f>IF(Table1[[#This Row],[नाम विद्यार्थी]]="","",IF(Table1[[#This Row],[कक्षा]]&gt;8,5,""))</f>
        <v/>
      </c>
      <c r="P18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2" s="21"/>
      <c r="R1862" s="21"/>
      <c r="S1862" s="28" t="str">
        <f>IF(SUM(Table1[[#This Row],[छात्र निधि]:[टी.सी.शुल्क]])=0,"",SUM(Table1[[#This Row],[छात्र निधि]:[टी.सी.शुल्क]]))</f>
        <v/>
      </c>
      <c r="T1862" s="33"/>
      <c r="U1862" s="33"/>
      <c r="V1862" s="22"/>
    </row>
    <row r="1863" spans="2:22" ht="15">
      <c r="B1863" s="25" t="str">
        <f>IF(C1863="","",ROWS($A$4:A1863))</f>
        <v/>
      </c>
      <c r="C1863" s="25" t="str">
        <f>IF('Student Record'!A1861="","",'Student Record'!A1861)</f>
        <v/>
      </c>
      <c r="D1863" s="25" t="str">
        <f>IF('Student Record'!B1861="","",'Student Record'!B1861)</f>
        <v/>
      </c>
      <c r="E1863" s="25" t="str">
        <f>IF('Student Record'!C1861="","",'Student Record'!C1861)</f>
        <v/>
      </c>
      <c r="F1863" s="26" t="str">
        <f>IF('Student Record'!E1861="","",'Student Record'!E1861)</f>
        <v/>
      </c>
      <c r="G1863" s="26" t="str">
        <f>IF('Student Record'!G1861="","",'Student Record'!G1861)</f>
        <v/>
      </c>
      <c r="H1863" s="25" t="str">
        <f>IF('Student Record'!I1861="","",'Student Record'!I1861)</f>
        <v/>
      </c>
      <c r="I1863" s="27" t="str">
        <f>IF('Student Record'!J1861="","",'Student Record'!J1861)</f>
        <v/>
      </c>
      <c r="J1863" s="25" t="str">
        <f>IF('Student Record'!O1861="","",'Student Record'!O1861)</f>
        <v/>
      </c>
      <c r="K18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3" s="25" t="str">
        <f>IF(Table1[[#This Row],[नाम विद्यार्थी]]="","",IF(AND(Table1[[#This Row],[कक्षा]]&gt;8,Table1[[#This Row],[कक्षा]]&lt;11),50,""))</f>
        <v/>
      </c>
      <c r="M1863" s="28" t="str">
        <f>IF(Table1[[#This Row],[नाम विद्यार्थी]]="","",IF(AND(Table1[[#This Row],[कक्षा]]&gt;=11,'School Fees'!$L$3="Yes"),100,""))</f>
        <v/>
      </c>
      <c r="N18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3" s="25" t="str">
        <f>IF(Table1[[#This Row],[नाम विद्यार्थी]]="","",IF(Table1[[#This Row],[कक्षा]]&gt;8,5,""))</f>
        <v/>
      </c>
      <c r="P18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3" s="21"/>
      <c r="R1863" s="21"/>
      <c r="S1863" s="28" t="str">
        <f>IF(SUM(Table1[[#This Row],[छात्र निधि]:[टी.सी.शुल्क]])=0,"",SUM(Table1[[#This Row],[छात्र निधि]:[टी.सी.शुल्क]]))</f>
        <v/>
      </c>
      <c r="T1863" s="33"/>
      <c r="U1863" s="33"/>
      <c r="V1863" s="22"/>
    </row>
    <row r="1864" spans="2:22" ht="15">
      <c r="B1864" s="25" t="str">
        <f>IF(C1864="","",ROWS($A$4:A1864))</f>
        <v/>
      </c>
      <c r="C1864" s="25" t="str">
        <f>IF('Student Record'!A1862="","",'Student Record'!A1862)</f>
        <v/>
      </c>
      <c r="D1864" s="25" t="str">
        <f>IF('Student Record'!B1862="","",'Student Record'!B1862)</f>
        <v/>
      </c>
      <c r="E1864" s="25" t="str">
        <f>IF('Student Record'!C1862="","",'Student Record'!C1862)</f>
        <v/>
      </c>
      <c r="F1864" s="26" t="str">
        <f>IF('Student Record'!E1862="","",'Student Record'!E1862)</f>
        <v/>
      </c>
      <c r="G1864" s="26" t="str">
        <f>IF('Student Record'!G1862="","",'Student Record'!G1862)</f>
        <v/>
      </c>
      <c r="H1864" s="25" t="str">
        <f>IF('Student Record'!I1862="","",'Student Record'!I1862)</f>
        <v/>
      </c>
      <c r="I1864" s="27" t="str">
        <f>IF('Student Record'!J1862="","",'Student Record'!J1862)</f>
        <v/>
      </c>
      <c r="J1864" s="25" t="str">
        <f>IF('Student Record'!O1862="","",'Student Record'!O1862)</f>
        <v/>
      </c>
      <c r="K18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4" s="25" t="str">
        <f>IF(Table1[[#This Row],[नाम विद्यार्थी]]="","",IF(AND(Table1[[#This Row],[कक्षा]]&gt;8,Table1[[#This Row],[कक्षा]]&lt;11),50,""))</f>
        <v/>
      </c>
      <c r="M1864" s="28" t="str">
        <f>IF(Table1[[#This Row],[नाम विद्यार्थी]]="","",IF(AND(Table1[[#This Row],[कक्षा]]&gt;=11,'School Fees'!$L$3="Yes"),100,""))</f>
        <v/>
      </c>
      <c r="N18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4" s="25" t="str">
        <f>IF(Table1[[#This Row],[नाम विद्यार्थी]]="","",IF(Table1[[#This Row],[कक्षा]]&gt;8,5,""))</f>
        <v/>
      </c>
      <c r="P18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4" s="21"/>
      <c r="R1864" s="21"/>
      <c r="S1864" s="28" t="str">
        <f>IF(SUM(Table1[[#This Row],[छात्र निधि]:[टी.सी.शुल्क]])=0,"",SUM(Table1[[#This Row],[छात्र निधि]:[टी.सी.शुल्क]]))</f>
        <v/>
      </c>
      <c r="T1864" s="33"/>
      <c r="U1864" s="33"/>
      <c r="V1864" s="22"/>
    </row>
    <row r="1865" spans="2:22" ht="15">
      <c r="B1865" s="25" t="str">
        <f>IF(C1865="","",ROWS($A$4:A1865))</f>
        <v/>
      </c>
      <c r="C1865" s="25" t="str">
        <f>IF('Student Record'!A1863="","",'Student Record'!A1863)</f>
        <v/>
      </c>
      <c r="D1865" s="25" t="str">
        <f>IF('Student Record'!B1863="","",'Student Record'!B1863)</f>
        <v/>
      </c>
      <c r="E1865" s="25" t="str">
        <f>IF('Student Record'!C1863="","",'Student Record'!C1863)</f>
        <v/>
      </c>
      <c r="F1865" s="26" t="str">
        <f>IF('Student Record'!E1863="","",'Student Record'!E1863)</f>
        <v/>
      </c>
      <c r="G1865" s="26" t="str">
        <f>IF('Student Record'!G1863="","",'Student Record'!G1863)</f>
        <v/>
      </c>
      <c r="H1865" s="25" t="str">
        <f>IF('Student Record'!I1863="","",'Student Record'!I1863)</f>
        <v/>
      </c>
      <c r="I1865" s="27" t="str">
        <f>IF('Student Record'!J1863="","",'Student Record'!J1863)</f>
        <v/>
      </c>
      <c r="J1865" s="25" t="str">
        <f>IF('Student Record'!O1863="","",'Student Record'!O1863)</f>
        <v/>
      </c>
      <c r="K18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5" s="25" t="str">
        <f>IF(Table1[[#This Row],[नाम विद्यार्थी]]="","",IF(AND(Table1[[#This Row],[कक्षा]]&gt;8,Table1[[#This Row],[कक्षा]]&lt;11),50,""))</f>
        <v/>
      </c>
      <c r="M1865" s="28" t="str">
        <f>IF(Table1[[#This Row],[नाम विद्यार्थी]]="","",IF(AND(Table1[[#This Row],[कक्षा]]&gt;=11,'School Fees'!$L$3="Yes"),100,""))</f>
        <v/>
      </c>
      <c r="N18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5" s="25" t="str">
        <f>IF(Table1[[#This Row],[नाम विद्यार्थी]]="","",IF(Table1[[#This Row],[कक्षा]]&gt;8,5,""))</f>
        <v/>
      </c>
      <c r="P18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5" s="21"/>
      <c r="R1865" s="21"/>
      <c r="S1865" s="28" t="str">
        <f>IF(SUM(Table1[[#This Row],[छात्र निधि]:[टी.सी.शुल्क]])=0,"",SUM(Table1[[#This Row],[छात्र निधि]:[टी.सी.शुल्क]]))</f>
        <v/>
      </c>
      <c r="T1865" s="33"/>
      <c r="U1865" s="33"/>
      <c r="V1865" s="22"/>
    </row>
    <row r="1866" spans="2:22" ht="15">
      <c r="B1866" s="25" t="str">
        <f>IF(C1866="","",ROWS($A$4:A1866))</f>
        <v/>
      </c>
      <c r="C1866" s="25" t="str">
        <f>IF('Student Record'!A1864="","",'Student Record'!A1864)</f>
        <v/>
      </c>
      <c r="D1866" s="25" t="str">
        <f>IF('Student Record'!B1864="","",'Student Record'!B1864)</f>
        <v/>
      </c>
      <c r="E1866" s="25" t="str">
        <f>IF('Student Record'!C1864="","",'Student Record'!C1864)</f>
        <v/>
      </c>
      <c r="F1866" s="26" t="str">
        <f>IF('Student Record'!E1864="","",'Student Record'!E1864)</f>
        <v/>
      </c>
      <c r="G1866" s="26" t="str">
        <f>IF('Student Record'!G1864="","",'Student Record'!G1864)</f>
        <v/>
      </c>
      <c r="H1866" s="25" t="str">
        <f>IF('Student Record'!I1864="","",'Student Record'!I1864)</f>
        <v/>
      </c>
      <c r="I1866" s="27" t="str">
        <f>IF('Student Record'!J1864="","",'Student Record'!J1864)</f>
        <v/>
      </c>
      <c r="J1866" s="25" t="str">
        <f>IF('Student Record'!O1864="","",'Student Record'!O1864)</f>
        <v/>
      </c>
      <c r="K18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6" s="25" t="str">
        <f>IF(Table1[[#This Row],[नाम विद्यार्थी]]="","",IF(AND(Table1[[#This Row],[कक्षा]]&gt;8,Table1[[#This Row],[कक्षा]]&lt;11),50,""))</f>
        <v/>
      </c>
      <c r="M1866" s="28" t="str">
        <f>IF(Table1[[#This Row],[नाम विद्यार्थी]]="","",IF(AND(Table1[[#This Row],[कक्षा]]&gt;=11,'School Fees'!$L$3="Yes"),100,""))</f>
        <v/>
      </c>
      <c r="N18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6" s="25" t="str">
        <f>IF(Table1[[#This Row],[नाम विद्यार्थी]]="","",IF(Table1[[#This Row],[कक्षा]]&gt;8,5,""))</f>
        <v/>
      </c>
      <c r="P18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6" s="21"/>
      <c r="R1866" s="21"/>
      <c r="S1866" s="28" t="str">
        <f>IF(SUM(Table1[[#This Row],[छात्र निधि]:[टी.सी.शुल्क]])=0,"",SUM(Table1[[#This Row],[छात्र निधि]:[टी.सी.शुल्क]]))</f>
        <v/>
      </c>
      <c r="T1866" s="33"/>
      <c r="U1866" s="33"/>
      <c r="V1866" s="22"/>
    </row>
    <row r="1867" spans="2:22" ht="15">
      <c r="B1867" s="25" t="str">
        <f>IF(C1867="","",ROWS($A$4:A1867))</f>
        <v/>
      </c>
      <c r="C1867" s="25" t="str">
        <f>IF('Student Record'!A1865="","",'Student Record'!A1865)</f>
        <v/>
      </c>
      <c r="D1867" s="25" t="str">
        <f>IF('Student Record'!B1865="","",'Student Record'!B1865)</f>
        <v/>
      </c>
      <c r="E1867" s="25" t="str">
        <f>IF('Student Record'!C1865="","",'Student Record'!C1865)</f>
        <v/>
      </c>
      <c r="F1867" s="26" t="str">
        <f>IF('Student Record'!E1865="","",'Student Record'!E1865)</f>
        <v/>
      </c>
      <c r="G1867" s="26" t="str">
        <f>IF('Student Record'!G1865="","",'Student Record'!G1865)</f>
        <v/>
      </c>
      <c r="H1867" s="25" t="str">
        <f>IF('Student Record'!I1865="","",'Student Record'!I1865)</f>
        <v/>
      </c>
      <c r="I1867" s="27" t="str">
        <f>IF('Student Record'!J1865="","",'Student Record'!J1865)</f>
        <v/>
      </c>
      <c r="J1867" s="25" t="str">
        <f>IF('Student Record'!O1865="","",'Student Record'!O1865)</f>
        <v/>
      </c>
      <c r="K18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7" s="25" t="str">
        <f>IF(Table1[[#This Row],[नाम विद्यार्थी]]="","",IF(AND(Table1[[#This Row],[कक्षा]]&gt;8,Table1[[#This Row],[कक्षा]]&lt;11),50,""))</f>
        <v/>
      </c>
      <c r="M1867" s="28" t="str">
        <f>IF(Table1[[#This Row],[नाम विद्यार्थी]]="","",IF(AND(Table1[[#This Row],[कक्षा]]&gt;=11,'School Fees'!$L$3="Yes"),100,""))</f>
        <v/>
      </c>
      <c r="N18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7" s="25" t="str">
        <f>IF(Table1[[#This Row],[नाम विद्यार्थी]]="","",IF(Table1[[#This Row],[कक्षा]]&gt;8,5,""))</f>
        <v/>
      </c>
      <c r="P18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7" s="21"/>
      <c r="R1867" s="21"/>
      <c r="S1867" s="28" t="str">
        <f>IF(SUM(Table1[[#This Row],[छात्र निधि]:[टी.सी.शुल्क]])=0,"",SUM(Table1[[#This Row],[छात्र निधि]:[टी.सी.शुल्क]]))</f>
        <v/>
      </c>
      <c r="T1867" s="33"/>
      <c r="U1867" s="33"/>
      <c r="V1867" s="22"/>
    </row>
    <row r="1868" spans="2:22" ht="15">
      <c r="B1868" s="25" t="str">
        <f>IF(C1868="","",ROWS($A$4:A1868))</f>
        <v/>
      </c>
      <c r="C1868" s="25" t="str">
        <f>IF('Student Record'!A1866="","",'Student Record'!A1866)</f>
        <v/>
      </c>
      <c r="D1868" s="25" t="str">
        <f>IF('Student Record'!B1866="","",'Student Record'!B1866)</f>
        <v/>
      </c>
      <c r="E1868" s="25" t="str">
        <f>IF('Student Record'!C1866="","",'Student Record'!C1866)</f>
        <v/>
      </c>
      <c r="F1868" s="26" t="str">
        <f>IF('Student Record'!E1866="","",'Student Record'!E1866)</f>
        <v/>
      </c>
      <c r="G1868" s="26" t="str">
        <f>IF('Student Record'!G1866="","",'Student Record'!G1866)</f>
        <v/>
      </c>
      <c r="H1868" s="25" t="str">
        <f>IF('Student Record'!I1866="","",'Student Record'!I1866)</f>
        <v/>
      </c>
      <c r="I1868" s="27" t="str">
        <f>IF('Student Record'!J1866="","",'Student Record'!J1866)</f>
        <v/>
      </c>
      <c r="J1868" s="25" t="str">
        <f>IF('Student Record'!O1866="","",'Student Record'!O1866)</f>
        <v/>
      </c>
      <c r="K18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8" s="25" t="str">
        <f>IF(Table1[[#This Row],[नाम विद्यार्थी]]="","",IF(AND(Table1[[#This Row],[कक्षा]]&gt;8,Table1[[#This Row],[कक्षा]]&lt;11),50,""))</f>
        <v/>
      </c>
      <c r="M1868" s="28" t="str">
        <f>IF(Table1[[#This Row],[नाम विद्यार्थी]]="","",IF(AND(Table1[[#This Row],[कक्षा]]&gt;=11,'School Fees'!$L$3="Yes"),100,""))</f>
        <v/>
      </c>
      <c r="N18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8" s="25" t="str">
        <f>IF(Table1[[#This Row],[नाम विद्यार्थी]]="","",IF(Table1[[#This Row],[कक्षा]]&gt;8,5,""))</f>
        <v/>
      </c>
      <c r="P18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8" s="21"/>
      <c r="R1868" s="21"/>
      <c r="S1868" s="28" t="str">
        <f>IF(SUM(Table1[[#This Row],[छात्र निधि]:[टी.सी.शुल्क]])=0,"",SUM(Table1[[#This Row],[छात्र निधि]:[टी.सी.शुल्क]]))</f>
        <v/>
      </c>
      <c r="T1868" s="33"/>
      <c r="U1868" s="33"/>
      <c r="V1868" s="22"/>
    </row>
    <row r="1869" spans="2:22" ht="15">
      <c r="B1869" s="25" t="str">
        <f>IF(C1869="","",ROWS($A$4:A1869))</f>
        <v/>
      </c>
      <c r="C1869" s="25" t="str">
        <f>IF('Student Record'!A1867="","",'Student Record'!A1867)</f>
        <v/>
      </c>
      <c r="D1869" s="25" t="str">
        <f>IF('Student Record'!B1867="","",'Student Record'!B1867)</f>
        <v/>
      </c>
      <c r="E1869" s="25" t="str">
        <f>IF('Student Record'!C1867="","",'Student Record'!C1867)</f>
        <v/>
      </c>
      <c r="F1869" s="26" t="str">
        <f>IF('Student Record'!E1867="","",'Student Record'!E1867)</f>
        <v/>
      </c>
      <c r="G1869" s="26" t="str">
        <f>IF('Student Record'!G1867="","",'Student Record'!G1867)</f>
        <v/>
      </c>
      <c r="H1869" s="25" t="str">
        <f>IF('Student Record'!I1867="","",'Student Record'!I1867)</f>
        <v/>
      </c>
      <c r="I1869" s="27" t="str">
        <f>IF('Student Record'!J1867="","",'Student Record'!J1867)</f>
        <v/>
      </c>
      <c r="J1869" s="25" t="str">
        <f>IF('Student Record'!O1867="","",'Student Record'!O1867)</f>
        <v/>
      </c>
      <c r="K18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69" s="25" t="str">
        <f>IF(Table1[[#This Row],[नाम विद्यार्थी]]="","",IF(AND(Table1[[#This Row],[कक्षा]]&gt;8,Table1[[#This Row],[कक्षा]]&lt;11),50,""))</f>
        <v/>
      </c>
      <c r="M1869" s="28" t="str">
        <f>IF(Table1[[#This Row],[नाम विद्यार्थी]]="","",IF(AND(Table1[[#This Row],[कक्षा]]&gt;=11,'School Fees'!$L$3="Yes"),100,""))</f>
        <v/>
      </c>
      <c r="N18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69" s="25" t="str">
        <f>IF(Table1[[#This Row],[नाम विद्यार्थी]]="","",IF(Table1[[#This Row],[कक्षा]]&gt;8,5,""))</f>
        <v/>
      </c>
      <c r="P18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69" s="21"/>
      <c r="R1869" s="21"/>
      <c r="S1869" s="28" t="str">
        <f>IF(SUM(Table1[[#This Row],[छात्र निधि]:[टी.सी.शुल्क]])=0,"",SUM(Table1[[#This Row],[छात्र निधि]:[टी.सी.शुल्क]]))</f>
        <v/>
      </c>
      <c r="T1869" s="33"/>
      <c r="U1869" s="33"/>
      <c r="V1869" s="22"/>
    </row>
    <row r="1870" spans="2:22" ht="15">
      <c r="B1870" s="25" t="str">
        <f>IF(C1870="","",ROWS($A$4:A1870))</f>
        <v/>
      </c>
      <c r="C1870" s="25" t="str">
        <f>IF('Student Record'!A1868="","",'Student Record'!A1868)</f>
        <v/>
      </c>
      <c r="D1870" s="25" t="str">
        <f>IF('Student Record'!B1868="","",'Student Record'!B1868)</f>
        <v/>
      </c>
      <c r="E1870" s="25" t="str">
        <f>IF('Student Record'!C1868="","",'Student Record'!C1868)</f>
        <v/>
      </c>
      <c r="F1870" s="26" t="str">
        <f>IF('Student Record'!E1868="","",'Student Record'!E1868)</f>
        <v/>
      </c>
      <c r="G1870" s="26" t="str">
        <f>IF('Student Record'!G1868="","",'Student Record'!G1868)</f>
        <v/>
      </c>
      <c r="H1870" s="25" t="str">
        <f>IF('Student Record'!I1868="","",'Student Record'!I1868)</f>
        <v/>
      </c>
      <c r="I1870" s="27" t="str">
        <f>IF('Student Record'!J1868="","",'Student Record'!J1868)</f>
        <v/>
      </c>
      <c r="J1870" s="25" t="str">
        <f>IF('Student Record'!O1868="","",'Student Record'!O1868)</f>
        <v/>
      </c>
      <c r="K18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0" s="25" t="str">
        <f>IF(Table1[[#This Row],[नाम विद्यार्थी]]="","",IF(AND(Table1[[#This Row],[कक्षा]]&gt;8,Table1[[#This Row],[कक्षा]]&lt;11),50,""))</f>
        <v/>
      </c>
      <c r="M1870" s="28" t="str">
        <f>IF(Table1[[#This Row],[नाम विद्यार्थी]]="","",IF(AND(Table1[[#This Row],[कक्षा]]&gt;=11,'School Fees'!$L$3="Yes"),100,""))</f>
        <v/>
      </c>
      <c r="N18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0" s="25" t="str">
        <f>IF(Table1[[#This Row],[नाम विद्यार्थी]]="","",IF(Table1[[#This Row],[कक्षा]]&gt;8,5,""))</f>
        <v/>
      </c>
      <c r="P18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0" s="21"/>
      <c r="R1870" s="21"/>
      <c r="S1870" s="28" t="str">
        <f>IF(SUM(Table1[[#This Row],[छात्र निधि]:[टी.सी.शुल्क]])=0,"",SUM(Table1[[#This Row],[छात्र निधि]:[टी.सी.शुल्क]]))</f>
        <v/>
      </c>
      <c r="T1870" s="33"/>
      <c r="U1870" s="33"/>
      <c r="V1870" s="22"/>
    </row>
    <row r="1871" spans="2:22" ht="15">
      <c r="B1871" s="25" t="str">
        <f>IF(C1871="","",ROWS($A$4:A1871))</f>
        <v/>
      </c>
      <c r="C1871" s="25" t="str">
        <f>IF('Student Record'!A1869="","",'Student Record'!A1869)</f>
        <v/>
      </c>
      <c r="D1871" s="25" t="str">
        <f>IF('Student Record'!B1869="","",'Student Record'!B1869)</f>
        <v/>
      </c>
      <c r="E1871" s="25" t="str">
        <f>IF('Student Record'!C1869="","",'Student Record'!C1869)</f>
        <v/>
      </c>
      <c r="F1871" s="26" t="str">
        <f>IF('Student Record'!E1869="","",'Student Record'!E1869)</f>
        <v/>
      </c>
      <c r="G1871" s="26" t="str">
        <f>IF('Student Record'!G1869="","",'Student Record'!G1869)</f>
        <v/>
      </c>
      <c r="H1871" s="25" t="str">
        <f>IF('Student Record'!I1869="","",'Student Record'!I1869)</f>
        <v/>
      </c>
      <c r="I1871" s="27" t="str">
        <f>IF('Student Record'!J1869="","",'Student Record'!J1869)</f>
        <v/>
      </c>
      <c r="J1871" s="25" t="str">
        <f>IF('Student Record'!O1869="","",'Student Record'!O1869)</f>
        <v/>
      </c>
      <c r="K18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1" s="25" t="str">
        <f>IF(Table1[[#This Row],[नाम विद्यार्थी]]="","",IF(AND(Table1[[#This Row],[कक्षा]]&gt;8,Table1[[#This Row],[कक्षा]]&lt;11),50,""))</f>
        <v/>
      </c>
      <c r="M1871" s="28" t="str">
        <f>IF(Table1[[#This Row],[नाम विद्यार्थी]]="","",IF(AND(Table1[[#This Row],[कक्षा]]&gt;=11,'School Fees'!$L$3="Yes"),100,""))</f>
        <v/>
      </c>
      <c r="N18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1" s="25" t="str">
        <f>IF(Table1[[#This Row],[नाम विद्यार्थी]]="","",IF(Table1[[#This Row],[कक्षा]]&gt;8,5,""))</f>
        <v/>
      </c>
      <c r="P18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1" s="21"/>
      <c r="R1871" s="21"/>
      <c r="S1871" s="28" t="str">
        <f>IF(SUM(Table1[[#This Row],[छात्र निधि]:[टी.सी.शुल्क]])=0,"",SUM(Table1[[#This Row],[छात्र निधि]:[टी.सी.शुल्क]]))</f>
        <v/>
      </c>
      <c r="T1871" s="33"/>
      <c r="U1871" s="33"/>
      <c r="V1871" s="22"/>
    </row>
    <row r="1872" spans="2:22" ht="15">
      <c r="B1872" s="25" t="str">
        <f>IF(C1872="","",ROWS($A$4:A1872))</f>
        <v/>
      </c>
      <c r="C1872" s="25" t="str">
        <f>IF('Student Record'!A1870="","",'Student Record'!A1870)</f>
        <v/>
      </c>
      <c r="D1872" s="25" t="str">
        <f>IF('Student Record'!B1870="","",'Student Record'!B1870)</f>
        <v/>
      </c>
      <c r="E1872" s="25" t="str">
        <f>IF('Student Record'!C1870="","",'Student Record'!C1870)</f>
        <v/>
      </c>
      <c r="F1872" s="26" t="str">
        <f>IF('Student Record'!E1870="","",'Student Record'!E1870)</f>
        <v/>
      </c>
      <c r="G1872" s="26" t="str">
        <f>IF('Student Record'!G1870="","",'Student Record'!G1870)</f>
        <v/>
      </c>
      <c r="H1872" s="25" t="str">
        <f>IF('Student Record'!I1870="","",'Student Record'!I1870)</f>
        <v/>
      </c>
      <c r="I1872" s="27" t="str">
        <f>IF('Student Record'!J1870="","",'Student Record'!J1870)</f>
        <v/>
      </c>
      <c r="J1872" s="25" t="str">
        <f>IF('Student Record'!O1870="","",'Student Record'!O1870)</f>
        <v/>
      </c>
      <c r="K18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2" s="25" t="str">
        <f>IF(Table1[[#This Row],[नाम विद्यार्थी]]="","",IF(AND(Table1[[#This Row],[कक्षा]]&gt;8,Table1[[#This Row],[कक्षा]]&lt;11),50,""))</f>
        <v/>
      </c>
      <c r="M1872" s="28" t="str">
        <f>IF(Table1[[#This Row],[नाम विद्यार्थी]]="","",IF(AND(Table1[[#This Row],[कक्षा]]&gt;=11,'School Fees'!$L$3="Yes"),100,""))</f>
        <v/>
      </c>
      <c r="N18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2" s="25" t="str">
        <f>IF(Table1[[#This Row],[नाम विद्यार्थी]]="","",IF(Table1[[#This Row],[कक्षा]]&gt;8,5,""))</f>
        <v/>
      </c>
      <c r="P18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2" s="21"/>
      <c r="R1872" s="21"/>
      <c r="S1872" s="28" t="str">
        <f>IF(SUM(Table1[[#This Row],[छात्र निधि]:[टी.सी.शुल्क]])=0,"",SUM(Table1[[#This Row],[छात्र निधि]:[टी.सी.शुल्क]]))</f>
        <v/>
      </c>
      <c r="T1872" s="33"/>
      <c r="U1872" s="33"/>
      <c r="V1872" s="22"/>
    </row>
    <row r="1873" spans="2:22" ht="15">
      <c r="B1873" s="25" t="str">
        <f>IF(C1873="","",ROWS($A$4:A1873))</f>
        <v/>
      </c>
      <c r="C1873" s="25" t="str">
        <f>IF('Student Record'!A1871="","",'Student Record'!A1871)</f>
        <v/>
      </c>
      <c r="D1873" s="25" t="str">
        <f>IF('Student Record'!B1871="","",'Student Record'!B1871)</f>
        <v/>
      </c>
      <c r="E1873" s="25" t="str">
        <f>IF('Student Record'!C1871="","",'Student Record'!C1871)</f>
        <v/>
      </c>
      <c r="F1873" s="26" t="str">
        <f>IF('Student Record'!E1871="","",'Student Record'!E1871)</f>
        <v/>
      </c>
      <c r="G1873" s="26" t="str">
        <f>IF('Student Record'!G1871="","",'Student Record'!G1871)</f>
        <v/>
      </c>
      <c r="H1873" s="25" t="str">
        <f>IF('Student Record'!I1871="","",'Student Record'!I1871)</f>
        <v/>
      </c>
      <c r="I1873" s="27" t="str">
        <f>IF('Student Record'!J1871="","",'Student Record'!J1871)</f>
        <v/>
      </c>
      <c r="J1873" s="25" t="str">
        <f>IF('Student Record'!O1871="","",'Student Record'!O1871)</f>
        <v/>
      </c>
      <c r="K18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3" s="25" t="str">
        <f>IF(Table1[[#This Row],[नाम विद्यार्थी]]="","",IF(AND(Table1[[#This Row],[कक्षा]]&gt;8,Table1[[#This Row],[कक्षा]]&lt;11),50,""))</f>
        <v/>
      </c>
      <c r="M1873" s="28" t="str">
        <f>IF(Table1[[#This Row],[नाम विद्यार्थी]]="","",IF(AND(Table1[[#This Row],[कक्षा]]&gt;=11,'School Fees'!$L$3="Yes"),100,""))</f>
        <v/>
      </c>
      <c r="N18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3" s="25" t="str">
        <f>IF(Table1[[#This Row],[नाम विद्यार्थी]]="","",IF(Table1[[#This Row],[कक्षा]]&gt;8,5,""))</f>
        <v/>
      </c>
      <c r="P18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3" s="21"/>
      <c r="R1873" s="21"/>
      <c r="S1873" s="28" t="str">
        <f>IF(SUM(Table1[[#This Row],[छात्र निधि]:[टी.सी.शुल्क]])=0,"",SUM(Table1[[#This Row],[छात्र निधि]:[टी.सी.शुल्क]]))</f>
        <v/>
      </c>
      <c r="T1873" s="33"/>
      <c r="U1873" s="33"/>
      <c r="V1873" s="22"/>
    </row>
    <row r="1874" spans="2:22" ht="15">
      <c r="B1874" s="25" t="str">
        <f>IF(C1874="","",ROWS($A$4:A1874))</f>
        <v/>
      </c>
      <c r="C1874" s="25" t="str">
        <f>IF('Student Record'!A1872="","",'Student Record'!A1872)</f>
        <v/>
      </c>
      <c r="D1874" s="25" t="str">
        <f>IF('Student Record'!B1872="","",'Student Record'!B1872)</f>
        <v/>
      </c>
      <c r="E1874" s="25" t="str">
        <f>IF('Student Record'!C1872="","",'Student Record'!C1872)</f>
        <v/>
      </c>
      <c r="F1874" s="26" t="str">
        <f>IF('Student Record'!E1872="","",'Student Record'!E1872)</f>
        <v/>
      </c>
      <c r="G1874" s="26" t="str">
        <f>IF('Student Record'!G1872="","",'Student Record'!G1872)</f>
        <v/>
      </c>
      <c r="H1874" s="25" t="str">
        <f>IF('Student Record'!I1872="","",'Student Record'!I1872)</f>
        <v/>
      </c>
      <c r="I1874" s="27" t="str">
        <f>IF('Student Record'!J1872="","",'Student Record'!J1872)</f>
        <v/>
      </c>
      <c r="J1874" s="25" t="str">
        <f>IF('Student Record'!O1872="","",'Student Record'!O1872)</f>
        <v/>
      </c>
      <c r="K18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4" s="25" t="str">
        <f>IF(Table1[[#This Row],[नाम विद्यार्थी]]="","",IF(AND(Table1[[#This Row],[कक्षा]]&gt;8,Table1[[#This Row],[कक्षा]]&lt;11),50,""))</f>
        <v/>
      </c>
      <c r="M1874" s="28" t="str">
        <f>IF(Table1[[#This Row],[नाम विद्यार्थी]]="","",IF(AND(Table1[[#This Row],[कक्षा]]&gt;=11,'School Fees'!$L$3="Yes"),100,""))</f>
        <v/>
      </c>
      <c r="N18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4" s="25" t="str">
        <f>IF(Table1[[#This Row],[नाम विद्यार्थी]]="","",IF(Table1[[#This Row],[कक्षा]]&gt;8,5,""))</f>
        <v/>
      </c>
      <c r="P18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4" s="21"/>
      <c r="R1874" s="21"/>
      <c r="S1874" s="28" t="str">
        <f>IF(SUM(Table1[[#This Row],[छात्र निधि]:[टी.सी.शुल्क]])=0,"",SUM(Table1[[#This Row],[छात्र निधि]:[टी.सी.शुल्क]]))</f>
        <v/>
      </c>
      <c r="T1874" s="33"/>
      <c r="U1874" s="33"/>
      <c r="V1874" s="22"/>
    </row>
    <row r="1875" spans="2:22" ht="15">
      <c r="B1875" s="25" t="str">
        <f>IF(C1875="","",ROWS($A$4:A1875))</f>
        <v/>
      </c>
      <c r="C1875" s="25" t="str">
        <f>IF('Student Record'!A1873="","",'Student Record'!A1873)</f>
        <v/>
      </c>
      <c r="D1875" s="25" t="str">
        <f>IF('Student Record'!B1873="","",'Student Record'!B1873)</f>
        <v/>
      </c>
      <c r="E1875" s="25" t="str">
        <f>IF('Student Record'!C1873="","",'Student Record'!C1873)</f>
        <v/>
      </c>
      <c r="F1875" s="26" t="str">
        <f>IF('Student Record'!E1873="","",'Student Record'!E1873)</f>
        <v/>
      </c>
      <c r="G1875" s="26" t="str">
        <f>IF('Student Record'!G1873="","",'Student Record'!G1873)</f>
        <v/>
      </c>
      <c r="H1875" s="25" t="str">
        <f>IF('Student Record'!I1873="","",'Student Record'!I1873)</f>
        <v/>
      </c>
      <c r="I1875" s="27" t="str">
        <f>IF('Student Record'!J1873="","",'Student Record'!J1873)</f>
        <v/>
      </c>
      <c r="J1875" s="25" t="str">
        <f>IF('Student Record'!O1873="","",'Student Record'!O1873)</f>
        <v/>
      </c>
      <c r="K18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5" s="25" t="str">
        <f>IF(Table1[[#This Row],[नाम विद्यार्थी]]="","",IF(AND(Table1[[#This Row],[कक्षा]]&gt;8,Table1[[#This Row],[कक्षा]]&lt;11),50,""))</f>
        <v/>
      </c>
      <c r="M1875" s="28" t="str">
        <f>IF(Table1[[#This Row],[नाम विद्यार्थी]]="","",IF(AND(Table1[[#This Row],[कक्षा]]&gt;=11,'School Fees'!$L$3="Yes"),100,""))</f>
        <v/>
      </c>
      <c r="N18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5" s="25" t="str">
        <f>IF(Table1[[#This Row],[नाम विद्यार्थी]]="","",IF(Table1[[#This Row],[कक्षा]]&gt;8,5,""))</f>
        <v/>
      </c>
      <c r="P18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5" s="21"/>
      <c r="R1875" s="21"/>
      <c r="S1875" s="28" t="str">
        <f>IF(SUM(Table1[[#This Row],[छात्र निधि]:[टी.सी.शुल्क]])=0,"",SUM(Table1[[#This Row],[छात्र निधि]:[टी.सी.शुल्क]]))</f>
        <v/>
      </c>
      <c r="T1875" s="33"/>
      <c r="U1875" s="33"/>
      <c r="V1875" s="22"/>
    </row>
    <row r="1876" spans="2:22" ht="15">
      <c r="B1876" s="25" t="str">
        <f>IF(C1876="","",ROWS($A$4:A1876))</f>
        <v/>
      </c>
      <c r="C1876" s="25" t="str">
        <f>IF('Student Record'!A1874="","",'Student Record'!A1874)</f>
        <v/>
      </c>
      <c r="D1876" s="25" t="str">
        <f>IF('Student Record'!B1874="","",'Student Record'!B1874)</f>
        <v/>
      </c>
      <c r="E1876" s="25" t="str">
        <f>IF('Student Record'!C1874="","",'Student Record'!C1874)</f>
        <v/>
      </c>
      <c r="F1876" s="26" t="str">
        <f>IF('Student Record'!E1874="","",'Student Record'!E1874)</f>
        <v/>
      </c>
      <c r="G1876" s="26" t="str">
        <f>IF('Student Record'!G1874="","",'Student Record'!G1874)</f>
        <v/>
      </c>
      <c r="H1876" s="25" t="str">
        <f>IF('Student Record'!I1874="","",'Student Record'!I1874)</f>
        <v/>
      </c>
      <c r="I1876" s="27" t="str">
        <f>IF('Student Record'!J1874="","",'Student Record'!J1874)</f>
        <v/>
      </c>
      <c r="J1876" s="25" t="str">
        <f>IF('Student Record'!O1874="","",'Student Record'!O1874)</f>
        <v/>
      </c>
      <c r="K18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6" s="25" t="str">
        <f>IF(Table1[[#This Row],[नाम विद्यार्थी]]="","",IF(AND(Table1[[#This Row],[कक्षा]]&gt;8,Table1[[#This Row],[कक्षा]]&lt;11),50,""))</f>
        <v/>
      </c>
      <c r="M1876" s="28" t="str">
        <f>IF(Table1[[#This Row],[नाम विद्यार्थी]]="","",IF(AND(Table1[[#This Row],[कक्षा]]&gt;=11,'School Fees'!$L$3="Yes"),100,""))</f>
        <v/>
      </c>
      <c r="N18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6" s="25" t="str">
        <f>IF(Table1[[#This Row],[नाम विद्यार्थी]]="","",IF(Table1[[#This Row],[कक्षा]]&gt;8,5,""))</f>
        <v/>
      </c>
      <c r="P18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6" s="21"/>
      <c r="R1876" s="21"/>
      <c r="S1876" s="28" t="str">
        <f>IF(SUM(Table1[[#This Row],[छात्र निधि]:[टी.सी.शुल्क]])=0,"",SUM(Table1[[#This Row],[छात्र निधि]:[टी.सी.शुल्क]]))</f>
        <v/>
      </c>
      <c r="T1876" s="33"/>
      <c r="U1876" s="33"/>
      <c r="V1876" s="22"/>
    </row>
    <row r="1877" spans="2:22" ht="15">
      <c r="B1877" s="25" t="str">
        <f>IF(C1877="","",ROWS($A$4:A1877))</f>
        <v/>
      </c>
      <c r="C1877" s="25" t="str">
        <f>IF('Student Record'!A1875="","",'Student Record'!A1875)</f>
        <v/>
      </c>
      <c r="D1877" s="25" t="str">
        <f>IF('Student Record'!B1875="","",'Student Record'!B1875)</f>
        <v/>
      </c>
      <c r="E1877" s="25" t="str">
        <f>IF('Student Record'!C1875="","",'Student Record'!C1875)</f>
        <v/>
      </c>
      <c r="F1877" s="26" t="str">
        <f>IF('Student Record'!E1875="","",'Student Record'!E1875)</f>
        <v/>
      </c>
      <c r="G1877" s="26" t="str">
        <f>IF('Student Record'!G1875="","",'Student Record'!G1875)</f>
        <v/>
      </c>
      <c r="H1877" s="25" t="str">
        <f>IF('Student Record'!I1875="","",'Student Record'!I1875)</f>
        <v/>
      </c>
      <c r="I1877" s="27" t="str">
        <f>IF('Student Record'!J1875="","",'Student Record'!J1875)</f>
        <v/>
      </c>
      <c r="J1877" s="25" t="str">
        <f>IF('Student Record'!O1875="","",'Student Record'!O1875)</f>
        <v/>
      </c>
      <c r="K18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7" s="25" t="str">
        <f>IF(Table1[[#This Row],[नाम विद्यार्थी]]="","",IF(AND(Table1[[#This Row],[कक्षा]]&gt;8,Table1[[#This Row],[कक्षा]]&lt;11),50,""))</f>
        <v/>
      </c>
      <c r="M1877" s="28" t="str">
        <f>IF(Table1[[#This Row],[नाम विद्यार्थी]]="","",IF(AND(Table1[[#This Row],[कक्षा]]&gt;=11,'School Fees'!$L$3="Yes"),100,""))</f>
        <v/>
      </c>
      <c r="N18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7" s="25" t="str">
        <f>IF(Table1[[#This Row],[नाम विद्यार्थी]]="","",IF(Table1[[#This Row],[कक्षा]]&gt;8,5,""))</f>
        <v/>
      </c>
      <c r="P18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7" s="21"/>
      <c r="R1877" s="21"/>
      <c r="S1877" s="28" t="str">
        <f>IF(SUM(Table1[[#This Row],[छात्र निधि]:[टी.सी.शुल्क]])=0,"",SUM(Table1[[#This Row],[छात्र निधि]:[टी.सी.शुल्क]]))</f>
        <v/>
      </c>
      <c r="T1877" s="33"/>
      <c r="U1877" s="33"/>
      <c r="V1877" s="22"/>
    </row>
    <row r="1878" spans="2:22" ht="15">
      <c r="B1878" s="25" t="str">
        <f>IF(C1878="","",ROWS($A$4:A1878))</f>
        <v/>
      </c>
      <c r="C1878" s="25" t="str">
        <f>IF('Student Record'!A1876="","",'Student Record'!A1876)</f>
        <v/>
      </c>
      <c r="D1878" s="25" t="str">
        <f>IF('Student Record'!B1876="","",'Student Record'!B1876)</f>
        <v/>
      </c>
      <c r="E1878" s="25" t="str">
        <f>IF('Student Record'!C1876="","",'Student Record'!C1876)</f>
        <v/>
      </c>
      <c r="F1878" s="26" t="str">
        <f>IF('Student Record'!E1876="","",'Student Record'!E1876)</f>
        <v/>
      </c>
      <c r="G1878" s="26" t="str">
        <f>IF('Student Record'!G1876="","",'Student Record'!G1876)</f>
        <v/>
      </c>
      <c r="H1878" s="25" t="str">
        <f>IF('Student Record'!I1876="","",'Student Record'!I1876)</f>
        <v/>
      </c>
      <c r="I1878" s="27" t="str">
        <f>IF('Student Record'!J1876="","",'Student Record'!J1876)</f>
        <v/>
      </c>
      <c r="J1878" s="25" t="str">
        <f>IF('Student Record'!O1876="","",'Student Record'!O1876)</f>
        <v/>
      </c>
      <c r="K18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8" s="25" t="str">
        <f>IF(Table1[[#This Row],[नाम विद्यार्थी]]="","",IF(AND(Table1[[#This Row],[कक्षा]]&gt;8,Table1[[#This Row],[कक्षा]]&lt;11),50,""))</f>
        <v/>
      </c>
      <c r="M1878" s="28" t="str">
        <f>IF(Table1[[#This Row],[नाम विद्यार्थी]]="","",IF(AND(Table1[[#This Row],[कक्षा]]&gt;=11,'School Fees'!$L$3="Yes"),100,""))</f>
        <v/>
      </c>
      <c r="N18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8" s="25" t="str">
        <f>IF(Table1[[#This Row],[नाम विद्यार्थी]]="","",IF(Table1[[#This Row],[कक्षा]]&gt;8,5,""))</f>
        <v/>
      </c>
      <c r="P18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8" s="21"/>
      <c r="R1878" s="21"/>
      <c r="S1878" s="28" t="str">
        <f>IF(SUM(Table1[[#This Row],[छात्र निधि]:[टी.सी.शुल्क]])=0,"",SUM(Table1[[#This Row],[छात्र निधि]:[टी.सी.शुल्क]]))</f>
        <v/>
      </c>
      <c r="T1878" s="33"/>
      <c r="U1878" s="33"/>
      <c r="V1878" s="22"/>
    </row>
    <row r="1879" spans="2:22" ht="15">
      <c r="B1879" s="25" t="str">
        <f>IF(C1879="","",ROWS($A$4:A1879))</f>
        <v/>
      </c>
      <c r="C1879" s="25" t="str">
        <f>IF('Student Record'!A1877="","",'Student Record'!A1877)</f>
        <v/>
      </c>
      <c r="D1879" s="25" t="str">
        <f>IF('Student Record'!B1877="","",'Student Record'!B1877)</f>
        <v/>
      </c>
      <c r="E1879" s="25" t="str">
        <f>IF('Student Record'!C1877="","",'Student Record'!C1877)</f>
        <v/>
      </c>
      <c r="F1879" s="26" t="str">
        <f>IF('Student Record'!E1877="","",'Student Record'!E1877)</f>
        <v/>
      </c>
      <c r="G1879" s="26" t="str">
        <f>IF('Student Record'!G1877="","",'Student Record'!G1877)</f>
        <v/>
      </c>
      <c r="H1879" s="25" t="str">
        <f>IF('Student Record'!I1877="","",'Student Record'!I1877)</f>
        <v/>
      </c>
      <c r="I1879" s="27" t="str">
        <f>IF('Student Record'!J1877="","",'Student Record'!J1877)</f>
        <v/>
      </c>
      <c r="J1879" s="25" t="str">
        <f>IF('Student Record'!O1877="","",'Student Record'!O1877)</f>
        <v/>
      </c>
      <c r="K18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79" s="25" t="str">
        <f>IF(Table1[[#This Row],[नाम विद्यार्थी]]="","",IF(AND(Table1[[#This Row],[कक्षा]]&gt;8,Table1[[#This Row],[कक्षा]]&lt;11),50,""))</f>
        <v/>
      </c>
      <c r="M1879" s="28" t="str">
        <f>IF(Table1[[#This Row],[नाम विद्यार्थी]]="","",IF(AND(Table1[[#This Row],[कक्षा]]&gt;=11,'School Fees'!$L$3="Yes"),100,""))</f>
        <v/>
      </c>
      <c r="N18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79" s="25" t="str">
        <f>IF(Table1[[#This Row],[नाम विद्यार्थी]]="","",IF(Table1[[#This Row],[कक्षा]]&gt;8,5,""))</f>
        <v/>
      </c>
      <c r="P18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79" s="21"/>
      <c r="R1879" s="21"/>
      <c r="S1879" s="28" t="str">
        <f>IF(SUM(Table1[[#This Row],[छात्र निधि]:[टी.सी.शुल्क]])=0,"",SUM(Table1[[#This Row],[छात्र निधि]:[टी.सी.शुल्क]]))</f>
        <v/>
      </c>
      <c r="T1879" s="33"/>
      <c r="U1879" s="33"/>
      <c r="V1879" s="22"/>
    </row>
    <row r="1880" spans="2:22" ht="15">
      <c r="B1880" s="25" t="str">
        <f>IF(C1880="","",ROWS($A$4:A1880))</f>
        <v/>
      </c>
      <c r="C1880" s="25" t="str">
        <f>IF('Student Record'!A1878="","",'Student Record'!A1878)</f>
        <v/>
      </c>
      <c r="D1880" s="25" t="str">
        <f>IF('Student Record'!B1878="","",'Student Record'!B1878)</f>
        <v/>
      </c>
      <c r="E1880" s="25" t="str">
        <f>IF('Student Record'!C1878="","",'Student Record'!C1878)</f>
        <v/>
      </c>
      <c r="F1880" s="26" t="str">
        <f>IF('Student Record'!E1878="","",'Student Record'!E1878)</f>
        <v/>
      </c>
      <c r="G1880" s="26" t="str">
        <f>IF('Student Record'!G1878="","",'Student Record'!G1878)</f>
        <v/>
      </c>
      <c r="H1880" s="25" t="str">
        <f>IF('Student Record'!I1878="","",'Student Record'!I1878)</f>
        <v/>
      </c>
      <c r="I1880" s="27" t="str">
        <f>IF('Student Record'!J1878="","",'Student Record'!J1878)</f>
        <v/>
      </c>
      <c r="J1880" s="25" t="str">
        <f>IF('Student Record'!O1878="","",'Student Record'!O1878)</f>
        <v/>
      </c>
      <c r="K18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0" s="25" t="str">
        <f>IF(Table1[[#This Row],[नाम विद्यार्थी]]="","",IF(AND(Table1[[#This Row],[कक्षा]]&gt;8,Table1[[#This Row],[कक्षा]]&lt;11),50,""))</f>
        <v/>
      </c>
      <c r="M1880" s="28" t="str">
        <f>IF(Table1[[#This Row],[नाम विद्यार्थी]]="","",IF(AND(Table1[[#This Row],[कक्षा]]&gt;=11,'School Fees'!$L$3="Yes"),100,""))</f>
        <v/>
      </c>
      <c r="N18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0" s="25" t="str">
        <f>IF(Table1[[#This Row],[नाम विद्यार्थी]]="","",IF(Table1[[#This Row],[कक्षा]]&gt;8,5,""))</f>
        <v/>
      </c>
      <c r="P18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0" s="21"/>
      <c r="R1880" s="21"/>
      <c r="S1880" s="28" t="str">
        <f>IF(SUM(Table1[[#This Row],[छात्र निधि]:[टी.सी.शुल्क]])=0,"",SUM(Table1[[#This Row],[छात्र निधि]:[टी.सी.शुल्क]]))</f>
        <v/>
      </c>
      <c r="T1880" s="33"/>
      <c r="U1880" s="33"/>
      <c r="V1880" s="22"/>
    </row>
    <row r="1881" spans="2:22" ht="15">
      <c r="B1881" s="25" t="str">
        <f>IF(C1881="","",ROWS($A$4:A1881))</f>
        <v/>
      </c>
      <c r="C1881" s="25" t="str">
        <f>IF('Student Record'!A1879="","",'Student Record'!A1879)</f>
        <v/>
      </c>
      <c r="D1881" s="25" t="str">
        <f>IF('Student Record'!B1879="","",'Student Record'!B1879)</f>
        <v/>
      </c>
      <c r="E1881" s="25" t="str">
        <f>IF('Student Record'!C1879="","",'Student Record'!C1879)</f>
        <v/>
      </c>
      <c r="F1881" s="26" t="str">
        <f>IF('Student Record'!E1879="","",'Student Record'!E1879)</f>
        <v/>
      </c>
      <c r="G1881" s="26" t="str">
        <f>IF('Student Record'!G1879="","",'Student Record'!G1879)</f>
        <v/>
      </c>
      <c r="H1881" s="25" t="str">
        <f>IF('Student Record'!I1879="","",'Student Record'!I1879)</f>
        <v/>
      </c>
      <c r="I1881" s="27" t="str">
        <f>IF('Student Record'!J1879="","",'Student Record'!J1879)</f>
        <v/>
      </c>
      <c r="J1881" s="25" t="str">
        <f>IF('Student Record'!O1879="","",'Student Record'!O1879)</f>
        <v/>
      </c>
      <c r="K18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1" s="25" t="str">
        <f>IF(Table1[[#This Row],[नाम विद्यार्थी]]="","",IF(AND(Table1[[#This Row],[कक्षा]]&gt;8,Table1[[#This Row],[कक्षा]]&lt;11),50,""))</f>
        <v/>
      </c>
      <c r="M1881" s="28" t="str">
        <f>IF(Table1[[#This Row],[नाम विद्यार्थी]]="","",IF(AND(Table1[[#This Row],[कक्षा]]&gt;=11,'School Fees'!$L$3="Yes"),100,""))</f>
        <v/>
      </c>
      <c r="N18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1" s="25" t="str">
        <f>IF(Table1[[#This Row],[नाम विद्यार्थी]]="","",IF(Table1[[#This Row],[कक्षा]]&gt;8,5,""))</f>
        <v/>
      </c>
      <c r="P18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1" s="21"/>
      <c r="R1881" s="21"/>
      <c r="S1881" s="28" t="str">
        <f>IF(SUM(Table1[[#This Row],[छात्र निधि]:[टी.सी.शुल्क]])=0,"",SUM(Table1[[#This Row],[छात्र निधि]:[टी.सी.शुल्क]]))</f>
        <v/>
      </c>
      <c r="T1881" s="33"/>
      <c r="U1881" s="33"/>
      <c r="V1881" s="22"/>
    </row>
    <row r="1882" spans="2:22" ht="15">
      <c r="B1882" s="25" t="str">
        <f>IF(C1882="","",ROWS($A$4:A1882))</f>
        <v/>
      </c>
      <c r="C1882" s="25" t="str">
        <f>IF('Student Record'!A1880="","",'Student Record'!A1880)</f>
        <v/>
      </c>
      <c r="D1882" s="25" t="str">
        <f>IF('Student Record'!B1880="","",'Student Record'!B1880)</f>
        <v/>
      </c>
      <c r="E1882" s="25" t="str">
        <f>IF('Student Record'!C1880="","",'Student Record'!C1880)</f>
        <v/>
      </c>
      <c r="F1882" s="26" t="str">
        <f>IF('Student Record'!E1880="","",'Student Record'!E1880)</f>
        <v/>
      </c>
      <c r="G1882" s="26" t="str">
        <f>IF('Student Record'!G1880="","",'Student Record'!G1880)</f>
        <v/>
      </c>
      <c r="H1882" s="25" t="str">
        <f>IF('Student Record'!I1880="","",'Student Record'!I1880)</f>
        <v/>
      </c>
      <c r="I1882" s="27" t="str">
        <f>IF('Student Record'!J1880="","",'Student Record'!J1880)</f>
        <v/>
      </c>
      <c r="J1882" s="25" t="str">
        <f>IF('Student Record'!O1880="","",'Student Record'!O1880)</f>
        <v/>
      </c>
      <c r="K18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2" s="25" t="str">
        <f>IF(Table1[[#This Row],[नाम विद्यार्थी]]="","",IF(AND(Table1[[#This Row],[कक्षा]]&gt;8,Table1[[#This Row],[कक्षा]]&lt;11),50,""))</f>
        <v/>
      </c>
      <c r="M1882" s="28" t="str">
        <f>IF(Table1[[#This Row],[नाम विद्यार्थी]]="","",IF(AND(Table1[[#This Row],[कक्षा]]&gt;=11,'School Fees'!$L$3="Yes"),100,""))</f>
        <v/>
      </c>
      <c r="N18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2" s="25" t="str">
        <f>IF(Table1[[#This Row],[नाम विद्यार्थी]]="","",IF(Table1[[#This Row],[कक्षा]]&gt;8,5,""))</f>
        <v/>
      </c>
      <c r="P18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2" s="21"/>
      <c r="R1882" s="21"/>
      <c r="S1882" s="28" t="str">
        <f>IF(SUM(Table1[[#This Row],[छात्र निधि]:[टी.सी.शुल्क]])=0,"",SUM(Table1[[#This Row],[छात्र निधि]:[टी.सी.शुल्क]]))</f>
        <v/>
      </c>
      <c r="T1882" s="33"/>
      <c r="U1882" s="33"/>
      <c r="V1882" s="22"/>
    </row>
    <row r="1883" spans="2:22" ht="15">
      <c r="B1883" s="25" t="str">
        <f>IF(C1883="","",ROWS($A$4:A1883))</f>
        <v/>
      </c>
      <c r="C1883" s="25" t="str">
        <f>IF('Student Record'!A1881="","",'Student Record'!A1881)</f>
        <v/>
      </c>
      <c r="D1883" s="25" t="str">
        <f>IF('Student Record'!B1881="","",'Student Record'!B1881)</f>
        <v/>
      </c>
      <c r="E1883" s="25" t="str">
        <f>IF('Student Record'!C1881="","",'Student Record'!C1881)</f>
        <v/>
      </c>
      <c r="F1883" s="26" t="str">
        <f>IF('Student Record'!E1881="","",'Student Record'!E1881)</f>
        <v/>
      </c>
      <c r="G1883" s="26" t="str">
        <f>IF('Student Record'!G1881="","",'Student Record'!G1881)</f>
        <v/>
      </c>
      <c r="H1883" s="25" t="str">
        <f>IF('Student Record'!I1881="","",'Student Record'!I1881)</f>
        <v/>
      </c>
      <c r="I1883" s="27" t="str">
        <f>IF('Student Record'!J1881="","",'Student Record'!J1881)</f>
        <v/>
      </c>
      <c r="J1883" s="25" t="str">
        <f>IF('Student Record'!O1881="","",'Student Record'!O1881)</f>
        <v/>
      </c>
      <c r="K18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3" s="25" t="str">
        <f>IF(Table1[[#This Row],[नाम विद्यार्थी]]="","",IF(AND(Table1[[#This Row],[कक्षा]]&gt;8,Table1[[#This Row],[कक्षा]]&lt;11),50,""))</f>
        <v/>
      </c>
      <c r="M1883" s="28" t="str">
        <f>IF(Table1[[#This Row],[नाम विद्यार्थी]]="","",IF(AND(Table1[[#This Row],[कक्षा]]&gt;=11,'School Fees'!$L$3="Yes"),100,""))</f>
        <v/>
      </c>
      <c r="N18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3" s="25" t="str">
        <f>IF(Table1[[#This Row],[नाम विद्यार्थी]]="","",IF(Table1[[#This Row],[कक्षा]]&gt;8,5,""))</f>
        <v/>
      </c>
      <c r="P18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3" s="21"/>
      <c r="R1883" s="21"/>
      <c r="S1883" s="28" t="str">
        <f>IF(SUM(Table1[[#This Row],[छात्र निधि]:[टी.सी.शुल्क]])=0,"",SUM(Table1[[#This Row],[छात्र निधि]:[टी.सी.शुल्क]]))</f>
        <v/>
      </c>
      <c r="T1883" s="33"/>
      <c r="U1883" s="33"/>
      <c r="V1883" s="22"/>
    </row>
    <row r="1884" spans="2:22" ht="15">
      <c r="B1884" s="25" t="str">
        <f>IF(C1884="","",ROWS($A$4:A1884))</f>
        <v/>
      </c>
      <c r="C1884" s="25" t="str">
        <f>IF('Student Record'!A1882="","",'Student Record'!A1882)</f>
        <v/>
      </c>
      <c r="D1884" s="25" t="str">
        <f>IF('Student Record'!B1882="","",'Student Record'!B1882)</f>
        <v/>
      </c>
      <c r="E1884" s="25" t="str">
        <f>IF('Student Record'!C1882="","",'Student Record'!C1882)</f>
        <v/>
      </c>
      <c r="F1884" s="26" t="str">
        <f>IF('Student Record'!E1882="","",'Student Record'!E1882)</f>
        <v/>
      </c>
      <c r="G1884" s="26" t="str">
        <f>IF('Student Record'!G1882="","",'Student Record'!G1882)</f>
        <v/>
      </c>
      <c r="H1884" s="25" t="str">
        <f>IF('Student Record'!I1882="","",'Student Record'!I1882)</f>
        <v/>
      </c>
      <c r="I1884" s="27" t="str">
        <f>IF('Student Record'!J1882="","",'Student Record'!J1882)</f>
        <v/>
      </c>
      <c r="J1884" s="25" t="str">
        <f>IF('Student Record'!O1882="","",'Student Record'!O1882)</f>
        <v/>
      </c>
      <c r="K18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4" s="25" t="str">
        <f>IF(Table1[[#This Row],[नाम विद्यार्थी]]="","",IF(AND(Table1[[#This Row],[कक्षा]]&gt;8,Table1[[#This Row],[कक्षा]]&lt;11),50,""))</f>
        <v/>
      </c>
      <c r="M1884" s="28" t="str">
        <f>IF(Table1[[#This Row],[नाम विद्यार्थी]]="","",IF(AND(Table1[[#This Row],[कक्षा]]&gt;=11,'School Fees'!$L$3="Yes"),100,""))</f>
        <v/>
      </c>
      <c r="N18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4" s="25" t="str">
        <f>IF(Table1[[#This Row],[नाम विद्यार्थी]]="","",IF(Table1[[#This Row],[कक्षा]]&gt;8,5,""))</f>
        <v/>
      </c>
      <c r="P18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4" s="21"/>
      <c r="R1884" s="21"/>
      <c r="S1884" s="28" t="str">
        <f>IF(SUM(Table1[[#This Row],[छात्र निधि]:[टी.सी.शुल्क]])=0,"",SUM(Table1[[#This Row],[छात्र निधि]:[टी.सी.शुल्क]]))</f>
        <v/>
      </c>
      <c r="T1884" s="33"/>
      <c r="U1884" s="33"/>
      <c r="V1884" s="22"/>
    </row>
    <row r="1885" spans="2:22" ht="15">
      <c r="B1885" s="25" t="str">
        <f>IF(C1885="","",ROWS($A$4:A1885))</f>
        <v/>
      </c>
      <c r="C1885" s="25" t="str">
        <f>IF('Student Record'!A1883="","",'Student Record'!A1883)</f>
        <v/>
      </c>
      <c r="D1885" s="25" t="str">
        <f>IF('Student Record'!B1883="","",'Student Record'!B1883)</f>
        <v/>
      </c>
      <c r="E1885" s="25" t="str">
        <f>IF('Student Record'!C1883="","",'Student Record'!C1883)</f>
        <v/>
      </c>
      <c r="F1885" s="26" t="str">
        <f>IF('Student Record'!E1883="","",'Student Record'!E1883)</f>
        <v/>
      </c>
      <c r="G1885" s="26" t="str">
        <f>IF('Student Record'!G1883="","",'Student Record'!G1883)</f>
        <v/>
      </c>
      <c r="H1885" s="25" t="str">
        <f>IF('Student Record'!I1883="","",'Student Record'!I1883)</f>
        <v/>
      </c>
      <c r="I1885" s="27" t="str">
        <f>IF('Student Record'!J1883="","",'Student Record'!J1883)</f>
        <v/>
      </c>
      <c r="J1885" s="25" t="str">
        <f>IF('Student Record'!O1883="","",'Student Record'!O1883)</f>
        <v/>
      </c>
      <c r="K18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5" s="25" t="str">
        <f>IF(Table1[[#This Row],[नाम विद्यार्थी]]="","",IF(AND(Table1[[#This Row],[कक्षा]]&gt;8,Table1[[#This Row],[कक्षा]]&lt;11),50,""))</f>
        <v/>
      </c>
      <c r="M1885" s="28" t="str">
        <f>IF(Table1[[#This Row],[नाम विद्यार्थी]]="","",IF(AND(Table1[[#This Row],[कक्षा]]&gt;=11,'School Fees'!$L$3="Yes"),100,""))</f>
        <v/>
      </c>
      <c r="N18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5" s="25" t="str">
        <f>IF(Table1[[#This Row],[नाम विद्यार्थी]]="","",IF(Table1[[#This Row],[कक्षा]]&gt;8,5,""))</f>
        <v/>
      </c>
      <c r="P18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5" s="21"/>
      <c r="R1885" s="21"/>
      <c r="S1885" s="28" t="str">
        <f>IF(SUM(Table1[[#This Row],[छात्र निधि]:[टी.सी.शुल्क]])=0,"",SUM(Table1[[#This Row],[छात्र निधि]:[टी.सी.शुल्क]]))</f>
        <v/>
      </c>
      <c r="T1885" s="33"/>
      <c r="U1885" s="33"/>
      <c r="V1885" s="22"/>
    </row>
    <row r="1886" spans="2:22" ht="15">
      <c r="B1886" s="25" t="str">
        <f>IF(C1886="","",ROWS($A$4:A1886))</f>
        <v/>
      </c>
      <c r="C1886" s="25" t="str">
        <f>IF('Student Record'!A1884="","",'Student Record'!A1884)</f>
        <v/>
      </c>
      <c r="D1886" s="25" t="str">
        <f>IF('Student Record'!B1884="","",'Student Record'!B1884)</f>
        <v/>
      </c>
      <c r="E1886" s="25" t="str">
        <f>IF('Student Record'!C1884="","",'Student Record'!C1884)</f>
        <v/>
      </c>
      <c r="F1886" s="26" t="str">
        <f>IF('Student Record'!E1884="","",'Student Record'!E1884)</f>
        <v/>
      </c>
      <c r="G1886" s="26" t="str">
        <f>IF('Student Record'!G1884="","",'Student Record'!G1884)</f>
        <v/>
      </c>
      <c r="H1886" s="25" t="str">
        <f>IF('Student Record'!I1884="","",'Student Record'!I1884)</f>
        <v/>
      </c>
      <c r="I1886" s="27" t="str">
        <f>IF('Student Record'!J1884="","",'Student Record'!J1884)</f>
        <v/>
      </c>
      <c r="J1886" s="25" t="str">
        <f>IF('Student Record'!O1884="","",'Student Record'!O1884)</f>
        <v/>
      </c>
      <c r="K18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6" s="25" t="str">
        <f>IF(Table1[[#This Row],[नाम विद्यार्थी]]="","",IF(AND(Table1[[#This Row],[कक्षा]]&gt;8,Table1[[#This Row],[कक्षा]]&lt;11),50,""))</f>
        <v/>
      </c>
      <c r="M1886" s="28" t="str">
        <f>IF(Table1[[#This Row],[नाम विद्यार्थी]]="","",IF(AND(Table1[[#This Row],[कक्षा]]&gt;=11,'School Fees'!$L$3="Yes"),100,""))</f>
        <v/>
      </c>
      <c r="N18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6" s="25" t="str">
        <f>IF(Table1[[#This Row],[नाम विद्यार्थी]]="","",IF(Table1[[#This Row],[कक्षा]]&gt;8,5,""))</f>
        <v/>
      </c>
      <c r="P18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6" s="21"/>
      <c r="R1886" s="21"/>
      <c r="S1886" s="28" t="str">
        <f>IF(SUM(Table1[[#This Row],[छात्र निधि]:[टी.सी.शुल्क]])=0,"",SUM(Table1[[#This Row],[छात्र निधि]:[टी.सी.शुल्क]]))</f>
        <v/>
      </c>
      <c r="T1886" s="33"/>
      <c r="U1886" s="33"/>
      <c r="V1886" s="22"/>
    </row>
    <row r="1887" spans="2:22" ht="15">
      <c r="B1887" s="25" t="str">
        <f>IF(C1887="","",ROWS($A$4:A1887))</f>
        <v/>
      </c>
      <c r="C1887" s="25" t="str">
        <f>IF('Student Record'!A1885="","",'Student Record'!A1885)</f>
        <v/>
      </c>
      <c r="D1887" s="25" t="str">
        <f>IF('Student Record'!B1885="","",'Student Record'!B1885)</f>
        <v/>
      </c>
      <c r="E1887" s="25" t="str">
        <f>IF('Student Record'!C1885="","",'Student Record'!C1885)</f>
        <v/>
      </c>
      <c r="F1887" s="26" t="str">
        <f>IF('Student Record'!E1885="","",'Student Record'!E1885)</f>
        <v/>
      </c>
      <c r="G1887" s="26" t="str">
        <f>IF('Student Record'!G1885="","",'Student Record'!G1885)</f>
        <v/>
      </c>
      <c r="H1887" s="25" t="str">
        <f>IF('Student Record'!I1885="","",'Student Record'!I1885)</f>
        <v/>
      </c>
      <c r="I1887" s="27" t="str">
        <f>IF('Student Record'!J1885="","",'Student Record'!J1885)</f>
        <v/>
      </c>
      <c r="J1887" s="25" t="str">
        <f>IF('Student Record'!O1885="","",'Student Record'!O1885)</f>
        <v/>
      </c>
      <c r="K18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7" s="25" t="str">
        <f>IF(Table1[[#This Row],[नाम विद्यार्थी]]="","",IF(AND(Table1[[#This Row],[कक्षा]]&gt;8,Table1[[#This Row],[कक्षा]]&lt;11),50,""))</f>
        <v/>
      </c>
      <c r="M1887" s="28" t="str">
        <f>IF(Table1[[#This Row],[नाम विद्यार्थी]]="","",IF(AND(Table1[[#This Row],[कक्षा]]&gt;=11,'School Fees'!$L$3="Yes"),100,""))</f>
        <v/>
      </c>
      <c r="N18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7" s="25" t="str">
        <f>IF(Table1[[#This Row],[नाम विद्यार्थी]]="","",IF(Table1[[#This Row],[कक्षा]]&gt;8,5,""))</f>
        <v/>
      </c>
      <c r="P18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7" s="21"/>
      <c r="R1887" s="21"/>
      <c r="S1887" s="28" t="str">
        <f>IF(SUM(Table1[[#This Row],[छात्र निधि]:[टी.सी.शुल्क]])=0,"",SUM(Table1[[#This Row],[छात्र निधि]:[टी.सी.शुल्क]]))</f>
        <v/>
      </c>
      <c r="T1887" s="33"/>
      <c r="U1887" s="33"/>
      <c r="V1887" s="22"/>
    </row>
    <row r="1888" spans="2:22" ht="15">
      <c r="B1888" s="25" t="str">
        <f>IF(C1888="","",ROWS($A$4:A1888))</f>
        <v/>
      </c>
      <c r="C1888" s="25" t="str">
        <f>IF('Student Record'!A1886="","",'Student Record'!A1886)</f>
        <v/>
      </c>
      <c r="D1888" s="25" t="str">
        <f>IF('Student Record'!B1886="","",'Student Record'!B1886)</f>
        <v/>
      </c>
      <c r="E1888" s="25" t="str">
        <f>IF('Student Record'!C1886="","",'Student Record'!C1886)</f>
        <v/>
      </c>
      <c r="F1888" s="26" t="str">
        <f>IF('Student Record'!E1886="","",'Student Record'!E1886)</f>
        <v/>
      </c>
      <c r="G1888" s="26" t="str">
        <f>IF('Student Record'!G1886="","",'Student Record'!G1886)</f>
        <v/>
      </c>
      <c r="H1888" s="25" t="str">
        <f>IF('Student Record'!I1886="","",'Student Record'!I1886)</f>
        <v/>
      </c>
      <c r="I1888" s="27" t="str">
        <f>IF('Student Record'!J1886="","",'Student Record'!J1886)</f>
        <v/>
      </c>
      <c r="J1888" s="25" t="str">
        <f>IF('Student Record'!O1886="","",'Student Record'!O1886)</f>
        <v/>
      </c>
      <c r="K18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8" s="25" t="str">
        <f>IF(Table1[[#This Row],[नाम विद्यार्थी]]="","",IF(AND(Table1[[#This Row],[कक्षा]]&gt;8,Table1[[#This Row],[कक्षा]]&lt;11),50,""))</f>
        <v/>
      </c>
      <c r="M1888" s="28" t="str">
        <f>IF(Table1[[#This Row],[नाम विद्यार्थी]]="","",IF(AND(Table1[[#This Row],[कक्षा]]&gt;=11,'School Fees'!$L$3="Yes"),100,""))</f>
        <v/>
      </c>
      <c r="N18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8" s="25" t="str">
        <f>IF(Table1[[#This Row],[नाम विद्यार्थी]]="","",IF(Table1[[#This Row],[कक्षा]]&gt;8,5,""))</f>
        <v/>
      </c>
      <c r="P18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8" s="21"/>
      <c r="R1888" s="21"/>
      <c r="S1888" s="28" t="str">
        <f>IF(SUM(Table1[[#This Row],[छात्र निधि]:[टी.सी.शुल्क]])=0,"",SUM(Table1[[#This Row],[छात्र निधि]:[टी.सी.शुल्क]]))</f>
        <v/>
      </c>
      <c r="T1888" s="33"/>
      <c r="U1888" s="33"/>
      <c r="V1888" s="22"/>
    </row>
    <row r="1889" spans="2:22" ht="15">
      <c r="B1889" s="25" t="str">
        <f>IF(C1889="","",ROWS($A$4:A1889))</f>
        <v/>
      </c>
      <c r="C1889" s="25" t="str">
        <f>IF('Student Record'!A1887="","",'Student Record'!A1887)</f>
        <v/>
      </c>
      <c r="D1889" s="25" t="str">
        <f>IF('Student Record'!B1887="","",'Student Record'!B1887)</f>
        <v/>
      </c>
      <c r="E1889" s="25" t="str">
        <f>IF('Student Record'!C1887="","",'Student Record'!C1887)</f>
        <v/>
      </c>
      <c r="F1889" s="26" t="str">
        <f>IF('Student Record'!E1887="","",'Student Record'!E1887)</f>
        <v/>
      </c>
      <c r="G1889" s="26" t="str">
        <f>IF('Student Record'!G1887="","",'Student Record'!G1887)</f>
        <v/>
      </c>
      <c r="H1889" s="25" t="str">
        <f>IF('Student Record'!I1887="","",'Student Record'!I1887)</f>
        <v/>
      </c>
      <c r="I1889" s="27" t="str">
        <f>IF('Student Record'!J1887="","",'Student Record'!J1887)</f>
        <v/>
      </c>
      <c r="J1889" s="25" t="str">
        <f>IF('Student Record'!O1887="","",'Student Record'!O1887)</f>
        <v/>
      </c>
      <c r="K18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89" s="25" t="str">
        <f>IF(Table1[[#This Row],[नाम विद्यार्थी]]="","",IF(AND(Table1[[#This Row],[कक्षा]]&gt;8,Table1[[#This Row],[कक्षा]]&lt;11),50,""))</f>
        <v/>
      </c>
      <c r="M1889" s="28" t="str">
        <f>IF(Table1[[#This Row],[नाम विद्यार्थी]]="","",IF(AND(Table1[[#This Row],[कक्षा]]&gt;=11,'School Fees'!$L$3="Yes"),100,""))</f>
        <v/>
      </c>
      <c r="N18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89" s="25" t="str">
        <f>IF(Table1[[#This Row],[नाम विद्यार्थी]]="","",IF(Table1[[#This Row],[कक्षा]]&gt;8,5,""))</f>
        <v/>
      </c>
      <c r="P18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89" s="21"/>
      <c r="R1889" s="21"/>
      <c r="S1889" s="28" t="str">
        <f>IF(SUM(Table1[[#This Row],[छात्र निधि]:[टी.सी.शुल्क]])=0,"",SUM(Table1[[#This Row],[छात्र निधि]:[टी.सी.शुल्क]]))</f>
        <v/>
      </c>
      <c r="T1889" s="33"/>
      <c r="U1889" s="33"/>
      <c r="V1889" s="22"/>
    </row>
    <row r="1890" spans="2:22" ht="15">
      <c r="B1890" s="25" t="str">
        <f>IF(C1890="","",ROWS($A$4:A1890))</f>
        <v/>
      </c>
      <c r="C1890" s="25" t="str">
        <f>IF('Student Record'!A1888="","",'Student Record'!A1888)</f>
        <v/>
      </c>
      <c r="D1890" s="25" t="str">
        <f>IF('Student Record'!B1888="","",'Student Record'!B1888)</f>
        <v/>
      </c>
      <c r="E1890" s="25" t="str">
        <f>IF('Student Record'!C1888="","",'Student Record'!C1888)</f>
        <v/>
      </c>
      <c r="F1890" s="26" t="str">
        <f>IF('Student Record'!E1888="","",'Student Record'!E1888)</f>
        <v/>
      </c>
      <c r="G1890" s="26" t="str">
        <f>IF('Student Record'!G1888="","",'Student Record'!G1888)</f>
        <v/>
      </c>
      <c r="H1890" s="25" t="str">
        <f>IF('Student Record'!I1888="","",'Student Record'!I1888)</f>
        <v/>
      </c>
      <c r="I1890" s="27" t="str">
        <f>IF('Student Record'!J1888="","",'Student Record'!J1888)</f>
        <v/>
      </c>
      <c r="J1890" s="25" t="str">
        <f>IF('Student Record'!O1888="","",'Student Record'!O1888)</f>
        <v/>
      </c>
      <c r="K18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0" s="25" t="str">
        <f>IF(Table1[[#This Row],[नाम विद्यार्थी]]="","",IF(AND(Table1[[#This Row],[कक्षा]]&gt;8,Table1[[#This Row],[कक्षा]]&lt;11),50,""))</f>
        <v/>
      </c>
      <c r="M1890" s="28" t="str">
        <f>IF(Table1[[#This Row],[नाम विद्यार्थी]]="","",IF(AND(Table1[[#This Row],[कक्षा]]&gt;=11,'School Fees'!$L$3="Yes"),100,""))</f>
        <v/>
      </c>
      <c r="N18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0" s="25" t="str">
        <f>IF(Table1[[#This Row],[नाम विद्यार्थी]]="","",IF(Table1[[#This Row],[कक्षा]]&gt;8,5,""))</f>
        <v/>
      </c>
      <c r="P18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0" s="21"/>
      <c r="R1890" s="21"/>
      <c r="S1890" s="28" t="str">
        <f>IF(SUM(Table1[[#This Row],[छात्र निधि]:[टी.सी.शुल्क]])=0,"",SUM(Table1[[#This Row],[छात्र निधि]:[टी.सी.शुल्क]]))</f>
        <v/>
      </c>
      <c r="T1890" s="33"/>
      <c r="U1890" s="33"/>
      <c r="V1890" s="22"/>
    </row>
    <row r="1891" spans="2:22" ht="15">
      <c r="B1891" s="25" t="str">
        <f>IF(C1891="","",ROWS($A$4:A1891))</f>
        <v/>
      </c>
      <c r="C1891" s="25" t="str">
        <f>IF('Student Record'!A1889="","",'Student Record'!A1889)</f>
        <v/>
      </c>
      <c r="D1891" s="25" t="str">
        <f>IF('Student Record'!B1889="","",'Student Record'!B1889)</f>
        <v/>
      </c>
      <c r="E1891" s="25" t="str">
        <f>IF('Student Record'!C1889="","",'Student Record'!C1889)</f>
        <v/>
      </c>
      <c r="F1891" s="26" t="str">
        <f>IF('Student Record'!E1889="","",'Student Record'!E1889)</f>
        <v/>
      </c>
      <c r="G1891" s="26" t="str">
        <f>IF('Student Record'!G1889="","",'Student Record'!G1889)</f>
        <v/>
      </c>
      <c r="H1891" s="25" t="str">
        <f>IF('Student Record'!I1889="","",'Student Record'!I1889)</f>
        <v/>
      </c>
      <c r="I1891" s="27" t="str">
        <f>IF('Student Record'!J1889="","",'Student Record'!J1889)</f>
        <v/>
      </c>
      <c r="J1891" s="25" t="str">
        <f>IF('Student Record'!O1889="","",'Student Record'!O1889)</f>
        <v/>
      </c>
      <c r="K18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1" s="25" t="str">
        <f>IF(Table1[[#This Row],[नाम विद्यार्थी]]="","",IF(AND(Table1[[#This Row],[कक्षा]]&gt;8,Table1[[#This Row],[कक्षा]]&lt;11),50,""))</f>
        <v/>
      </c>
      <c r="M1891" s="28" t="str">
        <f>IF(Table1[[#This Row],[नाम विद्यार्थी]]="","",IF(AND(Table1[[#This Row],[कक्षा]]&gt;=11,'School Fees'!$L$3="Yes"),100,""))</f>
        <v/>
      </c>
      <c r="N18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1" s="25" t="str">
        <f>IF(Table1[[#This Row],[नाम विद्यार्थी]]="","",IF(Table1[[#This Row],[कक्षा]]&gt;8,5,""))</f>
        <v/>
      </c>
      <c r="P18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1" s="21"/>
      <c r="R1891" s="21"/>
      <c r="S1891" s="28" t="str">
        <f>IF(SUM(Table1[[#This Row],[छात्र निधि]:[टी.सी.शुल्क]])=0,"",SUM(Table1[[#This Row],[छात्र निधि]:[टी.सी.शुल्क]]))</f>
        <v/>
      </c>
      <c r="T1891" s="33"/>
      <c r="U1891" s="33"/>
      <c r="V1891" s="22"/>
    </row>
    <row r="1892" spans="2:22" ht="15">
      <c r="B1892" s="25" t="str">
        <f>IF(C1892="","",ROWS($A$4:A1892))</f>
        <v/>
      </c>
      <c r="C1892" s="25" t="str">
        <f>IF('Student Record'!A1890="","",'Student Record'!A1890)</f>
        <v/>
      </c>
      <c r="D1892" s="25" t="str">
        <f>IF('Student Record'!B1890="","",'Student Record'!B1890)</f>
        <v/>
      </c>
      <c r="E1892" s="25" t="str">
        <f>IF('Student Record'!C1890="","",'Student Record'!C1890)</f>
        <v/>
      </c>
      <c r="F1892" s="26" t="str">
        <f>IF('Student Record'!E1890="","",'Student Record'!E1890)</f>
        <v/>
      </c>
      <c r="G1892" s="26" t="str">
        <f>IF('Student Record'!G1890="","",'Student Record'!G1890)</f>
        <v/>
      </c>
      <c r="H1892" s="25" t="str">
        <f>IF('Student Record'!I1890="","",'Student Record'!I1890)</f>
        <v/>
      </c>
      <c r="I1892" s="27" t="str">
        <f>IF('Student Record'!J1890="","",'Student Record'!J1890)</f>
        <v/>
      </c>
      <c r="J1892" s="25" t="str">
        <f>IF('Student Record'!O1890="","",'Student Record'!O1890)</f>
        <v/>
      </c>
      <c r="K18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2" s="25" t="str">
        <f>IF(Table1[[#This Row],[नाम विद्यार्थी]]="","",IF(AND(Table1[[#This Row],[कक्षा]]&gt;8,Table1[[#This Row],[कक्षा]]&lt;11),50,""))</f>
        <v/>
      </c>
      <c r="M1892" s="28" t="str">
        <f>IF(Table1[[#This Row],[नाम विद्यार्थी]]="","",IF(AND(Table1[[#This Row],[कक्षा]]&gt;=11,'School Fees'!$L$3="Yes"),100,""))</f>
        <v/>
      </c>
      <c r="N18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2" s="25" t="str">
        <f>IF(Table1[[#This Row],[नाम विद्यार्थी]]="","",IF(Table1[[#This Row],[कक्षा]]&gt;8,5,""))</f>
        <v/>
      </c>
      <c r="P18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2" s="21"/>
      <c r="R1892" s="21"/>
      <c r="S1892" s="28" t="str">
        <f>IF(SUM(Table1[[#This Row],[छात्र निधि]:[टी.सी.शुल्क]])=0,"",SUM(Table1[[#This Row],[छात्र निधि]:[टी.सी.शुल्क]]))</f>
        <v/>
      </c>
      <c r="T1892" s="33"/>
      <c r="U1892" s="33"/>
      <c r="V1892" s="22"/>
    </row>
    <row r="1893" spans="2:22" ht="15">
      <c r="B1893" s="25" t="str">
        <f>IF(C1893="","",ROWS($A$4:A1893))</f>
        <v/>
      </c>
      <c r="C1893" s="25" t="str">
        <f>IF('Student Record'!A1891="","",'Student Record'!A1891)</f>
        <v/>
      </c>
      <c r="D1893" s="25" t="str">
        <f>IF('Student Record'!B1891="","",'Student Record'!B1891)</f>
        <v/>
      </c>
      <c r="E1893" s="25" t="str">
        <f>IF('Student Record'!C1891="","",'Student Record'!C1891)</f>
        <v/>
      </c>
      <c r="F1893" s="26" t="str">
        <f>IF('Student Record'!E1891="","",'Student Record'!E1891)</f>
        <v/>
      </c>
      <c r="G1893" s="26" t="str">
        <f>IF('Student Record'!G1891="","",'Student Record'!G1891)</f>
        <v/>
      </c>
      <c r="H1893" s="25" t="str">
        <f>IF('Student Record'!I1891="","",'Student Record'!I1891)</f>
        <v/>
      </c>
      <c r="I1893" s="27" t="str">
        <f>IF('Student Record'!J1891="","",'Student Record'!J1891)</f>
        <v/>
      </c>
      <c r="J1893" s="25" t="str">
        <f>IF('Student Record'!O1891="","",'Student Record'!O1891)</f>
        <v/>
      </c>
      <c r="K18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3" s="25" t="str">
        <f>IF(Table1[[#This Row],[नाम विद्यार्थी]]="","",IF(AND(Table1[[#This Row],[कक्षा]]&gt;8,Table1[[#This Row],[कक्षा]]&lt;11),50,""))</f>
        <v/>
      </c>
      <c r="M1893" s="28" t="str">
        <f>IF(Table1[[#This Row],[नाम विद्यार्थी]]="","",IF(AND(Table1[[#This Row],[कक्षा]]&gt;=11,'School Fees'!$L$3="Yes"),100,""))</f>
        <v/>
      </c>
      <c r="N18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3" s="25" t="str">
        <f>IF(Table1[[#This Row],[नाम विद्यार्थी]]="","",IF(Table1[[#This Row],[कक्षा]]&gt;8,5,""))</f>
        <v/>
      </c>
      <c r="P18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3" s="21"/>
      <c r="R1893" s="21"/>
      <c r="S1893" s="28" t="str">
        <f>IF(SUM(Table1[[#This Row],[छात्र निधि]:[टी.सी.शुल्क]])=0,"",SUM(Table1[[#This Row],[छात्र निधि]:[टी.सी.शुल्क]]))</f>
        <v/>
      </c>
      <c r="T1893" s="33"/>
      <c r="U1893" s="33"/>
      <c r="V1893" s="22"/>
    </row>
    <row r="1894" spans="2:22" ht="15">
      <c r="B1894" s="25" t="str">
        <f>IF(C1894="","",ROWS($A$4:A1894))</f>
        <v/>
      </c>
      <c r="C1894" s="25" t="str">
        <f>IF('Student Record'!A1892="","",'Student Record'!A1892)</f>
        <v/>
      </c>
      <c r="D1894" s="25" t="str">
        <f>IF('Student Record'!B1892="","",'Student Record'!B1892)</f>
        <v/>
      </c>
      <c r="E1894" s="25" t="str">
        <f>IF('Student Record'!C1892="","",'Student Record'!C1892)</f>
        <v/>
      </c>
      <c r="F1894" s="26" t="str">
        <f>IF('Student Record'!E1892="","",'Student Record'!E1892)</f>
        <v/>
      </c>
      <c r="G1894" s="26" t="str">
        <f>IF('Student Record'!G1892="","",'Student Record'!G1892)</f>
        <v/>
      </c>
      <c r="H1894" s="25" t="str">
        <f>IF('Student Record'!I1892="","",'Student Record'!I1892)</f>
        <v/>
      </c>
      <c r="I1894" s="27" t="str">
        <f>IF('Student Record'!J1892="","",'Student Record'!J1892)</f>
        <v/>
      </c>
      <c r="J1894" s="25" t="str">
        <f>IF('Student Record'!O1892="","",'Student Record'!O1892)</f>
        <v/>
      </c>
      <c r="K18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4" s="25" t="str">
        <f>IF(Table1[[#This Row],[नाम विद्यार्थी]]="","",IF(AND(Table1[[#This Row],[कक्षा]]&gt;8,Table1[[#This Row],[कक्षा]]&lt;11),50,""))</f>
        <v/>
      </c>
      <c r="M1894" s="28" t="str">
        <f>IF(Table1[[#This Row],[नाम विद्यार्थी]]="","",IF(AND(Table1[[#This Row],[कक्षा]]&gt;=11,'School Fees'!$L$3="Yes"),100,""))</f>
        <v/>
      </c>
      <c r="N18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4" s="25" t="str">
        <f>IF(Table1[[#This Row],[नाम विद्यार्थी]]="","",IF(Table1[[#This Row],[कक्षा]]&gt;8,5,""))</f>
        <v/>
      </c>
      <c r="P18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4" s="21"/>
      <c r="R1894" s="21"/>
      <c r="S1894" s="28" t="str">
        <f>IF(SUM(Table1[[#This Row],[छात्र निधि]:[टी.सी.शुल्क]])=0,"",SUM(Table1[[#This Row],[छात्र निधि]:[टी.सी.शुल्क]]))</f>
        <v/>
      </c>
      <c r="T1894" s="33"/>
      <c r="U1894" s="33"/>
      <c r="V1894" s="22"/>
    </row>
    <row r="1895" spans="2:22" ht="15">
      <c r="B1895" s="25" t="str">
        <f>IF(C1895="","",ROWS($A$4:A1895))</f>
        <v/>
      </c>
      <c r="C1895" s="25" t="str">
        <f>IF('Student Record'!A1893="","",'Student Record'!A1893)</f>
        <v/>
      </c>
      <c r="D1895" s="25" t="str">
        <f>IF('Student Record'!B1893="","",'Student Record'!B1893)</f>
        <v/>
      </c>
      <c r="E1895" s="25" t="str">
        <f>IF('Student Record'!C1893="","",'Student Record'!C1893)</f>
        <v/>
      </c>
      <c r="F1895" s="26" t="str">
        <f>IF('Student Record'!E1893="","",'Student Record'!E1893)</f>
        <v/>
      </c>
      <c r="G1895" s="26" t="str">
        <f>IF('Student Record'!G1893="","",'Student Record'!G1893)</f>
        <v/>
      </c>
      <c r="H1895" s="25" t="str">
        <f>IF('Student Record'!I1893="","",'Student Record'!I1893)</f>
        <v/>
      </c>
      <c r="I1895" s="27" t="str">
        <f>IF('Student Record'!J1893="","",'Student Record'!J1893)</f>
        <v/>
      </c>
      <c r="J1895" s="25" t="str">
        <f>IF('Student Record'!O1893="","",'Student Record'!O1893)</f>
        <v/>
      </c>
      <c r="K18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5" s="25" t="str">
        <f>IF(Table1[[#This Row],[नाम विद्यार्थी]]="","",IF(AND(Table1[[#This Row],[कक्षा]]&gt;8,Table1[[#This Row],[कक्षा]]&lt;11),50,""))</f>
        <v/>
      </c>
      <c r="M1895" s="28" t="str">
        <f>IF(Table1[[#This Row],[नाम विद्यार्थी]]="","",IF(AND(Table1[[#This Row],[कक्षा]]&gt;=11,'School Fees'!$L$3="Yes"),100,""))</f>
        <v/>
      </c>
      <c r="N18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5" s="25" t="str">
        <f>IF(Table1[[#This Row],[नाम विद्यार्थी]]="","",IF(Table1[[#This Row],[कक्षा]]&gt;8,5,""))</f>
        <v/>
      </c>
      <c r="P18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5" s="21"/>
      <c r="R1895" s="21"/>
      <c r="S1895" s="28" t="str">
        <f>IF(SUM(Table1[[#This Row],[छात्र निधि]:[टी.सी.शुल्क]])=0,"",SUM(Table1[[#This Row],[छात्र निधि]:[टी.सी.शुल्क]]))</f>
        <v/>
      </c>
      <c r="T1895" s="33"/>
      <c r="U1895" s="33"/>
      <c r="V1895" s="22"/>
    </row>
    <row r="1896" spans="2:22" ht="15">
      <c r="B1896" s="25" t="str">
        <f>IF(C1896="","",ROWS($A$4:A1896))</f>
        <v/>
      </c>
      <c r="C1896" s="25" t="str">
        <f>IF('Student Record'!A1894="","",'Student Record'!A1894)</f>
        <v/>
      </c>
      <c r="D1896" s="25" t="str">
        <f>IF('Student Record'!B1894="","",'Student Record'!B1894)</f>
        <v/>
      </c>
      <c r="E1896" s="25" t="str">
        <f>IF('Student Record'!C1894="","",'Student Record'!C1894)</f>
        <v/>
      </c>
      <c r="F1896" s="26" t="str">
        <f>IF('Student Record'!E1894="","",'Student Record'!E1894)</f>
        <v/>
      </c>
      <c r="G1896" s="26" t="str">
        <f>IF('Student Record'!G1894="","",'Student Record'!G1894)</f>
        <v/>
      </c>
      <c r="H1896" s="25" t="str">
        <f>IF('Student Record'!I1894="","",'Student Record'!I1894)</f>
        <v/>
      </c>
      <c r="I1896" s="27" t="str">
        <f>IF('Student Record'!J1894="","",'Student Record'!J1894)</f>
        <v/>
      </c>
      <c r="J1896" s="25" t="str">
        <f>IF('Student Record'!O1894="","",'Student Record'!O1894)</f>
        <v/>
      </c>
      <c r="K18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6" s="25" t="str">
        <f>IF(Table1[[#This Row],[नाम विद्यार्थी]]="","",IF(AND(Table1[[#This Row],[कक्षा]]&gt;8,Table1[[#This Row],[कक्षा]]&lt;11),50,""))</f>
        <v/>
      </c>
      <c r="M1896" s="28" t="str">
        <f>IF(Table1[[#This Row],[नाम विद्यार्थी]]="","",IF(AND(Table1[[#This Row],[कक्षा]]&gt;=11,'School Fees'!$L$3="Yes"),100,""))</f>
        <v/>
      </c>
      <c r="N18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6" s="25" t="str">
        <f>IF(Table1[[#This Row],[नाम विद्यार्थी]]="","",IF(Table1[[#This Row],[कक्षा]]&gt;8,5,""))</f>
        <v/>
      </c>
      <c r="P18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6" s="21"/>
      <c r="R1896" s="21"/>
      <c r="S1896" s="28" t="str">
        <f>IF(SUM(Table1[[#This Row],[छात्र निधि]:[टी.सी.शुल्क]])=0,"",SUM(Table1[[#This Row],[छात्र निधि]:[टी.सी.शुल्क]]))</f>
        <v/>
      </c>
      <c r="T1896" s="33"/>
      <c r="U1896" s="33"/>
      <c r="V1896" s="22"/>
    </row>
    <row r="1897" spans="2:22" ht="15">
      <c r="B1897" s="25" t="str">
        <f>IF(C1897="","",ROWS($A$4:A1897))</f>
        <v/>
      </c>
      <c r="C1897" s="25" t="str">
        <f>IF('Student Record'!A1895="","",'Student Record'!A1895)</f>
        <v/>
      </c>
      <c r="D1897" s="25" t="str">
        <f>IF('Student Record'!B1895="","",'Student Record'!B1895)</f>
        <v/>
      </c>
      <c r="E1897" s="25" t="str">
        <f>IF('Student Record'!C1895="","",'Student Record'!C1895)</f>
        <v/>
      </c>
      <c r="F1897" s="26" t="str">
        <f>IF('Student Record'!E1895="","",'Student Record'!E1895)</f>
        <v/>
      </c>
      <c r="G1897" s="26" t="str">
        <f>IF('Student Record'!G1895="","",'Student Record'!G1895)</f>
        <v/>
      </c>
      <c r="H1897" s="25" t="str">
        <f>IF('Student Record'!I1895="","",'Student Record'!I1895)</f>
        <v/>
      </c>
      <c r="I1897" s="27" t="str">
        <f>IF('Student Record'!J1895="","",'Student Record'!J1895)</f>
        <v/>
      </c>
      <c r="J1897" s="25" t="str">
        <f>IF('Student Record'!O1895="","",'Student Record'!O1895)</f>
        <v/>
      </c>
      <c r="K18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7" s="25" t="str">
        <f>IF(Table1[[#This Row],[नाम विद्यार्थी]]="","",IF(AND(Table1[[#This Row],[कक्षा]]&gt;8,Table1[[#This Row],[कक्षा]]&lt;11),50,""))</f>
        <v/>
      </c>
      <c r="M1897" s="28" t="str">
        <f>IF(Table1[[#This Row],[नाम विद्यार्थी]]="","",IF(AND(Table1[[#This Row],[कक्षा]]&gt;=11,'School Fees'!$L$3="Yes"),100,""))</f>
        <v/>
      </c>
      <c r="N18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7" s="25" t="str">
        <f>IF(Table1[[#This Row],[नाम विद्यार्थी]]="","",IF(Table1[[#This Row],[कक्षा]]&gt;8,5,""))</f>
        <v/>
      </c>
      <c r="P18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7" s="21"/>
      <c r="R1897" s="21"/>
      <c r="S1897" s="28" t="str">
        <f>IF(SUM(Table1[[#This Row],[छात्र निधि]:[टी.सी.शुल्क]])=0,"",SUM(Table1[[#This Row],[छात्र निधि]:[टी.सी.शुल्क]]))</f>
        <v/>
      </c>
      <c r="T1897" s="33"/>
      <c r="U1897" s="33"/>
      <c r="V1897" s="22"/>
    </row>
    <row r="1898" spans="2:22" ht="15">
      <c r="B1898" s="25" t="str">
        <f>IF(C1898="","",ROWS($A$4:A1898))</f>
        <v/>
      </c>
      <c r="C1898" s="25" t="str">
        <f>IF('Student Record'!A1896="","",'Student Record'!A1896)</f>
        <v/>
      </c>
      <c r="D1898" s="25" t="str">
        <f>IF('Student Record'!B1896="","",'Student Record'!B1896)</f>
        <v/>
      </c>
      <c r="E1898" s="25" t="str">
        <f>IF('Student Record'!C1896="","",'Student Record'!C1896)</f>
        <v/>
      </c>
      <c r="F1898" s="26" t="str">
        <f>IF('Student Record'!E1896="","",'Student Record'!E1896)</f>
        <v/>
      </c>
      <c r="G1898" s="26" t="str">
        <f>IF('Student Record'!G1896="","",'Student Record'!G1896)</f>
        <v/>
      </c>
      <c r="H1898" s="25" t="str">
        <f>IF('Student Record'!I1896="","",'Student Record'!I1896)</f>
        <v/>
      </c>
      <c r="I1898" s="27" t="str">
        <f>IF('Student Record'!J1896="","",'Student Record'!J1896)</f>
        <v/>
      </c>
      <c r="J1898" s="25" t="str">
        <f>IF('Student Record'!O1896="","",'Student Record'!O1896)</f>
        <v/>
      </c>
      <c r="K18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8" s="25" t="str">
        <f>IF(Table1[[#This Row],[नाम विद्यार्थी]]="","",IF(AND(Table1[[#This Row],[कक्षा]]&gt;8,Table1[[#This Row],[कक्षा]]&lt;11),50,""))</f>
        <v/>
      </c>
      <c r="M1898" s="28" t="str">
        <f>IF(Table1[[#This Row],[नाम विद्यार्थी]]="","",IF(AND(Table1[[#This Row],[कक्षा]]&gt;=11,'School Fees'!$L$3="Yes"),100,""))</f>
        <v/>
      </c>
      <c r="N18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8" s="25" t="str">
        <f>IF(Table1[[#This Row],[नाम विद्यार्थी]]="","",IF(Table1[[#This Row],[कक्षा]]&gt;8,5,""))</f>
        <v/>
      </c>
      <c r="P18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8" s="21"/>
      <c r="R1898" s="21"/>
      <c r="S1898" s="28" t="str">
        <f>IF(SUM(Table1[[#This Row],[छात्र निधि]:[टी.सी.शुल्क]])=0,"",SUM(Table1[[#This Row],[छात्र निधि]:[टी.सी.शुल्क]]))</f>
        <v/>
      </c>
      <c r="T1898" s="33"/>
      <c r="U1898" s="33"/>
      <c r="V1898" s="22"/>
    </row>
    <row r="1899" spans="2:22" ht="15">
      <c r="B1899" s="25" t="str">
        <f>IF(C1899="","",ROWS($A$4:A1899))</f>
        <v/>
      </c>
      <c r="C1899" s="25" t="str">
        <f>IF('Student Record'!A1897="","",'Student Record'!A1897)</f>
        <v/>
      </c>
      <c r="D1899" s="25" t="str">
        <f>IF('Student Record'!B1897="","",'Student Record'!B1897)</f>
        <v/>
      </c>
      <c r="E1899" s="25" t="str">
        <f>IF('Student Record'!C1897="","",'Student Record'!C1897)</f>
        <v/>
      </c>
      <c r="F1899" s="26" t="str">
        <f>IF('Student Record'!E1897="","",'Student Record'!E1897)</f>
        <v/>
      </c>
      <c r="G1899" s="26" t="str">
        <f>IF('Student Record'!G1897="","",'Student Record'!G1897)</f>
        <v/>
      </c>
      <c r="H1899" s="25" t="str">
        <f>IF('Student Record'!I1897="","",'Student Record'!I1897)</f>
        <v/>
      </c>
      <c r="I1899" s="27" t="str">
        <f>IF('Student Record'!J1897="","",'Student Record'!J1897)</f>
        <v/>
      </c>
      <c r="J1899" s="25" t="str">
        <f>IF('Student Record'!O1897="","",'Student Record'!O1897)</f>
        <v/>
      </c>
      <c r="K18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899" s="25" t="str">
        <f>IF(Table1[[#This Row],[नाम विद्यार्थी]]="","",IF(AND(Table1[[#This Row],[कक्षा]]&gt;8,Table1[[#This Row],[कक्षा]]&lt;11),50,""))</f>
        <v/>
      </c>
      <c r="M1899" s="28" t="str">
        <f>IF(Table1[[#This Row],[नाम विद्यार्थी]]="","",IF(AND(Table1[[#This Row],[कक्षा]]&gt;=11,'School Fees'!$L$3="Yes"),100,""))</f>
        <v/>
      </c>
      <c r="N18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899" s="25" t="str">
        <f>IF(Table1[[#This Row],[नाम विद्यार्थी]]="","",IF(Table1[[#This Row],[कक्षा]]&gt;8,5,""))</f>
        <v/>
      </c>
      <c r="P18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899" s="21"/>
      <c r="R1899" s="21"/>
      <c r="S1899" s="28" t="str">
        <f>IF(SUM(Table1[[#This Row],[छात्र निधि]:[टी.सी.शुल्क]])=0,"",SUM(Table1[[#This Row],[छात्र निधि]:[टी.सी.शुल्क]]))</f>
        <v/>
      </c>
      <c r="T1899" s="33"/>
      <c r="U1899" s="33"/>
      <c r="V1899" s="22"/>
    </row>
    <row r="1900" spans="2:22" ht="15">
      <c r="B1900" s="25" t="str">
        <f>IF(C1900="","",ROWS($A$4:A1900))</f>
        <v/>
      </c>
      <c r="C1900" s="25" t="str">
        <f>IF('Student Record'!A1898="","",'Student Record'!A1898)</f>
        <v/>
      </c>
      <c r="D1900" s="25" t="str">
        <f>IF('Student Record'!B1898="","",'Student Record'!B1898)</f>
        <v/>
      </c>
      <c r="E1900" s="25" t="str">
        <f>IF('Student Record'!C1898="","",'Student Record'!C1898)</f>
        <v/>
      </c>
      <c r="F1900" s="26" t="str">
        <f>IF('Student Record'!E1898="","",'Student Record'!E1898)</f>
        <v/>
      </c>
      <c r="G1900" s="26" t="str">
        <f>IF('Student Record'!G1898="","",'Student Record'!G1898)</f>
        <v/>
      </c>
      <c r="H1900" s="25" t="str">
        <f>IF('Student Record'!I1898="","",'Student Record'!I1898)</f>
        <v/>
      </c>
      <c r="I1900" s="27" t="str">
        <f>IF('Student Record'!J1898="","",'Student Record'!J1898)</f>
        <v/>
      </c>
      <c r="J1900" s="25" t="str">
        <f>IF('Student Record'!O1898="","",'Student Record'!O1898)</f>
        <v/>
      </c>
      <c r="K19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0" s="25" t="str">
        <f>IF(Table1[[#This Row],[नाम विद्यार्थी]]="","",IF(AND(Table1[[#This Row],[कक्षा]]&gt;8,Table1[[#This Row],[कक्षा]]&lt;11),50,""))</f>
        <v/>
      </c>
      <c r="M1900" s="28" t="str">
        <f>IF(Table1[[#This Row],[नाम विद्यार्थी]]="","",IF(AND(Table1[[#This Row],[कक्षा]]&gt;=11,'School Fees'!$L$3="Yes"),100,""))</f>
        <v/>
      </c>
      <c r="N19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0" s="25" t="str">
        <f>IF(Table1[[#This Row],[नाम विद्यार्थी]]="","",IF(Table1[[#This Row],[कक्षा]]&gt;8,5,""))</f>
        <v/>
      </c>
      <c r="P19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0" s="21"/>
      <c r="R1900" s="21"/>
      <c r="S1900" s="28" t="str">
        <f>IF(SUM(Table1[[#This Row],[छात्र निधि]:[टी.सी.शुल्क]])=0,"",SUM(Table1[[#This Row],[छात्र निधि]:[टी.सी.शुल्क]]))</f>
        <v/>
      </c>
      <c r="T1900" s="33"/>
      <c r="U1900" s="33"/>
      <c r="V1900" s="22"/>
    </row>
    <row r="1901" spans="2:22" ht="15">
      <c r="B1901" s="25" t="str">
        <f>IF(C1901="","",ROWS($A$4:A1901))</f>
        <v/>
      </c>
      <c r="C1901" s="25" t="str">
        <f>IF('Student Record'!A1899="","",'Student Record'!A1899)</f>
        <v/>
      </c>
      <c r="D1901" s="25" t="str">
        <f>IF('Student Record'!B1899="","",'Student Record'!B1899)</f>
        <v/>
      </c>
      <c r="E1901" s="25" t="str">
        <f>IF('Student Record'!C1899="","",'Student Record'!C1899)</f>
        <v/>
      </c>
      <c r="F1901" s="26" t="str">
        <f>IF('Student Record'!E1899="","",'Student Record'!E1899)</f>
        <v/>
      </c>
      <c r="G1901" s="26" t="str">
        <f>IF('Student Record'!G1899="","",'Student Record'!G1899)</f>
        <v/>
      </c>
      <c r="H1901" s="25" t="str">
        <f>IF('Student Record'!I1899="","",'Student Record'!I1899)</f>
        <v/>
      </c>
      <c r="I1901" s="27" t="str">
        <f>IF('Student Record'!J1899="","",'Student Record'!J1899)</f>
        <v/>
      </c>
      <c r="J1901" s="25" t="str">
        <f>IF('Student Record'!O1899="","",'Student Record'!O1899)</f>
        <v/>
      </c>
      <c r="K19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1" s="25" t="str">
        <f>IF(Table1[[#This Row],[नाम विद्यार्थी]]="","",IF(AND(Table1[[#This Row],[कक्षा]]&gt;8,Table1[[#This Row],[कक्षा]]&lt;11),50,""))</f>
        <v/>
      </c>
      <c r="M1901" s="28" t="str">
        <f>IF(Table1[[#This Row],[नाम विद्यार्थी]]="","",IF(AND(Table1[[#This Row],[कक्षा]]&gt;=11,'School Fees'!$L$3="Yes"),100,""))</f>
        <v/>
      </c>
      <c r="N19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1" s="25" t="str">
        <f>IF(Table1[[#This Row],[नाम विद्यार्थी]]="","",IF(Table1[[#This Row],[कक्षा]]&gt;8,5,""))</f>
        <v/>
      </c>
      <c r="P19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1" s="21"/>
      <c r="R1901" s="21"/>
      <c r="S1901" s="28" t="str">
        <f>IF(SUM(Table1[[#This Row],[छात्र निधि]:[टी.सी.शुल्क]])=0,"",SUM(Table1[[#This Row],[छात्र निधि]:[टी.सी.शुल्क]]))</f>
        <v/>
      </c>
      <c r="T1901" s="33"/>
      <c r="U1901" s="33"/>
      <c r="V1901" s="22"/>
    </row>
    <row r="1902" spans="2:22" ht="15">
      <c r="B1902" s="25" t="str">
        <f>IF(C1902="","",ROWS($A$4:A1902))</f>
        <v/>
      </c>
      <c r="C1902" s="25" t="str">
        <f>IF('Student Record'!A1900="","",'Student Record'!A1900)</f>
        <v/>
      </c>
      <c r="D1902" s="25" t="str">
        <f>IF('Student Record'!B1900="","",'Student Record'!B1900)</f>
        <v/>
      </c>
      <c r="E1902" s="25" t="str">
        <f>IF('Student Record'!C1900="","",'Student Record'!C1900)</f>
        <v/>
      </c>
      <c r="F1902" s="26" t="str">
        <f>IF('Student Record'!E1900="","",'Student Record'!E1900)</f>
        <v/>
      </c>
      <c r="G1902" s="26" t="str">
        <f>IF('Student Record'!G1900="","",'Student Record'!G1900)</f>
        <v/>
      </c>
      <c r="H1902" s="25" t="str">
        <f>IF('Student Record'!I1900="","",'Student Record'!I1900)</f>
        <v/>
      </c>
      <c r="I1902" s="27" t="str">
        <f>IF('Student Record'!J1900="","",'Student Record'!J1900)</f>
        <v/>
      </c>
      <c r="J1902" s="25" t="str">
        <f>IF('Student Record'!O1900="","",'Student Record'!O1900)</f>
        <v/>
      </c>
      <c r="K19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2" s="25" t="str">
        <f>IF(Table1[[#This Row],[नाम विद्यार्थी]]="","",IF(AND(Table1[[#This Row],[कक्षा]]&gt;8,Table1[[#This Row],[कक्षा]]&lt;11),50,""))</f>
        <v/>
      </c>
      <c r="M1902" s="28" t="str">
        <f>IF(Table1[[#This Row],[नाम विद्यार्थी]]="","",IF(AND(Table1[[#This Row],[कक्षा]]&gt;=11,'School Fees'!$L$3="Yes"),100,""))</f>
        <v/>
      </c>
      <c r="N19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2" s="25" t="str">
        <f>IF(Table1[[#This Row],[नाम विद्यार्थी]]="","",IF(Table1[[#This Row],[कक्षा]]&gt;8,5,""))</f>
        <v/>
      </c>
      <c r="P19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2" s="21"/>
      <c r="R1902" s="21"/>
      <c r="S1902" s="28" t="str">
        <f>IF(SUM(Table1[[#This Row],[छात्र निधि]:[टी.सी.शुल्क]])=0,"",SUM(Table1[[#This Row],[छात्र निधि]:[टी.सी.शुल्क]]))</f>
        <v/>
      </c>
      <c r="T1902" s="33"/>
      <c r="U1902" s="33"/>
      <c r="V1902" s="22"/>
    </row>
    <row r="1903" spans="2:22" ht="15">
      <c r="B1903" s="25" t="str">
        <f>IF(C1903="","",ROWS($A$4:A1903))</f>
        <v/>
      </c>
      <c r="C1903" s="25" t="str">
        <f>IF('Student Record'!A1901="","",'Student Record'!A1901)</f>
        <v/>
      </c>
      <c r="D1903" s="25" t="str">
        <f>IF('Student Record'!B1901="","",'Student Record'!B1901)</f>
        <v/>
      </c>
      <c r="E1903" s="25" t="str">
        <f>IF('Student Record'!C1901="","",'Student Record'!C1901)</f>
        <v/>
      </c>
      <c r="F1903" s="26" t="str">
        <f>IF('Student Record'!E1901="","",'Student Record'!E1901)</f>
        <v/>
      </c>
      <c r="G1903" s="26" t="str">
        <f>IF('Student Record'!G1901="","",'Student Record'!G1901)</f>
        <v/>
      </c>
      <c r="H1903" s="25" t="str">
        <f>IF('Student Record'!I1901="","",'Student Record'!I1901)</f>
        <v/>
      </c>
      <c r="I1903" s="27" t="str">
        <f>IF('Student Record'!J1901="","",'Student Record'!J1901)</f>
        <v/>
      </c>
      <c r="J1903" s="25" t="str">
        <f>IF('Student Record'!O1901="","",'Student Record'!O1901)</f>
        <v/>
      </c>
      <c r="K19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3" s="25" t="str">
        <f>IF(Table1[[#This Row],[नाम विद्यार्थी]]="","",IF(AND(Table1[[#This Row],[कक्षा]]&gt;8,Table1[[#This Row],[कक्षा]]&lt;11),50,""))</f>
        <v/>
      </c>
      <c r="M1903" s="28" t="str">
        <f>IF(Table1[[#This Row],[नाम विद्यार्थी]]="","",IF(AND(Table1[[#This Row],[कक्षा]]&gt;=11,'School Fees'!$L$3="Yes"),100,""))</f>
        <v/>
      </c>
      <c r="N19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3" s="25" t="str">
        <f>IF(Table1[[#This Row],[नाम विद्यार्थी]]="","",IF(Table1[[#This Row],[कक्षा]]&gt;8,5,""))</f>
        <v/>
      </c>
      <c r="P19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3" s="21"/>
      <c r="R1903" s="21"/>
      <c r="S1903" s="28" t="str">
        <f>IF(SUM(Table1[[#This Row],[छात्र निधि]:[टी.सी.शुल्क]])=0,"",SUM(Table1[[#This Row],[छात्र निधि]:[टी.सी.शुल्क]]))</f>
        <v/>
      </c>
      <c r="T1903" s="33"/>
      <c r="U1903" s="33"/>
      <c r="V1903" s="22"/>
    </row>
    <row r="1904" spans="2:22" ht="15">
      <c r="B1904" s="25" t="str">
        <f>IF(C1904="","",ROWS($A$4:A1904))</f>
        <v/>
      </c>
      <c r="C1904" s="25" t="str">
        <f>IF('Student Record'!A1902="","",'Student Record'!A1902)</f>
        <v/>
      </c>
      <c r="D1904" s="25" t="str">
        <f>IF('Student Record'!B1902="","",'Student Record'!B1902)</f>
        <v/>
      </c>
      <c r="E1904" s="25" t="str">
        <f>IF('Student Record'!C1902="","",'Student Record'!C1902)</f>
        <v/>
      </c>
      <c r="F1904" s="26" t="str">
        <f>IF('Student Record'!E1902="","",'Student Record'!E1902)</f>
        <v/>
      </c>
      <c r="G1904" s="26" t="str">
        <f>IF('Student Record'!G1902="","",'Student Record'!G1902)</f>
        <v/>
      </c>
      <c r="H1904" s="25" t="str">
        <f>IF('Student Record'!I1902="","",'Student Record'!I1902)</f>
        <v/>
      </c>
      <c r="I1904" s="27" t="str">
        <f>IF('Student Record'!J1902="","",'Student Record'!J1902)</f>
        <v/>
      </c>
      <c r="J1904" s="25" t="str">
        <f>IF('Student Record'!O1902="","",'Student Record'!O1902)</f>
        <v/>
      </c>
      <c r="K19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4" s="25" t="str">
        <f>IF(Table1[[#This Row],[नाम विद्यार्थी]]="","",IF(AND(Table1[[#This Row],[कक्षा]]&gt;8,Table1[[#This Row],[कक्षा]]&lt;11),50,""))</f>
        <v/>
      </c>
      <c r="M1904" s="28" t="str">
        <f>IF(Table1[[#This Row],[नाम विद्यार्थी]]="","",IF(AND(Table1[[#This Row],[कक्षा]]&gt;=11,'School Fees'!$L$3="Yes"),100,""))</f>
        <v/>
      </c>
      <c r="N19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4" s="25" t="str">
        <f>IF(Table1[[#This Row],[नाम विद्यार्थी]]="","",IF(Table1[[#This Row],[कक्षा]]&gt;8,5,""))</f>
        <v/>
      </c>
      <c r="P19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4" s="21"/>
      <c r="R1904" s="21"/>
      <c r="S1904" s="28" t="str">
        <f>IF(SUM(Table1[[#This Row],[छात्र निधि]:[टी.सी.शुल्क]])=0,"",SUM(Table1[[#This Row],[छात्र निधि]:[टी.सी.शुल्क]]))</f>
        <v/>
      </c>
      <c r="T1904" s="33"/>
      <c r="U1904" s="33"/>
      <c r="V1904" s="22"/>
    </row>
    <row r="1905" spans="2:22" ht="15">
      <c r="B1905" s="25" t="str">
        <f>IF(C1905="","",ROWS($A$4:A1905))</f>
        <v/>
      </c>
      <c r="C1905" s="25" t="str">
        <f>IF('Student Record'!A1903="","",'Student Record'!A1903)</f>
        <v/>
      </c>
      <c r="D1905" s="25" t="str">
        <f>IF('Student Record'!B1903="","",'Student Record'!B1903)</f>
        <v/>
      </c>
      <c r="E1905" s="25" t="str">
        <f>IF('Student Record'!C1903="","",'Student Record'!C1903)</f>
        <v/>
      </c>
      <c r="F1905" s="26" t="str">
        <f>IF('Student Record'!E1903="","",'Student Record'!E1903)</f>
        <v/>
      </c>
      <c r="G1905" s="26" t="str">
        <f>IF('Student Record'!G1903="","",'Student Record'!G1903)</f>
        <v/>
      </c>
      <c r="H1905" s="25" t="str">
        <f>IF('Student Record'!I1903="","",'Student Record'!I1903)</f>
        <v/>
      </c>
      <c r="I1905" s="27" t="str">
        <f>IF('Student Record'!J1903="","",'Student Record'!J1903)</f>
        <v/>
      </c>
      <c r="J1905" s="25" t="str">
        <f>IF('Student Record'!O1903="","",'Student Record'!O1903)</f>
        <v/>
      </c>
      <c r="K19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5" s="25" t="str">
        <f>IF(Table1[[#This Row],[नाम विद्यार्थी]]="","",IF(AND(Table1[[#This Row],[कक्षा]]&gt;8,Table1[[#This Row],[कक्षा]]&lt;11),50,""))</f>
        <v/>
      </c>
      <c r="M1905" s="28" t="str">
        <f>IF(Table1[[#This Row],[नाम विद्यार्थी]]="","",IF(AND(Table1[[#This Row],[कक्षा]]&gt;=11,'School Fees'!$L$3="Yes"),100,""))</f>
        <v/>
      </c>
      <c r="N19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5" s="25" t="str">
        <f>IF(Table1[[#This Row],[नाम विद्यार्थी]]="","",IF(Table1[[#This Row],[कक्षा]]&gt;8,5,""))</f>
        <v/>
      </c>
      <c r="P19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5" s="21"/>
      <c r="R1905" s="21"/>
      <c r="S1905" s="28" t="str">
        <f>IF(SUM(Table1[[#This Row],[छात्र निधि]:[टी.सी.शुल्क]])=0,"",SUM(Table1[[#This Row],[छात्र निधि]:[टी.सी.शुल्क]]))</f>
        <v/>
      </c>
      <c r="T1905" s="33"/>
      <c r="U1905" s="33"/>
      <c r="V1905" s="22"/>
    </row>
    <row r="1906" spans="2:22" ht="15">
      <c r="B1906" s="25" t="str">
        <f>IF(C1906="","",ROWS($A$4:A1906))</f>
        <v/>
      </c>
      <c r="C1906" s="25" t="str">
        <f>IF('Student Record'!A1904="","",'Student Record'!A1904)</f>
        <v/>
      </c>
      <c r="D1906" s="25" t="str">
        <f>IF('Student Record'!B1904="","",'Student Record'!B1904)</f>
        <v/>
      </c>
      <c r="E1906" s="25" t="str">
        <f>IF('Student Record'!C1904="","",'Student Record'!C1904)</f>
        <v/>
      </c>
      <c r="F1906" s="26" t="str">
        <f>IF('Student Record'!E1904="","",'Student Record'!E1904)</f>
        <v/>
      </c>
      <c r="G1906" s="26" t="str">
        <f>IF('Student Record'!G1904="","",'Student Record'!G1904)</f>
        <v/>
      </c>
      <c r="H1906" s="25" t="str">
        <f>IF('Student Record'!I1904="","",'Student Record'!I1904)</f>
        <v/>
      </c>
      <c r="I1906" s="27" t="str">
        <f>IF('Student Record'!J1904="","",'Student Record'!J1904)</f>
        <v/>
      </c>
      <c r="J1906" s="25" t="str">
        <f>IF('Student Record'!O1904="","",'Student Record'!O1904)</f>
        <v/>
      </c>
      <c r="K19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6" s="25" t="str">
        <f>IF(Table1[[#This Row],[नाम विद्यार्थी]]="","",IF(AND(Table1[[#This Row],[कक्षा]]&gt;8,Table1[[#This Row],[कक्षा]]&lt;11),50,""))</f>
        <v/>
      </c>
      <c r="M1906" s="28" t="str">
        <f>IF(Table1[[#This Row],[नाम विद्यार्थी]]="","",IF(AND(Table1[[#This Row],[कक्षा]]&gt;=11,'School Fees'!$L$3="Yes"),100,""))</f>
        <v/>
      </c>
      <c r="N19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6" s="25" t="str">
        <f>IF(Table1[[#This Row],[नाम विद्यार्थी]]="","",IF(Table1[[#This Row],[कक्षा]]&gt;8,5,""))</f>
        <v/>
      </c>
      <c r="P19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6" s="21"/>
      <c r="R1906" s="21"/>
      <c r="S1906" s="28" t="str">
        <f>IF(SUM(Table1[[#This Row],[छात्र निधि]:[टी.सी.शुल्क]])=0,"",SUM(Table1[[#This Row],[छात्र निधि]:[टी.सी.शुल्क]]))</f>
        <v/>
      </c>
      <c r="T1906" s="33"/>
      <c r="U1906" s="33"/>
      <c r="V1906" s="22"/>
    </row>
    <row r="1907" spans="2:22" ht="15">
      <c r="B1907" s="25" t="str">
        <f>IF(C1907="","",ROWS($A$4:A1907))</f>
        <v/>
      </c>
      <c r="C1907" s="25" t="str">
        <f>IF('Student Record'!A1905="","",'Student Record'!A1905)</f>
        <v/>
      </c>
      <c r="D1907" s="25" t="str">
        <f>IF('Student Record'!B1905="","",'Student Record'!B1905)</f>
        <v/>
      </c>
      <c r="E1907" s="25" t="str">
        <f>IF('Student Record'!C1905="","",'Student Record'!C1905)</f>
        <v/>
      </c>
      <c r="F1907" s="26" t="str">
        <f>IF('Student Record'!E1905="","",'Student Record'!E1905)</f>
        <v/>
      </c>
      <c r="G1907" s="26" t="str">
        <f>IF('Student Record'!G1905="","",'Student Record'!G1905)</f>
        <v/>
      </c>
      <c r="H1907" s="25" t="str">
        <f>IF('Student Record'!I1905="","",'Student Record'!I1905)</f>
        <v/>
      </c>
      <c r="I1907" s="27" t="str">
        <f>IF('Student Record'!J1905="","",'Student Record'!J1905)</f>
        <v/>
      </c>
      <c r="J1907" s="25" t="str">
        <f>IF('Student Record'!O1905="","",'Student Record'!O1905)</f>
        <v/>
      </c>
      <c r="K19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7" s="25" t="str">
        <f>IF(Table1[[#This Row],[नाम विद्यार्थी]]="","",IF(AND(Table1[[#This Row],[कक्षा]]&gt;8,Table1[[#This Row],[कक्षा]]&lt;11),50,""))</f>
        <v/>
      </c>
      <c r="M1907" s="28" t="str">
        <f>IF(Table1[[#This Row],[नाम विद्यार्थी]]="","",IF(AND(Table1[[#This Row],[कक्षा]]&gt;=11,'School Fees'!$L$3="Yes"),100,""))</f>
        <v/>
      </c>
      <c r="N19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7" s="25" t="str">
        <f>IF(Table1[[#This Row],[नाम विद्यार्थी]]="","",IF(Table1[[#This Row],[कक्षा]]&gt;8,5,""))</f>
        <v/>
      </c>
      <c r="P19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7" s="21"/>
      <c r="R1907" s="21"/>
      <c r="S1907" s="28" t="str">
        <f>IF(SUM(Table1[[#This Row],[छात्र निधि]:[टी.सी.शुल्क]])=0,"",SUM(Table1[[#This Row],[छात्र निधि]:[टी.सी.शुल्क]]))</f>
        <v/>
      </c>
      <c r="T1907" s="33"/>
      <c r="U1907" s="33"/>
      <c r="V1907" s="22"/>
    </row>
    <row r="1908" spans="2:22" ht="15">
      <c r="B1908" s="25" t="str">
        <f>IF(C1908="","",ROWS($A$4:A1908))</f>
        <v/>
      </c>
      <c r="C1908" s="25" t="str">
        <f>IF('Student Record'!A1906="","",'Student Record'!A1906)</f>
        <v/>
      </c>
      <c r="D1908" s="25" t="str">
        <f>IF('Student Record'!B1906="","",'Student Record'!B1906)</f>
        <v/>
      </c>
      <c r="E1908" s="25" t="str">
        <f>IF('Student Record'!C1906="","",'Student Record'!C1906)</f>
        <v/>
      </c>
      <c r="F1908" s="26" t="str">
        <f>IF('Student Record'!E1906="","",'Student Record'!E1906)</f>
        <v/>
      </c>
      <c r="G1908" s="26" t="str">
        <f>IF('Student Record'!G1906="","",'Student Record'!G1906)</f>
        <v/>
      </c>
      <c r="H1908" s="25" t="str">
        <f>IF('Student Record'!I1906="","",'Student Record'!I1906)</f>
        <v/>
      </c>
      <c r="I1908" s="27" t="str">
        <f>IF('Student Record'!J1906="","",'Student Record'!J1906)</f>
        <v/>
      </c>
      <c r="J1908" s="25" t="str">
        <f>IF('Student Record'!O1906="","",'Student Record'!O1906)</f>
        <v/>
      </c>
      <c r="K19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8" s="25" t="str">
        <f>IF(Table1[[#This Row],[नाम विद्यार्थी]]="","",IF(AND(Table1[[#This Row],[कक्षा]]&gt;8,Table1[[#This Row],[कक्षा]]&lt;11),50,""))</f>
        <v/>
      </c>
      <c r="M1908" s="28" t="str">
        <f>IF(Table1[[#This Row],[नाम विद्यार्थी]]="","",IF(AND(Table1[[#This Row],[कक्षा]]&gt;=11,'School Fees'!$L$3="Yes"),100,""))</f>
        <v/>
      </c>
      <c r="N19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8" s="25" t="str">
        <f>IF(Table1[[#This Row],[नाम विद्यार्थी]]="","",IF(Table1[[#This Row],[कक्षा]]&gt;8,5,""))</f>
        <v/>
      </c>
      <c r="P19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8" s="21"/>
      <c r="R1908" s="21"/>
      <c r="S1908" s="28" t="str">
        <f>IF(SUM(Table1[[#This Row],[छात्र निधि]:[टी.सी.शुल्क]])=0,"",SUM(Table1[[#This Row],[छात्र निधि]:[टी.सी.शुल्क]]))</f>
        <v/>
      </c>
      <c r="T1908" s="33"/>
      <c r="U1908" s="33"/>
      <c r="V1908" s="22"/>
    </row>
    <row r="1909" spans="2:22" ht="15">
      <c r="B1909" s="25" t="str">
        <f>IF(C1909="","",ROWS($A$4:A1909))</f>
        <v/>
      </c>
      <c r="C1909" s="25" t="str">
        <f>IF('Student Record'!A1907="","",'Student Record'!A1907)</f>
        <v/>
      </c>
      <c r="D1909" s="25" t="str">
        <f>IF('Student Record'!B1907="","",'Student Record'!B1907)</f>
        <v/>
      </c>
      <c r="E1909" s="25" t="str">
        <f>IF('Student Record'!C1907="","",'Student Record'!C1907)</f>
        <v/>
      </c>
      <c r="F1909" s="26" t="str">
        <f>IF('Student Record'!E1907="","",'Student Record'!E1907)</f>
        <v/>
      </c>
      <c r="G1909" s="26" t="str">
        <f>IF('Student Record'!G1907="","",'Student Record'!G1907)</f>
        <v/>
      </c>
      <c r="H1909" s="25" t="str">
        <f>IF('Student Record'!I1907="","",'Student Record'!I1907)</f>
        <v/>
      </c>
      <c r="I1909" s="27" t="str">
        <f>IF('Student Record'!J1907="","",'Student Record'!J1907)</f>
        <v/>
      </c>
      <c r="J1909" s="25" t="str">
        <f>IF('Student Record'!O1907="","",'Student Record'!O1907)</f>
        <v/>
      </c>
      <c r="K19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09" s="25" t="str">
        <f>IF(Table1[[#This Row],[नाम विद्यार्थी]]="","",IF(AND(Table1[[#This Row],[कक्षा]]&gt;8,Table1[[#This Row],[कक्षा]]&lt;11),50,""))</f>
        <v/>
      </c>
      <c r="M1909" s="28" t="str">
        <f>IF(Table1[[#This Row],[नाम विद्यार्थी]]="","",IF(AND(Table1[[#This Row],[कक्षा]]&gt;=11,'School Fees'!$L$3="Yes"),100,""))</f>
        <v/>
      </c>
      <c r="N19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09" s="25" t="str">
        <f>IF(Table1[[#This Row],[नाम विद्यार्थी]]="","",IF(Table1[[#This Row],[कक्षा]]&gt;8,5,""))</f>
        <v/>
      </c>
      <c r="P19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09" s="21"/>
      <c r="R1909" s="21"/>
      <c r="S1909" s="28" t="str">
        <f>IF(SUM(Table1[[#This Row],[छात्र निधि]:[टी.सी.शुल्क]])=0,"",SUM(Table1[[#This Row],[छात्र निधि]:[टी.सी.शुल्क]]))</f>
        <v/>
      </c>
      <c r="T1909" s="33"/>
      <c r="U1909" s="33"/>
      <c r="V1909" s="22"/>
    </row>
    <row r="1910" spans="2:22" ht="15">
      <c r="B1910" s="25" t="str">
        <f>IF(C1910="","",ROWS($A$4:A1910))</f>
        <v/>
      </c>
      <c r="C1910" s="25" t="str">
        <f>IF('Student Record'!A1908="","",'Student Record'!A1908)</f>
        <v/>
      </c>
      <c r="D1910" s="25" t="str">
        <f>IF('Student Record'!B1908="","",'Student Record'!B1908)</f>
        <v/>
      </c>
      <c r="E1910" s="25" t="str">
        <f>IF('Student Record'!C1908="","",'Student Record'!C1908)</f>
        <v/>
      </c>
      <c r="F1910" s="26" t="str">
        <f>IF('Student Record'!E1908="","",'Student Record'!E1908)</f>
        <v/>
      </c>
      <c r="G1910" s="26" t="str">
        <f>IF('Student Record'!G1908="","",'Student Record'!G1908)</f>
        <v/>
      </c>
      <c r="H1910" s="25" t="str">
        <f>IF('Student Record'!I1908="","",'Student Record'!I1908)</f>
        <v/>
      </c>
      <c r="I1910" s="27" t="str">
        <f>IF('Student Record'!J1908="","",'Student Record'!J1908)</f>
        <v/>
      </c>
      <c r="J1910" s="25" t="str">
        <f>IF('Student Record'!O1908="","",'Student Record'!O1908)</f>
        <v/>
      </c>
      <c r="K19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0" s="25" t="str">
        <f>IF(Table1[[#This Row],[नाम विद्यार्थी]]="","",IF(AND(Table1[[#This Row],[कक्षा]]&gt;8,Table1[[#This Row],[कक्षा]]&lt;11),50,""))</f>
        <v/>
      </c>
      <c r="M1910" s="28" t="str">
        <f>IF(Table1[[#This Row],[नाम विद्यार्थी]]="","",IF(AND(Table1[[#This Row],[कक्षा]]&gt;=11,'School Fees'!$L$3="Yes"),100,""))</f>
        <v/>
      </c>
      <c r="N19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0" s="25" t="str">
        <f>IF(Table1[[#This Row],[नाम विद्यार्थी]]="","",IF(Table1[[#This Row],[कक्षा]]&gt;8,5,""))</f>
        <v/>
      </c>
      <c r="P19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0" s="21"/>
      <c r="R1910" s="21"/>
      <c r="S1910" s="28" t="str">
        <f>IF(SUM(Table1[[#This Row],[छात्र निधि]:[टी.सी.शुल्क]])=0,"",SUM(Table1[[#This Row],[छात्र निधि]:[टी.सी.शुल्क]]))</f>
        <v/>
      </c>
      <c r="T1910" s="33"/>
      <c r="U1910" s="33"/>
      <c r="V1910" s="22"/>
    </row>
    <row r="1911" spans="2:22" ht="15">
      <c r="B1911" s="25" t="str">
        <f>IF(C1911="","",ROWS($A$4:A1911))</f>
        <v/>
      </c>
      <c r="C1911" s="25" t="str">
        <f>IF('Student Record'!A1909="","",'Student Record'!A1909)</f>
        <v/>
      </c>
      <c r="D1911" s="25" t="str">
        <f>IF('Student Record'!B1909="","",'Student Record'!B1909)</f>
        <v/>
      </c>
      <c r="E1911" s="25" t="str">
        <f>IF('Student Record'!C1909="","",'Student Record'!C1909)</f>
        <v/>
      </c>
      <c r="F1911" s="26" t="str">
        <f>IF('Student Record'!E1909="","",'Student Record'!E1909)</f>
        <v/>
      </c>
      <c r="G1911" s="26" t="str">
        <f>IF('Student Record'!G1909="","",'Student Record'!G1909)</f>
        <v/>
      </c>
      <c r="H1911" s="25" t="str">
        <f>IF('Student Record'!I1909="","",'Student Record'!I1909)</f>
        <v/>
      </c>
      <c r="I1911" s="27" t="str">
        <f>IF('Student Record'!J1909="","",'Student Record'!J1909)</f>
        <v/>
      </c>
      <c r="J1911" s="25" t="str">
        <f>IF('Student Record'!O1909="","",'Student Record'!O1909)</f>
        <v/>
      </c>
      <c r="K19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1" s="25" t="str">
        <f>IF(Table1[[#This Row],[नाम विद्यार्थी]]="","",IF(AND(Table1[[#This Row],[कक्षा]]&gt;8,Table1[[#This Row],[कक्षा]]&lt;11),50,""))</f>
        <v/>
      </c>
      <c r="M1911" s="28" t="str">
        <f>IF(Table1[[#This Row],[नाम विद्यार्थी]]="","",IF(AND(Table1[[#This Row],[कक्षा]]&gt;=11,'School Fees'!$L$3="Yes"),100,""))</f>
        <v/>
      </c>
      <c r="N19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1" s="25" t="str">
        <f>IF(Table1[[#This Row],[नाम विद्यार्थी]]="","",IF(Table1[[#This Row],[कक्षा]]&gt;8,5,""))</f>
        <v/>
      </c>
      <c r="P19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1" s="21"/>
      <c r="R1911" s="21"/>
      <c r="S1911" s="28" t="str">
        <f>IF(SUM(Table1[[#This Row],[छात्र निधि]:[टी.सी.शुल्क]])=0,"",SUM(Table1[[#This Row],[छात्र निधि]:[टी.सी.शुल्क]]))</f>
        <v/>
      </c>
      <c r="T1911" s="33"/>
      <c r="U1911" s="33"/>
      <c r="V1911" s="22"/>
    </row>
    <row r="1912" spans="2:22" ht="15">
      <c r="B1912" s="25" t="str">
        <f>IF(C1912="","",ROWS($A$4:A1912))</f>
        <v/>
      </c>
      <c r="C1912" s="25" t="str">
        <f>IF('Student Record'!A1910="","",'Student Record'!A1910)</f>
        <v/>
      </c>
      <c r="D1912" s="25" t="str">
        <f>IF('Student Record'!B1910="","",'Student Record'!B1910)</f>
        <v/>
      </c>
      <c r="E1912" s="25" t="str">
        <f>IF('Student Record'!C1910="","",'Student Record'!C1910)</f>
        <v/>
      </c>
      <c r="F1912" s="26" t="str">
        <f>IF('Student Record'!E1910="","",'Student Record'!E1910)</f>
        <v/>
      </c>
      <c r="G1912" s="26" t="str">
        <f>IF('Student Record'!G1910="","",'Student Record'!G1910)</f>
        <v/>
      </c>
      <c r="H1912" s="25" t="str">
        <f>IF('Student Record'!I1910="","",'Student Record'!I1910)</f>
        <v/>
      </c>
      <c r="I1912" s="27" t="str">
        <f>IF('Student Record'!J1910="","",'Student Record'!J1910)</f>
        <v/>
      </c>
      <c r="J1912" s="25" t="str">
        <f>IF('Student Record'!O1910="","",'Student Record'!O1910)</f>
        <v/>
      </c>
      <c r="K19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2" s="25" t="str">
        <f>IF(Table1[[#This Row],[नाम विद्यार्थी]]="","",IF(AND(Table1[[#This Row],[कक्षा]]&gt;8,Table1[[#This Row],[कक्षा]]&lt;11),50,""))</f>
        <v/>
      </c>
      <c r="M1912" s="28" t="str">
        <f>IF(Table1[[#This Row],[नाम विद्यार्थी]]="","",IF(AND(Table1[[#This Row],[कक्षा]]&gt;=11,'School Fees'!$L$3="Yes"),100,""))</f>
        <v/>
      </c>
      <c r="N19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2" s="25" t="str">
        <f>IF(Table1[[#This Row],[नाम विद्यार्थी]]="","",IF(Table1[[#This Row],[कक्षा]]&gt;8,5,""))</f>
        <v/>
      </c>
      <c r="P19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2" s="21"/>
      <c r="R1912" s="21"/>
      <c r="S1912" s="28" t="str">
        <f>IF(SUM(Table1[[#This Row],[छात्र निधि]:[टी.सी.शुल्क]])=0,"",SUM(Table1[[#This Row],[छात्र निधि]:[टी.सी.शुल्क]]))</f>
        <v/>
      </c>
      <c r="T1912" s="33"/>
      <c r="U1912" s="33"/>
      <c r="V1912" s="22"/>
    </row>
    <row r="1913" spans="2:22" ht="15">
      <c r="B1913" s="25" t="str">
        <f>IF(C1913="","",ROWS($A$4:A1913))</f>
        <v/>
      </c>
      <c r="C1913" s="25" t="str">
        <f>IF('Student Record'!A1911="","",'Student Record'!A1911)</f>
        <v/>
      </c>
      <c r="D1913" s="25" t="str">
        <f>IF('Student Record'!B1911="","",'Student Record'!B1911)</f>
        <v/>
      </c>
      <c r="E1913" s="25" t="str">
        <f>IF('Student Record'!C1911="","",'Student Record'!C1911)</f>
        <v/>
      </c>
      <c r="F1913" s="26" t="str">
        <f>IF('Student Record'!E1911="","",'Student Record'!E1911)</f>
        <v/>
      </c>
      <c r="G1913" s="26" t="str">
        <f>IF('Student Record'!G1911="","",'Student Record'!G1911)</f>
        <v/>
      </c>
      <c r="H1913" s="25" t="str">
        <f>IF('Student Record'!I1911="","",'Student Record'!I1911)</f>
        <v/>
      </c>
      <c r="I1913" s="27" t="str">
        <f>IF('Student Record'!J1911="","",'Student Record'!J1911)</f>
        <v/>
      </c>
      <c r="J1913" s="25" t="str">
        <f>IF('Student Record'!O1911="","",'Student Record'!O1911)</f>
        <v/>
      </c>
      <c r="K19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3" s="25" t="str">
        <f>IF(Table1[[#This Row],[नाम विद्यार्थी]]="","",IF(AND(Table1[[#This Row],[कक्षा]]&gt;8,Table1[[#This Row],[कक्षा]]&lt;11),50,""))</f>
        <v/>
      </c>
      <c r="M1913" s="28" t="str">
        <f>IF(Table1[[#This Row],[नाम विद्यार्थी]]="","",IF(AND(Table1[[#This Row],[कक्षा]]&gt;=11,'School Fees'!$L$3="Yes"),100,""))</f>
        <v/>
      </c>
      <c r="N19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3" s="25" t="str">
        <f>IF(Table1[[#This Row],[नाम विद्यार्थी]]="","",IF(Table1[[#This Row],[कक्षा]]&gt;8,5,""))</f>
        <v/>
      </c>
      <c r="P19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3" s="21"/>
      <c r="R1913" s="21"/>
      <c r="S1913" s="28" t="str">
        <f>IF(SUM(Table1[[#This Row],[छात्र निधि]:[टी.सी.शुल्क]])=0,"",SUM(Table1[[#This Row],[छात्र निधि]:[टी.सी.शुल्क]]))</f>
        <v/>
      </c>
      <c r="T1913" s="33"/>
      <c r="U1913" s="33"/>
      <c r="V1913" s="22"/>
    </row>
    <row r="1914" spans="2:22" ht="15">
      <c r="B1914" s="25" t="str">
        <f>IF(C1914="","",ROWS($A$4:A1914))</f>
        <v/>
      </c>
      <c r="C1914" s="25" t="str">
        <f>IF('Student Record'!A1912="","",'Student Record'!A1912)</f>
        <v/>
      </c>
      <c r="D1914" s="25" t="str">
        <f>IF('Student Record'!B1912="","",'Student Record'!B1912)</f>
        <v/>
      </c>
      <c r="E1914" s="25" t="str">
        <f>IF('Student Record'!C1912="","",'Student Record'!C1912)</f>
        <v/>
      </c>
      <c r="F1914" s="26" t="str">
        <f>IF('Student Record'!E1912="","",'Student Record'!E1912)</f>
        <v/>
      </c>
      <c r="G1914" s="26" t="str">
        <f>IF('Student Record'!G1912="","",'Student Record'!G1912)</f>
        <v/>
      </c>
      <c r="H1914" s="25" t="str">
        <f>IF('Student Record'!I1912="","",'Student Record'!I1912)</f>
        <v/>
      </c>
      <c r="I1914" s="27" t="str">
        <f>IF('Student Record'!J1912="","",'Student Record'!J1912)</f>
        <v/>
      </c>
      <c r="J1914" s="25" t="str">
        <f>IF('Student Record'!O1912="","",'Student Record'!O1912)</f>
        <v/>
      </c>
      <c r="K19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4" s="25" t="str">
        <f>IF(Table1[[#This Row],[नाम विद्यार्थी]]="","",IF(AND(Table1[[#This Row],[कक्षा]]&gt;8,Table1[[#This Row],[कक्षा]]&lt;11),50,""))</f>
        <v/>
      </c>
      <c r="M1914" s="28" t="str">
        <f>IF(Table1[[#This Row],[नाम विद्यार्थी]]="","",IF(AND(Table1[[#This Row],[कक्षा]]&gt;=11,'School Fees'!$L$3="Yes"),100,""))</f>
        <v/>
      </c>
      <c r="N19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4" s="25" t="str">
        <f>IF(Table1[[#This Row],[नाम विद्यार्थी]]="","",IF(Table1[[#This Row],[कक्षा]]&gt;8,5,""))</f>
        <v/>
      </c>
      <c r="P19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4" s="21"/>
      <c r="R1914" s="21"/>
      <c r="S1914" s="28" t="str">
        <f>IF(SUM(Table1[[#This Row],[छात्र निधि]:[टी.सी.शुल्क]])=0,"",SUM(Table1[[#This Row],[छात्र निधि]:[टी.सी.शुल्क]]))</f>
        <v/>
      </c>
      <c r="T1914" s="33"/>
      <c r="U1914" s="33"/>
      <c r="V1914" s="22"/>
    </row>
    <row r="1915" spans="2:22" ht="15">
      <c r="B1915" s="25" t="str">
        <f>IF(C1915="","",ROWS($A$4:A1915))</f>
        <v/>
      </c>
      <c r="C1915" s="25" t="str">
        <f>IF('Student Record'!A1913="","",'Student Record'!A1913)</f>
        <v/>
      </c>
      <c r="D1915" s="25" t="str">
        <f>IF('Student Record'!B1913="","",'Student Record'!B1913)</f>
        <v/>
      </c>
      <c r="E1915" s="25" t="str">
        <f>IF('Student Record'!C1913="","",'Student Record'!C1913)</f>
        <v/>
      </c>
      <c r="F1915" s="26" t="str">
        <f>IF('Student Record'!E1913="","",'Student Record'!E1913)</f>
        <v/>
      </c>
      <c r="G1915" s="26" t="str">
        <f>IF('Student Record'!G1913="","",'Student Record'!G1913)</f>
        <v/>
      </c>
      <c r="H1915" s="25" t="str">
        <f>IF('Student Record'!I1913="","",'Student Record'!I1913)</f>
        <v/>
      </c>
      <c r="I1915" s="27" t="str">
        <f>IF('Student Record'!J1913="","",'Student Record'!J1913)</f>
        <v/>
      </c>
      <c r="J1915" s="25" t="str">
        <f>IF('Student Record'!O1913="","",'Student Record'!O1913)</f>
        <v/>
      </c>
      <c r="K19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5" s="25" t="str">
        <f>IF(Table1[[#This Row],[नाम विद्यार्थी]]="","",IF(AND(Table1[[#This Row],[कक्षा]]&gt;8,Table1[[#This Row],[कक्षा]]&lt;11),50,""))</f>
        <v/>
      </c>
      <c r="M1915" s="28" t="str">
        <f>IF(Table1[[#This Row],[नाम विद्यार्थी]]="","",IF(AND(Table1[[#This Row],[कक्षा]]&gt;=11,'School Fees'!$L$3="Yes"),100,""))</f>
        <v/>
      </c>
      <c r="N19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5" s="25" t="str">
        <f>IF(Table1[[#This Row],[नाम विद्यार्थी]]="","",IF(Table1[[#This Row],[कक्षा]]&gt;8,5,""))</f>
        <v/>
      </c>
      <c r="P19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5" s="21"/>
      <c r="R1915" s="21"/>
      <c r="S1915" s="28" t="str">
        <f>IF(SUM(Table1[[#This Row],[छात्र निधि]:[टी.सी.शुल्क]])=0,"",SUM(Table1[[#This Row],[छात्र निधि]:[टी.सी.शुल्क]]))</f>
        <v/>
      </c>
      <c r="T1915" s="33"/>
      <c r="U1915" s="33"/>
      <c r="V1915" s="22"/>
    </row>
    <row r="1916" spans="2:22" ht="15">
      <c r="B1916" s="25" t="str">
        <f>IF(C1916="","",ROWS($A$4:A1916))</f>
        <v/>
      </c>
      <c r="C1916" s="25" t="str">
        <f>IF('Student Record'!A1914="","",'Student Record'!A1914)</f>
        <v/>
      </c>
      <c r="D1916" s="25" t="str">
        <f>IF('Student Record'!B1914="","",'Student Record'!B1914)</f>
        <v/>
      </c>
      <c r="E1916" s="25" t="str">
        <f>IF('Student Record'!C1914="","",'Student Record'!C1914)</f>
        <v/>
      </c>
      <c r="F1916" s="26" t="str">
        <f>IF('Student Record'!E1914="","",'Student Record'!E1914)</f>
        <v/>
      </c>
      <c r="G1916" s="26" t="str">
        <f>IF('Student Record'!G1914="","",'Student Record'!G1914)</f>
        <v/>
      </c>
      <c r="H1916" s="25" t="str">
        <f>IF('Student Record'!I1914="","",'Student Record'!I1914)</f>
        <v/>
      </c>
      <c r="I1916" s="27" t="str">
        <f>IF('Student Record'!J1914="","",'Student Record'!J1914)</f>
        <v/>
      </c>
      <c r="J1916" s="25" t="str">
        <f>IF('Student Record'!O1914="","",'Student Record'!O1914)</f>
        <v/>
      </c>
      <c r="K19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6" s="25" t="str">
        <f>IF(Table1[[#This Row],[नाम विद्यार्थी]]="","",IF(AND(Table1[[#This Row],[कक्षा]]&gt;8,Table1[[#This Row],[कक्षा]]&lt;11),50,""))</f>
        <v/>
      </c>
      <c r="M1916" s="28" t="str">
        <f>IF(Table1[[#This Row],[नाम विद्यार्थी]]="","",IF(AND(Table1[[#This Row],[कक्षा]]&gt;=11,'School Fees'!$L$3="Yes"),100,""))</f>
        <v/>
      </c>
      <c r="N19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6" s="25" t="str">
        <f>IF(Table1[[#This Row],[नाम विद्यार्थी]]="","",IF(Table1[[#This Row],[कक्षा]]&gt;8,5,""))</f>
        <v/>
      </c>
      <c r="P19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6" s="21"/>
      <c r="R1916" s="21"/>
      <c r="S1916" s="28" t="str">
        <f>IF(SUM(Table1[[#This Row],[छात्र निधि]:[टी.सी.शुल्क]])=0,"",SUM(Table1[[#This Row],[छात्र निधि]:[टी.सी.शुल्क]]))</f>
        <v/>
      </c>
      <c r="T1916" s="33"/>
      <c r="U1916" s="33"/>
      <c r="V1916" s="22"/>
    </row>
    <row r="1917" spans="2:22" ht="15">
      <c r="B1917" s="25" t="str">
        <f>IF(C1917="","",ROWS($A$4:A1917))</f>
        <v/>
      </c>
      <c r="C1917" s="25" t="str">
        <f>IF('Student Record'!A1915="","",'Student Record'!A1915)</f>
        <v/>
      </c>
      <c r="D1917" s="25" t="str">
        <f>IF('Student Record'!B1915="","",'Student Record'!B1915)</f>
        <v/>
      </c>
      <c r="E1917" s="25" t="str">
        <f>IF('Student Record'!C1915="","",'Student Record'!C1915)</f>
        <v/>
      </c>
      <c r="F1917" s="26" t="str">
        <f>IF('Student Record'!E1915="","",'Student Record'!E1915)</f>
        <v/>
      </c>
      <c r="G1917" s="26" t="str">
        <f>IF('Student Record'!G1915="","",'Student Record'!G1915)</f>
        <v/>
      </c>
      <c r="H1917" s="25" t="str">
        <f>IF('Student Record'!I1915="","",'Student Record'!I1915)</f>
        <v/>
      </c>
      <c r="I1917" s="27" t="str">
        <f>IF('Student Record'!J1915="","",'Student Record'!J1915)</f>
        <v/>
      </c>
      <c r="J1917" s="25" t="str">
        <f>IF('Student Record'!O1915="","",'Student Record'!O1915)</f>
        <v/>
      </c>
      <c r="K19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7" s="25" t="str">
        <f>IF(Table1[[#This Row],[नाम विद्यार्थी]]="","",IF(AND(Table1[[#This Row],[कक्षा]]&gt;8,Table1[[#This Row],[कक्षा]]&lt;11),50,""))</f>
        <v/>
      </c>
      <c r="M1917" s="28" t="str">
        <f>IF(Table1[[#This Row],[नाम विद्यार्थी]]="","",IF(AND(Table1[[#This Row],[कक्षा]]&gt;=11,'School Fees'!$L$3="Yes"),100,""))</f>
        <v/>
      </c>
      <c r="N19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7" s="25" t="str">
        <f>IF(Table1[[#This Row],[नाम विद्यार्थी]]="","",IF(Table1[[#This Row],[कक्षा]]&gt;8,5,""))</f>
        <v/>
      </c>
      <c r="P19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7" s="21"/>
      <c r="R1917" s="21"/>
      <c r="S1917" s="28" t="str">
        <f>IF(SUM(Table1[[#This Row],[छात्र निधि]:[टी.सी.शुल्क]])=0,"",SUM(Table1[[#This Row],[छात्र निधि]:[टी.सी.शुल्क]]))</f>
        <v/>
      </c>
      <c r="T1917" s="33"/>
      <c r="U1917" s="33"/>
      <c r="V1917" s="22"/>
    </row>
    <row r="1918" spans="2:22" ht="15">
      <c r="B1918" s="25" t="str">
        <f>IF(C1918="","",ROWS($A$4:A1918))</f>
        <v/>
      </c>
      <c r="C1918" s="25" t="str">
        <f>IF('Student Record'!A1916="","",'Student Record'!A1916)</f>
        <v/>
      </c>
      <c r="D1918" s="25" t="str">
        <f>IF('Student Record'!B1916="","",'Student Record'!B1916)</f>
        <v/>
      </c>
      <c r="E1918" s="25" t="str">
        <f>IF('Student Record'!C1916="","",'Student Record'!C1916)</f>
        <v/>
      </c>
      <c r="F1918" s="26" t="str">
        <f>IF('Student Record'!E1916="","",'Student Record'!E1916)</f>
        <v/>
      </c>
      <c r="G1918" s="26" t="str">
        <f>IF('Student Record'!G1916="","",'Student Record'!G1916)</f>
        <v/>
      </c>
      <c r="H1918" s="25" t="str">
        <f>IF('Student Record'!I1916="","",'Student Record'!I1916)</f>
        <v/>
      </c>
      <c r="I1918" s="27" t="str">
        <f>IF('Student Record'!J1916="","",'Student Record'!J1916)</f>
        <v/>
      </c>
      <c r="J1918" s="25" t="str">
        <f>IF('Student Record'!O1916="","",'Student Record'!O1916)</f>
        <v/>
      </c>
      <c r="K19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8" s="25" t="str">
        <f>IF(Table1[[#This Row],[नाम विद्यार्थी]]="","",IF(AND(Table1[[#This Row],[कक्षा]]&gt;8,Table1[[#This Row],[कक्षा]]&lt;11),50,""))</f>
        <v/>
      </c>
      <c r="M1918" s="28" t="str">
        <f>IF(Table1[[#This Row],[नाम विद्यार्थी]]="","",IF(AND(Table1[[#This Row],[कक्षा]]&gt;=11,'School Fees'!$L$3="Yes"),100,""))</f>
        <v/>
      </c>
      <c r="N19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8" s="25" t="str">
        <f>IF(Table1[[#This Row],[नाम विद्यार्थी]]="","",IF(Table1[[#This Row],[कक्षा]]&gt;8,5,""))</f>
        <v/>
      </c>
      <c r="P19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8" s="21"/>
      <c r="R1918" s="21"/>
      <c r="S1918" s="28" t="str">
        <f>IF(SUM(Table1[[#This Row],[छात्र निधि]:[टी.सी.शुल्क]])=0,"",SUM(Table1[[#This Row],[छात्र निधि]:[टी.सी.शुल्क]]))</f>
        <v/>
      </c>
      <c r="T1918" s="33"/>
      <c r="U1918" s="33"/>
      <c r="V1918" s="22"/>
    </row>
    <row r="1919" spans="2:22" ht="15">
      <c r="B1919" s="25" t="str">
        <f>IF(C1919="","",ROWS($A$4:A1919))</f>
        <v/>
      </c>
      <c r="C1919" s="25" t="str">
        <f>IF('Student Record'!A1917="","",'Student Record'!A1917)</f>
        <v/>
      </c>
      <c r="D1919" s="25" t="str">
        <f>IF('Student Record'!B1917="","",'Student Record'!B1917)</f>
        <v/>
      </c>
      <c r="E1919" s="25" t="str">
        <f>IF('Student Record'!C1917="","",'Student Record'!C1917)</f>
        <v/>
      </c>
      <c r="F1919" s="26" t="str">
        <f>IF('Student Record'!E1917="","",'Student Record'!E1917)</f>
        <v/>
      </c>
      <c r="G1919" s="26" t="str">
        <f>IF('Student Record'!G1917="","",'Student Record'!G1917)</f>
        <v/>
      </c>
      <c r="H1919" s="25" t="str">
        <f>IF('Student Record'!I1917="","",'Student Record'!I1917)</f>
        <v/>
      </c>
      <c r="I1919" s="27" t="str">
        <f>IF('Student Record'!J1917="","",'Student Record'!J1917)</f>
        <v/>
      </c>
      <c r="J1919" s="25" t="str">
        <f>IF('Student Record'!O1917="","",'Student Record'!O1917)</f>
        <v/>
      </c>
      <c r="K19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19" s="25" t="str">
        <f>IF(Table1[[#This Row],[नाम विद्यार्थी]]="","",IF(AND(Table1[[#This Row],[कक्षा]]&gt;8,Table1[[#This Row],[कक्षा]]&lt;11),50,""))</f>
        <v/>
      </c>
      <c r="M1919" s="28" t="str">
        <f>IF(Table1[[#This Row],[नाम विद्यार्थी]]="","",IF(AND(Table1[[#This Row],[कक्षा]]&gt;=11,'School Fees'!$L$3="Yes"),100,""))</f>
        <v/>
      </c>
      <c r="N19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19" s="25" t="str">
        <f>IF(Table1[[#This Row],[नाम विद्यार्थी]]="","",IF(Table1[[#This Row],[कक्षा]]&gt;8,5,""))</f>
        <v/>
      </c>
      <c r="P19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19" s="21"/>
      <c r="R1919" s="21"/>
      <c r="S1919" s="28" t="str">
        <f>IF(SUM(Table1[[#This Row],[छात्र निधि]:[टी.सी.शुल्क]])=0,"",SUM(Table1[[#This Row],[छात्र निधि]:[टी.सी.शुल्क]]))</f>
        <v/>
      </c>
      <c r="T1919" s="33"/>
      <c r="U1919" s="33"/>
      <c r="V1919" s="22"/>
    </row>
    <row r="1920" spans="2:22" ht="15">
      <c r="B1920" s="25" t="str">
        <f>IF(C1920="","",ROWS($A$4:A1920))</f>
        <v/>
      </c>
      <c r="C1920" s="25" t="str">
        <f>IF('Student Record'!A1918="","",'Student Record'!A1918)</f>
        <v/>
      </c>
      <c r="D1920" s="25" t="str">
        <f>IF('Student Record'!B1918="","",'Student Record'!B1918)</f>
        <v/>
      </c>
      <c r="E1920" s="25" t="str">
        <f>IF('Student Record'!C1918="","",'Student Record'!C1918)</f>
        <v/>
      </c>
      <c r="F1920" s="26" t="str">
        <f>IF('Student Record'!E1918="","",'Student Record'!E1918)</f>
        <v/>
      </c>
      <c r="G1920" s="26" t="str">
        <f>IF('Student Record'!G1918="","",'Student Record'!G1918)</f>
        <v/>
      </c>
      <c r="H1920" s="25" t="str">
        <f>IF('Student Record'!I1918="","",'Student Record'!I1918)</f>
        <v/>
      </c>
      <c r="I1920" s="27" t="str">
        <f>IF('Student Record'!J1918="","",'Student Record'!J1918)</f>
        <v/>
      </c>
      <c r="J1920" s="25" t="str">
        <f>IF('Student Record'!O1918="","",'Student Record'!O1918)</f>
        <v/>
      </c>
      <c r="K19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0" s="25" t="str">
        <f>IF(Table1[[#This Row],[नाम विद्यार्थी]]="","",IF(AND(Table1[[#This Row],[कक्षा]]&gt;8,Table1[[#This Row],[कक्षा]]&lt;11),50,""))</f>
        <v/>
      </c>
      <c r="M1920" s="28" t="str">
        <f>IF(Table1[[#This Row],[नाम विद्यार्थी]]="","",IF(AND(Table1[[#This Row],[कक्षा]]&gt;=11,'School Fees'!$L$3="Yes"),100,""))</f>
        <v/>
      </c>
      <c r="N19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0" s="25" t="str">
        <f>IF(Table1[[#This Row],[नाम विद्यार्थी]]="","",IF(Table1[[#This Row],[कक्षा]]&gt;8,5,""))</f>
        <v/>
      </c>
      <c r="P19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0" s="21"/>
      <c r="R1920" s="21"/>
      <c r="S1920" s="28" t="str">
        <f>IF(SUM(Table1[[#This Row],[छात्र निधि]:[टी.सी.शुल्क]])=0,"",SUM(Table1[[#This Row],[छात्र निधि]:[टी.सी.शुल्क]]))</f>
        <v/>
      </c>
      <c r="T1920" s="33"/>
      <c r="U1920" s="33"/>
      <c r="V1920" s="22"/>
    </row>
    <row r="1921" spans="2:22" ht="15">
      <c r="B1921" s="25" t="str">
        <f>IF(C1921="","",ROWS($A$4:A1921))</f>
        <v/>
      </c>
      <c r="C1921" s="25" t="str">
        <f>IF('Student Record'!A1919="","",'Student Record'!A1919)</f>
        <v/>
      </c>
      <c r="D1921" s="25" t="str">
        <f>IF('Student Record'!B1919="","",'Student Record'!B1919)</f>
        <v/>
      </c>
      <c r="E1921" s="25" t="str">
        <f>IF('Student Record'!C1919="","",'Student Record'!C1919)</f>
        <v/>
      </c>
      <c r="F1921" s="26" t="str">
        <f>IF('Student Record'!E1919="","",'Student Record'!E1919)</f>
        <v/>
      </c>
      <c r="G1921" s="26" t="str">
        <f>IF('Student Record'!G1919="","",'Student Record'!G1919)</f>
        <v/>
      </c>
      <c r="H1921" s="25" t="str">
        <f>IF('Student Record'!I1919="","",'Student Record'!I1919)</f>
        <v/>
      </c>
      <c r="I1921" s="27" t="str">
        <f>IF('Student Record'!J1919="","",'Student Record'!J1919)</f>
        <v/>
      </c>
      <c r="J1921" s="25" t="str">
        <f>IF('Student Record'!O1919="","",'Student Record'!O1919)</f>
        <v/>
      </c>
      <c r="K19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1" s="25" t="str">
        <f>IF(Table1[[#This Row],[नाम विद्यार्थी]]="","",IF(AND(Table1[[#This Row],[कक्षा]]&gt;8,Table1[[#This Row],[कक्षा]]&lt;11),50,""))</f>
        <v/>
      </c>
      <c r="M1921" s="28" t="str">
        <f>IF(Table1[[#This Row],[नाम विद्यार्थी]]="","",IF(AND(Table1[[#This Row],[कक्षा]]&gt;=11,'School Fees'!$L$3="Yes"),100,""))</f>
        <v/>
      </c>
      <c r="N19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1" s="25" t="str">
        <f>IF(Table1[[#This Row],[नाम विद्यार्थी]]="","",IF(Table1[[#This Row],[कक्षा]]&gt;8,5,""))</f>
        <v/>
      </c>
      <c r="P19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1" s="21"/>
      <c r="R1921" s="21"/>
      <c r="S1921" s="28" t="str">
        <f>IF(SUM(Table1[[#This Row],[छात्र निधि]:[टी.सी.शुल्क]])=0,"",SUM(Table1[[#This Row],[छात्र निधि]:[टी.सी.शुल्क]]))</f>
        <v/>
      </c>
      <c r="T1921" s="33"/>
      <c r="U1921" s="33"/>
      <c r="V1921" s="22"/>
    </row>
    <row r="1922" spans="2:22" ht="15">
      <c r="B1922" s="25" t="str">
        <f>IF(C1922="","",ROWS($A$4:A1922))</f>
        <v/>
      </c>
      <c r="C1922" s="25" t="str">
        <f>IF('Student Record'!A1920="","",'Student Record'!A1920)</f>
        <v/>
      </c>
      <c r="D1922" s="25" t="str">
        <f>IF('Student Record'!B1920="","",'Student Record'!B1920)</f>
        <v/>
      </c>
      <c r="E1922" s="25" t="str">
        <f>IF('Student Record'!C1920="","",'Student Record'!C1920)</f>
        <v/>
      </c>
      <c r="F1922" s="26" t="str">
        <f>IF('Student Record'!E1920="","",'Student Record'!E1920)</f>
        <v/>
      </c>
      <c r="G1922" s="26" t="str">
        <f>IF('Student Record'!G1920="","",'Student Record'!G1920)</f>
        <v/>
      </c>
      <c r="H1922" s="25" t="str">
        <f>IF('Student Record'!I1920="","",'Student Record'!I1920)</f>
        <v/>
      </c>
      <c r="I1922" s="27" t="str">
        <f>IF('Student Record'!J1920="","",'Student Record'!J1920)</f>
        <v/>
      </c>
      <c r="J1922" s="25" t="str">
        <f>IF('Student Record'!O1920="","",'Student Record'!O1920)</f>
        <v/>
      </c>
      <c r="K19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2" s="25" t="str">
        <f>IF(Table1[[#This Row],[नाम विद्यार्थी]]="","",IF(AND(Table1[[#This Row],[कक्षा]]&gt;8,Table1[[#This Row],[कक्षा]]&lt;11),50,""))</f>
        <v/>
      </c>
      <c r="M1922" s="28" t="str">
        <f>IF(Table1[[#This Row],[नाम विद्यार्थी]]="","",IF(AND(Table1[[#This Row],[कक्षा]]&gt;=11,'School Fees'!$L$3="Yes"),100,""))</f>
        <v/>
      </c>
      <c r="N19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2" s="25" t="str">
        <f>IF(Table1[[#This Row],[नाम विद्यार्थी]]="","",IF(Table1[[#This Row],[कक्षा]]&gt;8,5,""))</f>
        <v/>
      </c>
      <c r="P19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2" s="21"/>
      <c r="R1922" s="21"/>
      <c r="S1922" s="28" t="str">
        <f>IF(SUM(Table1[[#This Row],[छात्र निधि]:[टी.सी.शुल्क]])=0,"",SUM(Table1[[#This Row],[छात्र निधि]:[टी.सी.शुल्क]]))</f>
        <v/>
      </c>
      <c r="T1922" s="33"/>
      <c r="U1922" s="33"/>
      <c r="V1922" s="22"/>
    </row>
    <row r="1923" spans="2:22" ht="15">
      <c r="B1923" s="25" t="str">
        <f>IF(C1923="","",ROWS($A$4:A1923))</f>
        <v/>
      </c>
      <c r="C1923" s="25" t="str">
        <f>IF('Student Record'!A1921="","",'Student Record'!A1921)</f>
        <v/>
      </c>
      <c r="D1923" s="25" t="str">
        <f>IF('Student Record'!B1921="","",'Student Record'!B1921)</f>
        <v/>
      </c>
      <c r="E1923" s="25" t="str">
        <f>IF('Student Record'!C1921="","",'Student Record'!C1921)</f>
        <v/>
      </c>
      <c r="F1923" s="26" t="str">
        <f>IF('Student Record'!E1921="","",'Student Record'!E1921)</f>
        <v/>
      </c>
      <c r="G1923" s="26" t="str">
        <f>IF('Student Record'!G1921="","",'Student Record'!G1921)</f>
        <v/>
      </c>
      <c r="H1923" s="25" t="str">
        <f>IF('Student Record'!I1921="","",'Student Record'!I1921)</f>
        <v/>
      </c>
      <c r="I1923" s="27" t="str">
        <f>IF('Student Record'!J1921="","",'Student Record'!J1921)</f>
        <v/>
      </c>
      <c r="J1923" s="25" t="str">
        <f>IF('Student Record'!O1921="","",'Student Record'!O1921)</f>
        <v/>
      </c>
      <c r="K19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3" s="25" t="str">
        <f>IF(Table1[[#This Row],[नाम विद्यार्थी]]="","",IF(AND(Table1[[#This Row],[कक्षा]]&gt;8,Table1[[#This Row],[कक्षा]]&lt;11),50,""))</f>
        <v/>
      </c>
      <c r="M1923" s="28" t="str">
        <f>IF(Table1[[#This Row],[नाम विद्यार्थी]]="","",IF(AND(Table1[[#This Row],[कक्षा]]&gt;=11,'School Fees'!$L$3="Yes"),100,""))</f>
        <v/>
      </c>
      <c r="N19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3" s="25" t="str">
        <f>IF(Table1[[#This Row],[नाम विद्यार्थी]]="","",IF(Table1[[#This Row],[कक्षा]]&gt;8,5,""))</f>
        <v/>
      </c>
      <c r="P19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3" s="21"/>
      <c r="R1923" s="21"/>
      <c r="S1923" s="28" t="str">
        <f>IF(SUM(Table1[[#This Row],[छात्र निधि]:[टी.सी.शुल्क]])=0,"",SUM(Table1[[#This Row],[छात्र निधि]:[टी.सी.शुल्क]]))</f>
        <v/>
      </c>
      <c r="T1923" s="33"/>
      <c r="U1923" s="33"/>
      <c r="V1923" s="22"/>
    </row>
    <row r="1924" spans="2:22" ht="15">
      <c r="B1924" s="25" t="str">
        <f>IF(C1924="","",ROWS($A$4:A1924))</f>
        <v/>
      </c>
      <c r="C1924" s="25" t="str">
        <f>IF('Student Record'!A1922="","",'Student Record'!A1922)</f>
        <v/>
      </c>
      <c r="D1924" s="25" t="str">
        <f>IF('Student Record'!B1922="","",'Student Record'!B1922)</f>
        <v/>
      </c>
      <c r="E1924" s="25" t="str">
        <f>IF('Student Record'!C1922="","",'Student Record'!C1922)</f>
        <v/>
      </c>
      <c r="F1924" s="26" t="str">
        <f>IF('Student Record'!E1922="","",'Student Record'!E1922)</f>
        <v/>
      </c>
      <c r="G1924" s="26" t="str">
        <f>IF('Student Record'!G1922="","",'Student Record'!G1922)</f>
        <v/>
      </c>
      <c r="H1924" s="25" t="str">
        <f>IF('Student Record'!I1922="","",'Student Record'!I1922)</f>
        <v/>
      </c>
      <c r="I1924" s="27" t="str">
        <f>IF('Student Record'!J1922="","",'Student Record'!J1922)</f>
        <v/>
      </c>
      <c r="J1924" s="25" t="str">
        <f>IF('Student Record'!O1922="","",'Student Record'!O1922)</f>
        <v/>
      </c>
      <c r="K19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4" s="25" t="str">
        <f>IF(Table1[[#This Row],[नाम विद्यार्थी]]="","",IF(AND(Table1[[#This Row],[कक्षा]]&gt;8,Table1[[#This Row],[कक्षा]]&lt;11),50,""))</f>
        <v/>
      </c>
      <c r="M1924" s="28" t="str">
        <f>IF(Table1[[#This Row],[नाम विद्यार्थी]]="","",IF(AND(Table1[[#This Row],[कक्षा]]&gt;=11,'School Fees'!$L$3="Yes"),100,""))</f>
        <v/>
      </c>
      <c r="N19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4" s="25" t="str">
        <f>IF(Table1[[#This Row],[नाम विद्यार्थी]]="","",IF(Table1[[#This Row],[कक्षा]]&gt;8,5,""))</f>
        <v/>
      </c>
      <c r="P19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4" s="21"/>
      <c r="R1924" s="21"/>
      <c r="S1924" s="28" t="str">
        <f>IF(SUM(Table1[[#This Row],[छात्र निधि]:[टी.सी.शुल्क]])=0,"",SUM(Table1[[#This Row],[छात्र निधि]:[टी.सी.शुल्क]]))</f>
        <v/>
      </c>
      <c r="T1924" s="33"/>
      <c r="U1924" s="33"/>
      <c r="V1924" s="22"/>
    </row>
    <row r="1925" spans="2:22" ht="15">
      <c r="B1925" s="25" t="str">
        <f>IF(C1925="","",ROWS($A$4:A1925))</f>
        <v/>
      </c>
      <c r="C1925" s="25" t="str">
        <f>IF('Student Record'!A1923="","",'Student Record'!A1923)</f>
        <v/>
      </c>
      <c r="D1925" s="25" t="str">
        <f>IF('Student Record'!B1923="","",'Student Record'!B1923)</f>
        <v/>
      </c>
      <c r="E1925" s="25" t="str">
        <f>IF('Student Record'!C1923="","",'Student Record'!C1923)</f>
        <v/>
      </c>
      <c r="F1925" s="26" t="str">
        <f>IF('Student Record'!E1923="","",'Student Record'!E1923)</f>
        <v/>
      </c>
      <c r="G1925" s="26" t="str">
        <f>IF('Student Record'!G1923="","",'Student Record'!G1923)</f>
        <v/>
      </c>
      <c r="H1925" s="25" t="str">
        <f>IF('Student Record'!I1923="","",'Student Record'!I1923)</f>
        <v/>
      </c>
      <c r="I1925" s="27" t="str">
        <f>IF('Student Record'!J1923="","",'Student Record'!J1923)</f>
        <v/>
      </c>
      <c r="J1925" s="25" t="str">
        <f>IF('Student Record'!O1923="","",'Student Record'!O1923)</f>
        <v/>
      </c>
      <c r="K19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5" s="25" t="str">
        <f>IF(Table1[[#This Row],[नाम विद्यार्थी]]="","",IF(AND(Table1[[#This Row],[कक्षा]]&gt;8,Table1[[#This Row],[कक्षा]]&lt;11),50,""))</f>
        <v/>
      </c>
      <c r="M1925" s="28" t="str">
        <f>IF(Table1[[#This Row],[नाम विद्यार्थी]]="","",IF(AND(Table1[[#This Row],[कक्षा]]&gt;=11,'School Fees'!$L$3="Yes"),100,""))</f>
        <v/>
      </c>
      <c r="N19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5" s="25" t="str">
        <f>IF(Table1[[#This Row],[नाम विद्यार्थी]]="","",IF(Table1[[#This Row],[कक्षा]]&gt;8,5,""))</f>
        <v/>
      </c>
      <c r="P19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5" s="21"/>
      <c r="R1925" s="21"/>
      <c r="S1925" s="28" t="str">
        <f>IF(SUM(Table1[[#This Row],[छात्र निधि]:[टी.सी.शुल्क]])=0,"",SUM(Table1[[#This Row],[छात्र निधि]:[टी.सी.शुल्क]]))</f>
        <v/>
      </c>
      <c r="T1925" s="33"/>
      <c r="U1925" s="33"/>
      <c r="V1925" s="22"/>
    </row>
    <row r="1926" spans="2:22" ht="15">
      <c r="B1926" s="25" t="str">
        <f>IF(C1926="","",ROWS($A$4:A1926))</f>
        <v/>
      </c>
      <c r="C1926" s="25" t="str">
        <f>IF('Student Record'!A1924="","",'Student Record'!A1924)</f>
        <v/>
      </c>
      <c r="D1926" s="25" t="str">
        <f>IF('Student Record'!B1924="","",'Student Record'!B1924)</f>
        <v/>
      </c>
      <c r="E1926" s="25" t="str">
        <f>IF('Student Record'!C1924="","",'Student Record'!C1924)</f>
        <v/>
      </c>
      <c r="F1926" s="26" t="str">
        <f>IF('Student Record'!E1924="","",'Student Record'!E1924)</f>
        <v/>
      </c>
      <c r="G1926" s="26" t="str">
        <f>IF('Student Record'!G1924="","",'Student Record'!G1924)</f>
        <v/>
      </c>
      <c r="H1926" s="25" t="str">
        <f>IF('Student Record'!I1924="","",'Student Record'!I1924)</f>
        <v/>
      </c>
      <c r="I1926" s="27" t="str">
        <f>IF('Student Record'!J1924="","",'Student Record'!J1924)</f>
        <v/>
      </c>
      <c r="J1926" s="25" t="str">
        <f>IF('Student Record'!O1924="","",'Student Record'!O1924)</f>
        <v/>
      </c>
      <c r="K19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6" s="25" t="str">
        <f>IF(Table1[[#This Row],[नाम विद्यार्थी]]="","",IF(AND(Table1[[#This Row],[कक्षा]]&gt;8,Table1[[#This Row],[कक्षा]]&lt;11),50,""))</f>
        <v/>
      </c>
      <c r="M1926" s="28" t="str">
        <f>IF(Table1[[#This Row],[नाम विद्यार्थी]]="","",IF(AND(Table1[[#This Row],[कक्षा]]&gt;=11,'School Fees'!$L$3="Yes"),100,""))</f>
        <v/>
      </c>
      <c r="N19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6" s="25" t="str">
        <f>IF(Table1[[#This Row],[नाम विद्यार्थी]]="","",IF(Table1[[#This Row],[कक्षा]]&gt;8,5,""))</f>
        <v/>
      </c>
      <c r="P19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6" s="21"/>
      <c r="R1926" s="21"/>
      <c r="S1926" s="28" t="str">
        <f>IF(SUM(Table1[[#This Row],[छात्र निधि]:[टी.सी.शुल्क]])=0,"",SUM(Table1[[#This Row],[छात्र निधि]:[टी.सी.शुल्क]]))</f>
        <v/>
      </c>
      <c r="T1926" s="33"/>
      <c r="U1926" s="33"/>
      <c r="V1926" s="22"/>
    </row>
    <row r="1927" spans="2:22" ht="15">
      <c r="B1927" s="25" t="str">
        <f>IF(C1927="","",ROWS($A$4:A1927))</f>
        <v/>
      </c>
      <c r="C1927" s="25" t="str">
        <f>IF('Student Record'!A1925="","",'Student Record'!A1925)</f>
        <v/>
      </c>
      <c r="D1927" s="25" t="str">
        <f>IF('Student Record'!B1925="","",'Student Record'!B1925)</f>
        <v/>
      </c>
      <c r="E1927" s="25" t="str">
        <f>IF('Student Record'!C1925="","",'Student Record'!C1925)</f>
        <v/>
      </c>
      <c r="F1927" s="26" t="str">
        <f>IF('Student Record'!E1925="","",'Student Record'!E1925)</f>
        <v/>
      </c>
      <c r="G1927" s="26" t="str">
        <f>IF('Student Record'!G1925="","",'Student Record'!G1925)</f>
        <v/>
      </c>
      <c r="H1927" s="25" t="str">
        <f>IF('Student Record'!I1925="","",'Student Record'!I1925)</f>
        <v/>
      </c>
      <c r="I1927" s="27" t="str">
        <f>IF('Student Record'!J1925="","",'Student Record'!J1925)</f>
        <v/>
      </c>
      <c r="J1927" s="25" t="str">
        <f>IF('Student Record'!O1925="","",'Student Record'!O1925)</f>
        <v/>
      </c>
      <c r="K19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7" s="25" t="str">
        <f>IF(Table1[[#This Row],[नाम विद्यार्थी]]="","",IF(AND(Table1[[#This Row],[कक्षा]]&gt;8,Table1[[#This Row],[कक्षा]]&lt;11),50,""))</f>
        <v/>
      </c>
      <c r="M1927" s="28" t="str">
        <f>IF(Table1[[#This Row],[नाम विद्यार्थी]]="","",IF(AND(Table1[[#This Row],[कक्षा]]&gt;=11,'School Fees'!$L$3="Yes"),100,""))</f>
        <v/>
      </c>
      <c r="N19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7" s="25" t="str">
        <f>IF(Table1[[#This Row],[नाम विद्यार्थी]]="","",IF(Table1[[#This Row],[कक्षा]]&gt;8,5,""))</f>
        <v/>
      </c>
      <c r="P19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7" s="21"/>
      <c r="R1927" s="21"/>
      <c r="S1927" s="28" t="str">
        <f>IF(SUM(Table1[[#This Row],[छात्र निधि]:[टी.सी.शुल्क]])=0,"",SUM(Table1[[#This Row],[छात्र निधि]:[टी.सी.शुल्क]]))</f>
        <v/>
      </c>
      <c r="T1927" s="33"/>
      <c r="U1927" s="33"/>
      <c r="V1927" s="22"/>
    </row>
    <row r="1928" spans="2:22" ht="15">
      <c r="B1928" s="25" t="str">
        <f>IF(C1928="","",ROWS($A$4:A1928))</f>
        <v/>
      </c>
      <c r="C1928" s="25" t="str">
        <f>IF('Student Record'!A1926="","",'Student Record'!A1926)</f>
        <v/>
      </c>
      <c r="D1928" s="25" t="str">
        <f>IF('Student Record'!B1926="","",'Student Record'!B1926)</f>
        <v/>
      </c>
      <c r="E1928" s="25" t="str">
        <f>IF('Student Record'!C1926="","",'Student Record'!C1926)</f>
        <v/>
      </c>
      <c r="F1928" s="26" t="str">
        <f>IF('Student Record'!E1926="","",'Student Record'!E1926)</f>
        <v/>
      </c>
      <c r="G1928" s="26" t="str">
        <f>IF('Student Record'!G1926="","",'Student Record'!G1926)</f>
        <v/>
      </c>
      <c r="H1928" s="25" t="str">
        <f>IF('Student Record'!I1926="","",'Student Record'!I1926)</f>
        <v/>
      </c>
      <c r="I1928" s="27" t="str">
        <f>IF('Student Record'!J1926="","",'Student Record'!J1926)</f>
        <v/>
      </c>
      <c r="J1928" s="25" t="str">
        <f>IF('Student Record'!O1926="","",'Student Record'!O1926)</f>
        <v/>
      </c>
      <c r="K19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8" s="25" t="str">
        <f>IF(Table1[[#This Row],[नाम विद्यार्थी]]="","",IF(AND(Table1[[#This Row],[कक्षा]]&gt;8,Table1[[#This Row],[कक्षा]]&lt;11),50,""))</f>
        <v/>
      </c>
      <c r="M1928" s="28" t="str">
        <f>IF(Table1[[#This Row],[नाम विद्यार्थी]]="","",IF(AND(Table1[[#This Row],[कक्षा]]&gt;=11,'School Fees'!$L$3="Yes"),100,""))</f>
        <v/>
      </c>
      <c r="N19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8" s="25" t="str">
        <f>IF(Table1[[#This Row],[नाम विद्यार्थी]]="","",IF(Table1[[#This Row],[कक्षा]]&gt;8,5,""))</f>
        <v/>
      </c>
      <c r="P19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8" s="21"/>
      <c r="R1928" s="21"/>
      <c r="S1928" s="28" t="str">
        <f>IF(SUM(Table1[[#This Row],[छात्र निधि]:[टी.सी.शुल्क]])=0,"",SUM(Table1[[#This Row],[छात्र निधि]:[टी.सी.शुल्क]]))</f>
        <v/>
      </c>
      <c r="T1928" s="33"/>
      <c r="U1928" s="33"/>
      <c r="V1928" s="22"/>
    </row>
    <row r="1929" spans="2:22" ht="15">
      <c r="B1929" s="25" t="str">
        <f>IF(C1929="","",ROWS($A$4:A1929))</f>
        <v/>
      </c>
      <c r="C1929" s="25" t="str">
        <f>IF('Student Record'!A1927="","",'Student Record'!A1927)</f>
        <v/>
      </c>
      <c r="D1929" s="25" t="str">
        <f>IF('Student Record'!B1927="","",'Student Record'!B1927)</f>
        <v/>
      </c>
      <c r="E1929" s="25" t="str">
        <f>IF('Student Record'!C1927="","",'Student Record'!C1927)</f>
        <v/>
      </c>
      <c r="F1929" s="26" t="str">
        <f>IF('Student Record'!E1927="","",'Student Record'!E1927)</f>
        <v/>
      </c>
      <c r="G1929" s="26" t="str">
        <f>IF('Student Record'!G1927="","",'Student Record'!G1927)</f>
        <v/>
      </c>
      <c r="H1929" s="25" t="str">
        <f>IF('Student Record'!I1927="","",'Student Record'!I1927)</f>
        <v/>
      </c>
      <c r="I1929" s="27" t="str">
        <f>IF('Student Record'!J1927="","",'Student Record'!J1927)</f>
        <v/>
      </c>
      <c r="J1929" s="25" t="str">
        <f>IF('Student Record'!O1927="","",'Student Record'!O1927)</f>
        <v/>
      </c>
      <c r="K19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29" s="25" t="str">
        <f>IF(Table1[[#This Row],[नाम विद्यार्थी]]="","",IF(AND(Table1[[#This Row],[कक्षा]]&gt;8,Table1[[#This Row],[कक्षा]]&lt;11),50,""))</f>
        <v/>
      </c>
      <c r="M1929" s="28" t="str">
        <f>IF(Table1[[#This Row],[नाम विद्यार्थी]]="","",IF(AND(Table1[[#This Row],[कक्षा]]&gt;=11,'School Fees'!$L$3="Yes"),100,""))</f>
        <v/>
      </c>
      <c r="N19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29" s="25" t="str">
        <f>IF(Table1[[#This Row],[नाम विद्यार्थी]]="","",IF(Table1[[#This Row],[कक्षा]]&gt;8,5,""))</f>
        <v/>
      </c>
      <c r="P19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29" s="21"/>
      <c r="R1929" s="21"/>
      <c r="S1929" s="28" t="str">
        <f>IF(SUM(Table1[[#This Row],[छात्र निधि]:[टी.सी.शुल्क]])=0,"",SUM(Table1[[#This Row],[छात्र निधि]:[टी.सी.शुल्क]]))</f>
        <v/>
      </c>
      <c r="T1929" s="33"/>
      <c r="U1929" s="33"/>
      <c r="V1929" s="22"/>
    </row>
    <row r="1930" spans="2:22" ht="15">
      <c r="B1930" s="25" t="str">
        <f>IF(C1930="","",ROWS($A$4:A1930))</f>
        <v/>
      </c>
      <c r="C1930" s="25" t="str">
        <f>IF('Student Record'!A1928="","",'Student Record'!A1928)</f>
        <v/>
      </c>
      <c r="D1930" s="25" t="str">
        <f>IF('Student Record'!B1928="","",'Student Record'!B1928)</f>
        <v/>
      </c>
      <c r="E1930" s="25" t="str">
        <f>IF('Student Record'!C1928="","",'Student Record'!C1928)</f>
        <v/>
      </c>
      <c r="F1930" s="26" t="str">
        <f>IF('Student Record'!E1928="","",'Student Record'!E1928)</f>
        <v/>
      </c>
      <c r="G1930" s="26" t="str">
        <f>IF('Student Record'!G1928="","",'Student Record'!G1928)</f>
        <v/>
      </c>
      <c r="H1930" s="25" t="str">
        <f>IF('Student Record'!I1928="","",'Student Record'!I1928)</f>
        <v/>
      </c>
      <c r="I1930" s="27" t="str">
        <f>IF('Student Record'!J1928="","",'Student Record'!J1928)</f>
        <v/>
      </c>
      <c r="J1930" s="25" t="str">
        <f>IF('Student Record'!O1928="","",'Student Record'!O1928)</f>
        <v/>
      </c>
      <c r="K19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0" s="25" t="str">
        <f>IF(Table1[[#This Row],[नाम विद्यार्थी]]="","",IF(AND(Table1[[#This Row],[कक्षा]]&gt;8,Table1[[#This Row],[कक्षा]]&lt;11),50,""))</f>
        <v/>
      </c>
      <c r="M1930" s="28" t="str">
        <f>IF(Table1[[#This Row],[नाम विद्यार्थी]]="","",IF(AND(Table1[[#This Row],[कक्षा]]&gt;=11,'School Fees'!$L$3="Yes"),100,""))</f>
        <v/>
      </c>
      <c r="N19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0" s="25" t="str">
        <f>IF(Table1[[#This Row],[नाम विद्यार्थी]]="","",IF(Table1[[#This Row],[कक्षा]]&gt;8,5,""))</f>
        <v/>
      </c>
      <c r="P19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0" s="21"/>
      <c r="R1930" s="21"/>
      <c r="S1930" s="28" t="str">
        <f>IF(SUM(Table1[[#This Row],[छात्र निधि]:[टी.सी.शुल्क]])=0,"",SUM(Table1[[#This Row],[छात्र निधि]:[टी.सी.शुल्क]]))</f>
        <v/>
      </c>
      <c r="T1930" s="33"/>
      <c r="U1930" s="33"/>
      <c r="V1930" s="22"/>
    </row>
    <row r="1931" spans="2:22" ht="15">
      <c r="B1931" s="25" t="str">
        <f>IF(C1931="","",ROWS($A$4:A1931))</f>
        <v/>
      </c>
      <c r="C1931" s="25" t="str">
        <f>IF('Student Record'!A1929="","",'Student Record'!A1929)</f>
        <v/>
      </c>
      <c r="D1931" s="25" t="str">
        <f>IF('Student Record'!B1929="","",'Student Record'!B1929)</f>
        <v/>
      </c>
      <c r="E1931" s="25" t="str">
        <f>IF('Student Record'!C1929="","",'Student Record'!C1929)</f>
        <v/>
      </c>
      <c r="F1931" s="26" t="str">
        <f>IF('Student Record'!E1929="","",'Student Record'!E1929)</f>
        <v/>
      </c>
      <c r="G1931" s="26" t="str">
        <f>IF('Student Record'!G1929="","",'Student Record'!G1929)</f>
        <v/>
      </c>
      <c r="H1931" s="25" t="str">
        <f>IF('Student Record'!I1929="","",'Student Record'!I1929)</f>
        <v/>
      </c>
      <c r="I1931" s="27" t="str">
        <f>IF('Student Record'!J1929="","",'Student Record'!J1929)</f>
        <v/>
      </c>
      <c r="J1931" s="25" t="str">
        <f>IF('Student Record'!O1929="","",'Student Record'!O1929)</f>
        <v/>
      </c>
      <c r="K19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1" s="25" t="str">
        <f>IF(Table1[[#This Row],[नाम विद्यार्थी]]="","",IF(AND(Table1[[#This Row],[कक्षा]]&gt;8,Table1[[#This Row],[कक्षा]]&lt;11),50,""))</f>
        <v/>
      </c>
      <c r="M1931" s="28" t="str">
        <f>IF(Table1[[#This Row],[नाम विद्यार्थी]]="","",IF(AND(Table1[[#This Row],[कक्षा]]&gt;=11,'School Fees'!$L$3="Yes"),100,""))</f>
        <v/>
      </c>
      <c r="N19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1" s="25" t="str">
        <f>IF(Table1[[#This Row],[नाम विद्यार्थी]]="","",IF(Table1[[#This Row],[कक्षा]]&gt;8,5,""))</f>
        <v/>
      </c>
      <c r="P19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1" s="21"/>
      <c r="R1931" s="21"/>
      <c r="S1931" s="28" t="str">
        <f>IF(SUM(Table1[[#This Row],[छात्र निधि]:[टी.सी.शुल्क]])=0,"",SUM(Table1[[#This Row],[छात्र निधि]:[टी.सी.शुल्क]]))</f>
        <v/>
      </c>
      <c r="T1931" s="33"/>
      <c r="U1931" s="33"/>
      <c r="V1931" s="22"/>
    </row>
    <row r="1932" spans="2:22" ht="15">
      <c r="B1932" s="25" t="str">
        <f>IF(C1932="","",ROWS($A$4:A1932))</f>
        <v/>
      </c>
      <c r="C1932" s="25" t="str">
        <f>IF('Student Record'!A1930="","",'Student Record'!A1930)</f>
        <v/>
      </c>
      <c r="D1932" s="25" t="str">
        <f>IF('Student Record'!B1930="","",'Student Record'!B1930)</f>
        <v/>
      </c>
      <c r="E1932" s="25" t="str">
        <f>IF('Student Record'!C1930="","",'Student Record'!C1930)</f>
        <v/>
      </c>
      <c r="F1932" s="26" t="str">
        <f>IF('Student Record'!E1930="","",'Student Record'!E1930)</f>
        <v/>
      </c>
      <c r="G1932" s="26" t="str">
        <f>IF('Student Record'!G1930="","",'Student Record'!G1930)</f>
        <v/>
      </c>
      <c r="H1932" s="25" t="str">
        <f>IF('Student Record'!I1930="","",'Student Record'!I1930)</f>
        <v/>
      </c>
      <c r="I1932" s="27" t="str">
        <f>IF('Student Record'!J1930="","",'Student Record'!J1930)</f>
        <v/>
      </c>
      <c r="J1932" s="25" t="str">
        <f>IF('Student Record'!O1930="","",'Student Record'!O1930)</f>
        <v/>
      </c>
      <c r="K19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2" s="25" t="str">
        <f>IF(Table1[[#This Row],[नाम विद्यार्थी]]="","",IF(AND(Table1[[#This Row],[कक्षा]]&gt;8,Table1[[#This Row],[कक्षा]]&lt;11),50,""))</f>
        <v/>
      </c>
      <c r="M1932" s="28" t="str">
        <f>IF(Table1[[#This Row],[नाम विद्यार्थी]]="","",IF(AND(Table1[[#This Row],[कक्षा]]&gt;=11,'School Fees'!$L$3="Yes"),100,""))</f>
        <v/>
      </c>
      <c r="N19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2" s="25" t="str">
        <f>IF(Table1[[#This Row],[नाम विद्यार्थी]]="","",IF(Table1[[#This Row],[कक्षा]]&gt;8,5,""))</f>
        <v/>
      </c>
      <c r="P19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2" s="21"/>
      <c r="R1932" s="21"/>
      <c r="S1932" s="28" t="str">
        <f>IF(SUM(Table1[[#This Row],[छात्र निधि]:[टी.सी.शुल्क]])=0,"",SUM(Table1[[#This Row],[छात्र निधि]:[टी.सी.शुल्क]]))</f>
        <v/>
      </c>
      <c r="T1932" s="33"/>
      <c r="U1932" s="33"/>
      <c r="V1932" s="22"/>
    </row>
    <row r="1933" spans="2:22" ht="15">
      <c r="B1933" s="25" t="str">
        <f>IF(C1933="","",ROWS($A$4:A1933))</f>
        <v/>
      </c>
      <c r="C1933" s="25" t="str">
        <f>IF('Student Record'!A1931="","",'Student Record'!A1931)</f>
        <v/>
      </c>
      <c r="D1933" s="25" t="str">
        <f>IF('Student Record'!B1931="","",'Student Record'!B1931)</f>
        <v/>
      </c>
      <c r="E1933" s="25" t="str">
        <f>IF('Student Record'!C1931="","",'Student Record'!C1931)</f>
        <v/>
      </c>
      <c r="F1933" s="26" t="str">
        <f>IF('Student Record'!E1931="","",'Student Record'!E1931)</f>
        <v/>
      </c>
      <c r="G1933" s="26" t="str">
        <f>IF('Student Record'!G1931="","",'Student Record'!G1931)</f>
        <v/>
      </c>
      <c r="H1933" s="25" t="str">
        <f>IF('Student Record'!I1931="","",'Student Record'!I1931)</f>
        <v/>
      </c>
      <c r="I1933" s="27" t="str">
        <f>IF('Student Record'!J1931="","",'Student Record'!J1931)</f>
        <v/>
      </c>
      <c r="J1933" s="25" t="str">
        <f>IF('Student Record'!O1931="","",'Student Record'!O1931)</f>
        <v/>
      </c>
      <c r="K19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3" s="25" t="str">
        <f>IF(Table1[[#This Row],[नाम विद्यार्थी]]="","",IF(AND(Table1[[#This Row],[कक्षा]]&gt;8,Table1[[#This Row],[कक्षा]]&lt;11),50,""))</f>
        <v/>
      </c>
      <c r="M1933" s="28" t="str">
        <f>IF(Table1[[#This Row],[नाम विद्यार्थी]]="","",IF(AND(Table1[[#This Row],[कक्षा]]&gt;=11,'School Fees'!$L$3="Yes"),100,""))</f>
        <v/>
      </c>
      <c r="N19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3" s="25" t="str">
        <f>IF(Table1[[#This Row],[नाम विद्यार्थी]]="","",IF(Table1[[#This Row],[कक्षा]]&gt;8,5,""))</f>
        <v/>
      </c>
      <c r="P19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3" s="21"/>
      <c r="R1933" s="21"/>
      <c r="S1933" s="28" t="str">
        <f>IF(SUM(Table1[[#This Row],[छात्र निधि]:[टी.सी.शुल्क]])=0,"",SUM(Table1[[#This Row],[छात्र निधि]:[टी.सी.शुल्क]]))</f>
        <v/>
      </c>
      <c r="T1933" s="33"/>
      <c r="U1933" s="33"/>
      <c r="V1933" s="22"/>
    </row>
    <row r="1934" spans="2:22" ht="15">
      <c r="B1934" s="25" t="str">
        <f>IF(C1934="","",ROWS($A$4:A1934))</f>
        <v/>
      </c>
      <c r="C1934" s="25" t="str">
        <f>IF('Student Record'!A1932="","",'Student Record'!A1932)</f>
        <v/>
      </c>
      <c r="D1934" s="25" t="str">
        <f>IF('Student Record'!B1932="","",'Student Record'!B1932)</f>
        <v/>
      </c>
      <c r="E1934" s="25" t="str">
        <f>IF('Student Record'!C1932="","",'Student Record'!C1932)</f>
        <v/>
      </c>
      <c r="F1934" s="26" t="str">
        <f>IF('Student Record'!E1932="","",'Student Record'!E1932)</f>
        <v/>
      </c>
      <c r="G1934" s="26" t="str">
        <f>IF('Student Record'!G1932="","",'Student Record'!G1932)</f>
        <v/>
      </c>
      <c r="H1934" s="25" t="str">
        <f>IF('Student Record'!I1932="","",'Student Record'!I1932)</f>
        <v/>
      </c>
      <c r="I1934" s="27" t="str">
        <f>IF('Student Record'!J1932="","",'Student Record'!J1932)</f>
        <v/>
      </c>
      <c r="J1934" s="25" t="str">
        <f>IF('Student Record'!O1932="","",'Student Record'!O1932)</f>
        <v/>
      </c>
      <c r="K19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4" s="25" t="str">
        <f>IF(Table1[[#This Row],[नाम विद्यार्थी]]="","",IF(AND(Table1[[#This Row],[कक्षा]]&gt;8,Table1[[#This Row],[कक्षा]]&lt;11),50,""))</f>
        <v/>
      </c>
      <c r="M1934" s="28" t="str">
        <f>IF(Table1[[#This Row],[नाम विद्यार्थी]]="","",IF(AND(Table1[[#This Row],[कक्षा]]&gt;=11,'School Fees'!$L$3="Yes"),100,""))</f>
        <v/>
      </c>
      <c r="N19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4" s="25" t="str">
        <f>IF(Table1[[#This Row],[नाम विद्यार्थी]]="","",IF(Table1[[#This Row],[कक्षा]]&gt;8,5,""))</f>
        <v/>
      </c>
      <c r="P19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4" s="21"/>
      <c r="R1934" s="21"/>
      <c r="S1934" s="28" t="str">
        <f>IF(SUM(Table1[[#This Row],[छात्र निधि]:[टी.सी.शुल्क]])=0,"",SUM(Table1[[#This Row],[छात्र निधि]:[टी.सी.शुल्क]]))</f>
        <v/>
      </c>
      <c r="T1934" s="33"/>
      <c r="U1934" s="33"/>
      <c r="V1934" s="22"/>
    </row>
    <row r="1935" spans="2:22" ht="15">
      <c r="B1935" s="25" t="str">
        <f>IF(C1935="","",ROWS($A$4:A1935))</f>
        <v/>
      </c>
      <c r="C1935" s="25" t="str">
        <f>IF('Student Record'!A1933="","",'Student Record'!A1933)</f>
        <v/>
      </c>
      <c r="D1935" s="25" t="str">
        <f>IF('Student Record'!B1933="","",'Student Record'!B1933)</f>
        <v/>
      </c>
      <c r="E1935" s="25" t="str">
        <f>IF('Student Record'!C1933="","",'Student Record'!C1933)</f>
        <v/>
      </c>
      <c r="F1935" s="26" t="str">
        <f>IF('Student Record'!E1933="","",'Student Record'!E1933)</f>
        <v/>
      </c>
      <c r="G1935" s="26" t="str">
        <f>IF('Student Record'!G1933="","",'Student Record'!G1933)</f>
        <v/>
      </c>
      <c r="H1935" s="25" t="str">
        <f>IF('Student Record'!I1933="","",'Student Record'!I1933)</f>
        <v/>
      </c>
      <c r="I1935" s="27" t="str">
        <f>IF('Student Record'!J1933="","",'Student Record'!J1933)</f>
        <v/>
      </c>
      <c r="J1935" s="25" t="str">
        <f>IF('Student Record'!O1933="","",'Student Record'!O1933)</f>
        <v/>
      </c>
      <c r="K19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5" s="25" t="str">
        <f>IF(Table1[[#This Row],[नाम विद्यार्थी]]="","",IF(AND(Table1[[#This Row],[कक्षा]]&gt;8,Table1[[#This Row],[कक्षा]]&lt;11),50,""))</f>
        <v/>
      </c>
      <c r="M1935" s="28" t="str">
        <f>IF(Table1[[#This Row],[नाम विद्यार्थी]]="","",IF(AND(Table1[[#This Row],[कक्षा]]&gt;=11,'School Fees'!$L$3="Yes"),100,""))</f>
        <v/>
      </c>
      <c r="N19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5" s="25" t="str">
        <f>IF(Table1[[#This Row],[नाम विद्यार्थी]]="","",IF(Table1[[#This Row],[कक्षा]]&gt;8,5,""))</f>
        <v/>
      </c>
      <c r="P19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5" s="21"/>
      <c r="R1935" s="21"/>
      <c r="S1935" s="28" t="str">
        <f>IF(SUM(Table1[[#This Row],[छात्र निधि]:[टी.सी.शुल्क]])=0,"",SUM(Table1[[#This Row],[छात्र निधि]:[टी.सी.शुल्क]]))</f>
        <v/>
      </c>
      <c r="T1935" s="33"/>
      <c r="U1935" s="33"/>
      <c r="V1935" s="22"/>
    </row>
    <row r="1936" spans="2:22" ht="15">
      <c r="B1936" s="25" t="str">
        <f>IF(C1936="","",ROWS($A$4:A1936))</f>
        <v/>
      </c>
      <c r="C1936" s="25" t="str">
        <f>IF('Student Record'!A1934="","",'Student Record'!A1934)</f>
        <v/>
      </c>
      <c r="D1936" s="25" t="str">
        <f>IF('Student Record'!B1934="","",'Student Record'!B1934)</f>
        <v/>
      </c>
      <c r="E1936" s="25" t="str">
        <f>IF('Student Record'!C1934="","",'Student Record'!C1934)</f>
        <v/>
      </c>
      <c r="F1936" s="26" t="str">
        <f>IF('Student Record'!E1934="","",'Student Record'!E1934)</f>
        <v/>
      </c>
      <c r="G1936" s="26" t="str">
        <f>IF('Student Record'!G1934="","",'Student Record'!G1934)</f>
        <v/>
      </c>
      <c r="H1936" s="25" t="str">
        <f>IF('Student Record'!I1934="","",'Student Record'!I1934)</f>
        <v/>
      </c>
      <c r="I1936" s="27" t="str">
        <f>IF('Student Record'!J1934="","",'Student Record'!J1934)</f>
        <v/>
      </c>
      <c r="J1936" s="25" t="str">
        <f>IF('Student Record'!O1934="","",'Student Record'!O1934)</f>
        <v/>
      </c>
      <c r="K19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6" s="25" t="str">
        <f>IF(Table1[[#This Row],[नाम विद्यार्थी]]="","",IF(AND(Table1[[#This Row],[कक्षा]]&gt;8,Table1[[#This Row],[कक्षा]]&lt;11),50,""))</f>
        <v/>
      </c>
      <c r="M1936" s="28" t="str">
        <f>IF(Table1[[#This Row],[नाम विद्यार्थी]]="","",IF(AND(Table1[[#This Row],[कक्षा]]&gt;=11,'School Fees'!$L$3="Yes"),100,""))</f>
        <v/>
      </c>
      <c r="N19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6" s="25" t="str">
        <f>IF(Table1[[#This Row],[नाम विद्यार्थी]]="","",IF(Table1[[#This Row],[कक्षा]]&gt;8,5,""))</f>
        <v/>
      </c>
      <c r="P19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6" s="21"/>
      <c r="R1936" s="21"/>
      <c r="S1936" s="28" t="str">
        <f>IF(SUM(Table1[[#This Row],[छात्र निधि]:[टी.सी.शुल्क]])=0,"",SUM(Table1[[#This Row],[छात्र निधि]:[टी.सी.शुल्क]]))</f>
        <v/>
      </c>
      <c r="T1936" s="33"/>
      <c r="U1936" s="33"/>
      <c r="V1936" s="22"/>
    </row>
    <row r="1937" spans="2:22" ht="15">
      <c r="B1937" s="25" t="str">
        <f>IF(C1937="","",ROWS($A$4:A1937))</f>
        <v/>
      </c>
      <c r="C1937" s="25" t="str">
        <f>IF('Student Record'!A1935="","",'Student Record'!A1935)</f>
        <v/>
      </c>
      <c r="D1937" s="25" t="str">
        <f>IF('Student Record'!B1935="","",'Student Record'!B1935)</f>
        <v/>
      </c>
      <c r="E1937" s="25" t="str">
        <f>IF('Student Record'!C1935="","",'Student Record'!C1935)</f>
        <v/>
      </c>
      <c r="F1937" s="26" t="str">
        <f>IF('Student Record'!E1935="","",'Student Record'!E1935)</f>
        <v/>
      </c>
      <c r="G1937" s="26" t="str">
        <f>IF('Student Record'!G1935="","",'Student Record'!G1935)</f>
        <v/>
      </c>
      <c r="H1937" s="25" t="str">
        <f>IF('Student Record'!I1935="","",'Student Record'!I1935)</f>
        <v/>
      </c>
      <c r="I1937" s="27" t="str">
        <f>IF('Student Record'!J1935="","",'Student Record'!J1935)</f>
        <v/>
      </c>
      <c r="J1937" s="25" t="str">
        <f>IF('Student Record'!O1935="","",'Student Record'!O1935)</f>
        <v/>
      </c>
      <c r="K19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7" s="25" t="str">
        <f>IF(Table1[[#This Row],[नाम विद्यार्थी]]="","",IF(AND(Table1[[#This Row],[कक्षा]]&gt;8,Table1[[#This Row],[कक्षा]]&lt;11),50,""))</f>
        <v/>
      </c>
      <c r="M1937" s="28" t="str">
        <f>IF(Table1[[#This Row],[नाम विद्यार्थी]]="","",IF(AND(Table1[[#This Row],[कक्षा]]&gt;=11,'School Fees'!$L$3="Yes"),100,""))</f>
        <v/>
      </c>
      <c r="N19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7" s="25" t="str">
        <f>IF(Table1[[#This Row],[नाम विद्यार्थी]]="","",IF(Table1[[#This Row],[कक्षा]]&gt;8,5,""))</f>
        <v/>
      </c>
      <c r="P19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7" s="21"/>
      <c r="R1937" s="21"/>
      <c r="S1937" s="28" t="str">
        <f>IF(SUM(Table1[[#This Row],[छात्र निधि]:[टी.सी.शुल्क]])=0,"",SUM(Table1[[#This Row],[छात्र निधि]:[टी.सी.शुल्क]]))</f>
        <v/>
      </c>
      <c r="T1937" s="33"/>
      <c r="U1937" s="33"/>
      <c r="V1937" s="22"/>
    </row>
    <row r="1938" spans="2:22" ht="15">
      <c r="B1938" s="25" t="str">
        <f>IF(C1938="","",ROWS($A$4:A1938))</f>
        <v/>
      </c>
      <c r="C1938" s="25" t="str">
        <f>IF('Student Record'!A1936="","",'Student Record'!A1936)</f>
        <v/>
      </c>
      <c r="D1938" s="25" t="str">
        <f>IF('Student Record'!B1936="","",'Student Record'!B1936)</f>
        <v/>
      </c>
      <c r="E1938" s="25" t="str">
        <f>IF('Student Record'!C1936="","",'Student Record'!C1936)</f>
        <v/>
      </c>
      <c r="F1938" s="26" t="str">
        <f>IF('Student Record'!E1936="","",'Student Record'!E1936)</f>
        <v/>
      </c>
      <c r="G1938" s="26" t="str">
        <f>IF('Student Record'!G1936="","",'Student Record'!G1936)</f>
        <v/>
      </c>
      <c r="H1938" s="25" t="str">
        <f>IF('Student Record'!I1936="","",'Student Record'!I1936)</f>
        <v/>
      </c>
      <c r="I1938" s="27" t="str">
        <f>IF('Student Record'!J1936="","",'Student Record'!J1936)</f>
        <v/>
      </c>
      <c r="J1938" s="25" t="str">
        <f>IF('Student Record'!O1936="","",'Student Record'!O1936)</f>
        <v/>
      </c>
      <c r="K19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8" s="25" t="str">
        <f>IF(Table1[[#This Row],[नाम विद्यार्थी]]="","",IF(AND(Table1[[#This Row],[कक्षा]]&gt;8,Table1[[#This Row],[कक्षा]]&lt;11),50,""))</f>
        <v/>
      </c>
      <c r="M1938" s="28" t="str">
        <f>IF(Table1[[#This Row],[नाम विद्यार्थी]]="","",IF(AND(Table1[[#This Row],[कक्षा]]&gt;=11,'School Fees'!$L$3="Yes"),100,""))</f>
        <v/>
      </c>
      <c r="N19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8" s="25" t="str">
        <f>IF(Table1[[#This Row],[नाम विद्यार्थी]]="","",IF(Table1[[#This Row],[कक्षा]]&gt;8,5,""))</f>
        <v/>
      </c>
      <c r="P19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8" s="21"/>
      <c r="R1938" s="21"/>
      <c r="S1938" s="28" t="str">
        <f>IF(SUM(Table1[[#This Row],[छात्र निधि]:[टी.सी.शुल्क]])=0,"",SUM(Table1[[#This Row],[छात्र निधि]:[टी.सी.शुल्क]]))</f>
        <v/>
      </c>
      <c r="T1938" s="33"/>
      <c r="U1938" s="33"/>
      <c r="V1938" s="22"/>
    </row>
    <row r="1939" spans="2:22" ht="15">
      <c r="B1939" s="25" t="str">
        <f>IF(C1939="","",ROWS($A$4:A1939))</f>
        <v/>
      </c>
      <c r="C1939" s="25" t="str">
        <f>IF('Student Record'!A1937="","",'Student Record'!A1937)</f>
        <v/>
      </c>
      <c r="D1939" s="25" t="str">
        <f>IF('Student Record'!B1937="","",'Student Record'!B1937)</f>
        <v/>
      </c>
      <c r="E1939" s="25" t="str">
        <f>IF('Student Record'!C1937="","",'Student Record'!C1937)</f>
        <v/>
      </c>
      <c r="F1939" s="26" t="str">
        <f>IF('Student Record'!E1937="","",'Student Record'!E1937)</f>
        <v/>
      </c>
      <c r="G1939" s="26" t="str">
        <f>IF('Student Record'!G1937="","",'Student Record'!G1937)</f>
        <v/>
      </c>
      <c r="H1939" s="25" t="str">
        <f>IF('Student Record'!I1937="","",'Student Record'!I1937)</f>
        <v/>
      </c>
      <c r="I1939" s="27" t="str">
        <f>IF('Student Record'!J1937="","",'Student Record'!J1937)</f>
        <v/>
      </c>
      <c r="J1939" s="25" t="str">
        <f>IF('Student Record'!O1937="","",'Student Record'!O1937)</f>
        <v/>
      </c>
      <c r="K19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39" s="25" t="str">
        <f>IF(Table1[[#This Row],[नाम विद्यार्थी]]="","",IF(AND(Table1[[#This Row],[कक्षा]]&gt;8,Table1[[#This Row],[कक्षा]]&lt;11),50,""))</f>
        <v/>
      </c>
      <c r="M1939" s="28" t="str">
        <f>IF(Table1[[#This Row],[नाम विद्यार्थी]]="","",IF(AND(Table1[[#This Row],[कक्षा]]&gt;=11,'School Fees'!$L$3="Yes"),100,""))</f>
        <v/>
      </c>
      <c r="N19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39" s="25" t="str">
        <f>IF(Table1[[#This Row],[नाम विद्यार्थी]]="","",IF(Table1[[#This Row],[कक्षा]]&gt;8,5,""))</f>
        <v/>
      </c>
      <c r="P19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39" s="21"/>
      <c r="R1939" s="21"/>
      <c r="S1939" s="28" t="str">
        <f>IF(SUM(Table1[[#This Row],[छात्र निधि]:[टी.सी.शुल्क]])=0,"",SUM(Table1[[#This Row],[छात्र निधि]:[टी.सी.शुल्क]]))</f>
        <v/>
      </c>
      <c r="T1939" s="33"/>
      <c r="U1939" s="33"/>
      <c r="V1939" s="22"/>
    </row>
    <row r="1940" spans="2:22" ht="15">
      <c r="B1940" s="25" t="str">
        <f>IF(C1940="","",ROWS($A$4:A1940))</f>
        <v/>
      </c>
      <c r="C1940" s="25" t="str">
        <f>IF('Student Record'!A1938="","",'Student Record'!A1938)</f>
        <v/>
      </c>
      <c r="D1940" s="25" t="str">
        <f>IF('Student Record'!B1938="","",'Student Record'!B1938)</f>
        <v/>
      </c>
      <c r="E1940" s="25" t="str">
        <f>IF('Student Record'!C1938="","",'Student Record'!C1938)</f>
        <v/>
      </c>
      <c r="F1940" s="26" t="str">
        <f>IF('Student Record'!E1938="","",'Student Record'!E1938)</f>
        <v/>
      </c>
      <c r="G1940" s="26" t="str">
        <f>IF('Student Record'!G1938="","",'Student Record'!G1938)</f>
        <v/>
      </c>
      <c r="H1940" s="25" t="str">
        <f>IF('Student Record'!I1938="","",'Student Record'!I1938)</f>
        <v/>
      </c>
      <c r="I1940" s="27" t="str">
        <f>IF('Student Record'!J1938="","",'Student Record'!J1938)</f>
        <v/>
      </c>
      <c r="J1940" s="25" t="str">
        <f>IF('Student Record'!O1938="","",'Student Record'!O1938)</f>
        <v/>
      </c>
      <c r="K19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0" s="25" t="str">
        <f>IF(Table1[[#This Row],[नाम विद्यार्थी]]="","",IF(AND(Table1[[#This Row],[कक्षा]]&gt;8,Table1[[#This Row],[कक्षा]]&lt;11),50,""))</f>
        <v/>
      </c>
      <c r="M1940" s="28" t="str">
        <f>IF(Table1[[#This Row],[नाम विद्यार्थी]]="","",IF(AND(Table1[[#This Row],[कक्षा]]&gt;=11,'School Fees'!$L$3="Yes"),100,""))</f>
        <v/>
      </c>
      <c r="N19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0" s="25" t="str">
        <f>IF(Table1[[#This Row],[नाम विद्यार्थी]]="","",IF(Table1[[#This Row],[कक्षा]]&gt;8,5,""))</f>
        <v/>
      </c>
      <c r="P19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0" s="21"/>
      <c r="R1940" s="21"/>
      <c r="S1940" s="28" t="str">
        <f>IF(SUM(Table1[[#This Row],[छात्र निधि]:[टी.सी.शुल्क]])=0,"",SUM(Table1[[#This Row],[छात्र निधि]:[टी.सी.शुल्क]]))</f>
        <v/>
      </c>
      <c r="T1940" s="33"/>
      <c r="U1940" s="33"/>
      <c r="V1940" s="22"/>
    </row>
    <row r="1941" spans="2:22" ht="15">
      <c r="B1941" s="25" t="str">
        <f>IF(C1941="","",ROWS($A$4:A1941))</f>
        <v/>
      </c>
      <c r="C1941" s="25" t="str">
        <f>IF('Student Record'!A1939="","",'Student Record'!A1939)</f>
        <v/>
      </c>
      <c r="D1941" s="25" t="str">
        <f>IF('Student Record'!B1939="","",'Student Record'!B1939)</f>
        <v/>
      </c>
      <c r="E1941" s="25" t="str">
        <f>IF('Student Record'!C1939="","",'Student Record'!C1939)</f>
        <v/>
      </c>
      <c r="F1941" s="26" t="str">
        <f>IF('Student Record'!E1939="","",'Student Record'!E1939)</f>
        <v/>
      </c>
      <c r="G1941" s="26" t="str">
        <f>IF('Student Record'!G1939="","",'Student Record'!G1939)</f>
        <v/>
      </c>
      <c r="H1941" s="25" t="str">
        <f>IF('Student Record'!I1939="","",'Student Record'!I1939)</f>
        <v/>
      </c>
      <c r="I1941" s="27" t="str">
        <f>IF('Student Record'!J1939="","",'Student Record'!J1939)</f>
        <v/>
      </c>
      <c r="J1941" s="25" t="str">
        <f>IF('Student Record'!O1939="","",'Student Record'!O1939)</f>
        <v/>
      </c>
      <c r="K19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1" s="25" t="str">
        <f>IF(Table1[[#This Row],[नाम विद्यार्थी]]="","",IF(AND(Table1[[#This Row],[कक्षा]]&gt;8,Table1[[#This Row],[कक्षा]]&lt;11),50,""))</f>
        <v/>
      </c>
      <c r="M1941" s="28" t="str">
        <f>IF(Table1[[#This Row],[नाम विद्यार्थी]]="","",IF(AND(Table1[[#This Row],[कक्षा]]&gt;=11,'School Fees'!$L$3="Yes"),100,""))</f>
        <v/>
      </c>
      <c r="N19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1" s="25" t="str">
        <f>IF(Table1[[#This Row],[नाम विद्यार्थी]]="","",IF(Table1[[#This Row],[कक्षा]]&gt;8,5,""))</f>
        <v/>
      </c>
      <c r="P19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1" s="21"/>
      <c r="R1941" s="21"/>
      <c r="S1941" s="28" t="str">
        <f>IF(SUM(Table1[[#This Row],[छात्र निधि]:[टी.सी.शुल्क]])=0,"",SUM(Table1[[#This Row],[छात्र निधि]:[टी.सी.शुल्क]]))</f>
        <v/>
      </c>
      <c r="T1941" s="33"/>
      <c r="U1941" s="33"/>
      <c r="V1941" s="22"/>
    </row>
    <row r="1942" spans="2:22" ht="15">
      <c r="B1942" s="25" t="str">
        <f>IF(C1942="","",ROWS($A$4:A1942))</f>
        <v/>
      </c>
      <c r="C1942" s="25" t="str">
        <f>IF('Student Record'!A1940="","",'Student Record'!A1940)</f>
        <v/>
      </c>
      <c r="D1942" s="25" t="str">
        <f>IF('Student Record'!B1940="","",'Student Record'!B1940)</f>
        <v/>
      </c>
      <c r="E1942" s="25" t="str">
        <f>IF('Student Record'!C1940="","",'Student Record'!C1940)</f>
        <v/>
      </c>
      <c r="F1942" s="26" t="str">
        <f>IF('Student Record'!E1940="","",'Student Record'!E1940)</f>
        <v/>
      </c>
      <c r="G1942" s="26" t="str">
        <f>IF('Student Record'!G1940="","",'Student Record'!G1940)</f>
        <v/>
      </c>
      <c r="H1942" s="25" t="str">
        <f>IF('Student Record'!I1940="","",'Student Record'!I1940)</f>
        <v/>
      </c>
      <c r="I1942" s="27" t="str">
        <f>IF('Student Record'!J1940="","",'Student Record'!J1940)</f>
        <v/>
      </c>
      <c r="J1942" s="25" t="str">
        <f>IF('Student Record'!O1940="","",'Student Record'!O1940)</f>
        <v/>
      </c>
      <c r="K19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2" s="25" t="str">
        <f>IF(Table1[[#This Row],[नाम विद्यार्थी]]="","",IF(AND(Table1[[#This Row],[कक्षा]]&gt;8,Table1[[#This Row],[कक्षा]]&lt;11),50,""))</f>
        <v/>
      </c>
      <c r="M1942" s="28" t="str">
        <f>IF(Table1[[#This Row],[नाम विद्यार्थी]]="","",IF(AND(Table1[[#This Row],[कक्षा]]&gt;=11,'School Fees'!$L$3="Yes"),100,""))</f>
        <v/>
      </c>
      <c r="N19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2" s="25" t="str">
        <f>IF(Table1[[#This Row],[नाम विद्यार्थी]]="","",IF(Table1[[#This Row],[कक्षा]]&gt;8,5,""))</f>
        <v/>
      </c>
      <c r="P19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2" s="21"/>
      <c r="R1942" s="21"/>
      <c r="S1942" s="28" t="str">
        <f>IF(SUM(Table1[[#This Row],[छात्र निधि]:[टी.सी.शुल्क]])=0,"",SUM(Table1[[#This Row],[छात्र निधि]:[टी.सी.शुल्क]]))</f>
        <v/>
      </c>
      <c r="T1942" s="33"/>
      <c r="U1942" s="33"/>
      <c r="V1942" s="22"/>
    </row>
    <row r="1943" spans="2:22" ht="15">
      <c r="B1943" s="25" t="str">
        <f>IF(C1943="","",ROWS($A$4:A1943))</f>
        <v/>
      </c>
      <c r="C1943" s="25" t="str">
        <f>IF('Student Record'!A1941="","",'Student Record'!A1941)</f>
        <v/>
      </c>
      <c r="D1943" s="25" t="str">
        <f>IF('Student Record'!B1941="","",'Student Record'!B1941)</f>
        <v/>
      </c>
      <c r="E1943" s="25" t="str">
        <f>IF('Student Record'!C1941="","",'Student Record'!C1941)</f>
        <v/>
      </c>
      <c r="F1943" s="26" t="str">
        <f>IF('Student Record'!E1941="","",'Student Record'!E1941)</f>
        <v/>
      </c>
      <c r="G1943" s="26" t="str">
        <f>IF('Student Record'!G1941="","",'Student Record'!G1941)</f>
        <v/>
      </c>
      <c r="H1943" s="25" t="str">
        <f>IF('Student Record'!I1941="","",'Student Record'!I1941)</f>
        <v/>
      </c>
      <c r="I1943" s="27" t="str">
        <f>IF('Student Record'!J1941="","",'Student Record'!J1941)</f>
        <v/>
      </c>
      <c r="J1943" s="25" t="str">
        <f>IF('Student Record'!O1941="","",'Student Record'!O1941)</f>
        <v/>
      </c>
      <c r="K19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3" s="25" t="str">
        <f>IF(Table1[[#This Row],[नाम विद्यार्थी]]="","",IF(AND(Table1[[#This Row],[कक्षा]]&gt;8,Table1[[#This Row],[कक्षा]]&lt;11),50,""))</f>
        <v/>
      </c>
      <c r="M1943" s="28" t="str">
        <f>IF(Table1[[#This Row],[नाम विद्यार्थी]]="","",IF(AND(Table1[[#This Row],[कक्षा]]&gt;=11,'School Fees'!$L$3="Yes"),100,""))</f>
        <v/>
      </c>
      <c r="N19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3" s="25" t="str">
        <f>IF(Table1[[#This Row],[नाम विद्यार्थी]]="","",IF(Table1[[#This Row],[कक्षा]]&gt;8,5,""))</f>
        <v/>
      </c>
      <c r="P19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3" s="21"/>
      <c r="R1943" s="21"/>
      <c r="S1943" s="28" t="str">
        <f>IF(SUM(Table1[[#This Row],[छात्र निधि]:[टी.सी.शुल्क]])=0,"",SUM(Table1[[#This Row],[छात्र निधि]:[टी.सी.शुल्क]]))</f>
        <v/>
      </c>
      <c r="T1943" s="33"/>
      <c r="U1943" s="33"/>
      <c r="V1943" s="22"/>
    </row>
    <row r="1944" spans="2:22" ht="15">
      <c r="B1944" s="25" t="str">
        <f>IF(C1944="","",ROWS($A$4:A1944))</f>
        <v/>
      </c>
      <c r="C1944" s="25" t="str">
        <f>IF('Student Record'!A1942="","",'Student Record'!A1942)</f>
        <v/>
      </c>
      <c r="D1944" s="25" t="str">
        <f>IF('Student Record'!B1942="","",'Student Record'!B1942)</f>
        <v/>
      </c>
      <c r="E1944" s="25" t="str">
        <f>IF('Student Record'!C1942="","",'Student Record'!C1942)</f>
        <v/>
      </c>
      <c r="F1944" s="26" t="str">
        <f>IF('Student Record'!E1942="","",'Student Record'!E1942)</f>
        <v/>
      </c>
      <c r="G1944" s="26" t="str">
        <f>IF('Student Record'!G1942="","",'Student Record'!G1942)</f>
        <v/>
      </c>
      <c r="H1944" s="25" t="str">
        <f>IF('Student Record'!I1942="","",'Student Record'!I1942)</f>
        <v/>
      </c>
      <c r="I1944" s="27" t="str">
        <f>IF('Student Record'!J1942="","",'Student Record'!J1942)</f>
        <v/>
      </c>
      <c r="J1944" s="25" t="str">
        <f>IF('Student Record'!O1942="","",'Student Record'!O1942)</f>
        <v/>
      </c>
      <c r="K19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4" s="25" t="str">
        <f>IF(Table1[[#This Row],[नाम विद्यार्थी]]="","",IF(AND(Table1[[#This Row],[कक्षा]]&gt;8,Table1[[#This Row],[कक्षा]]&lt;11),50,""))</f>
        <v/>
      </c>
      <c r="M1944" s="28" t="str">
        <f>IF(Table1[[#This Row],[नाम विद्यार्थी]]="","",IF(AND(Table1[[#This Row],[कक्षा]]&gt;=11,'School Fees'!$L$3="Yes"),100,""))</f>
        <v/>
      </c>
      <c r="N19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4" s="25" t="str">
        <f>IF(Table1[[#This Row],[नाम विद्यार्थी]]="","",IF(Table1[[#This Row],[कक्षा]]&gt;8,5,""))</f>
        <v/>
      </c>
      <c r="P19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4" s="21"/>
      <c r="R1944" s="21"/>
      <c r="S1944" s="28" t="str">
        <f>IF(SUM(Table1[[#This Row],[छात्र निधि]:[टी.सी.शुल्क]])=0,"",SUM(Table1[[#This Row],[छात्र निधि]:[टी.सी.शुल्क]]))</f>
        <v/>
      </c>
      <c r="T1944" s="33"/>
      <c r="U1944" s="33"/>
      <c r="V1944" s="22"/>
    </row>
    <row r="1945" spans="2:22" ht="15">
      <c r="B1945" s="25" t="str">
        <f>IF(C1945="","",ROWS($A$4:A1945))</f>
        <v/>
      </c>
      <c r="C1945" s="25" t="str">
        <f>IF('Student Record'!A1943="","",'Student Record'!A1943)</f>
        <v/>
      </c>
      <c r="D1945" s="25" t="str">
        <f>IF('Student Record'!B1943="","",'Student Record'!B1943)</f>
        <v/>
      </c>
      <c r="E1945" s="25" t="str">
        <f>IF('Student Record'!C1943="","",'Student Record'!C1943)</f>
        <v/>
      </c>
      <c r="F1945" s="26" t="str">
        <f>IF('Student Record'!E1943="","",'Student Record'!E1943)</f>
        <v/>
      </c>
      <c r="G1945" s="26" t="str">
        <f>IF('Student Record'!G1943="","",'Student Record'!G1943)</f>
        <v/>
      </c>
      <c r="H1945" s="25" t="str">
        <f>IF('Student Record'!I1943="","",'Student Record'!I1943)</f>
        <v/>
      </c>
      <c r="I1945" s="27" t="str">
        <f>IF('Student Record'!J1943="","",'Student Record'!J1943)</f>
        <v/>
      </c>
      <c r="J1945" s="25" t="str">
        <f>IF('Student Record'!O1943="","",'Student Record'!O1943)</f>
        <v/>
      </c>
      <c r="K19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5" s="25" t="str">
        <f>IF(Table1[[#This Row],[नाम विद्यार्थी]]="","",IF(AND(Table1[[#This Row],[कक्षा]]&gt;8,Table1[[#This Row],[कक्षा]]&lt;11),50,""))</f>
        <v/>
      </c>
      <c r="M1945" s="28" t="str">
        <f>IF(Table1[[#This Row],[नाम विद्यार्थी]]="","",IF(AND(Table1[[#This Row],[कक्षा]]&gt;=11,'School Fees'!$L$3="Yes"),100,""))</f>
        <v/>
      </c>
      <c r="N19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5" s="25" t="str">
        <f>IF(Table1[[#This Row],[नाम विद्यार्थी]]="","",IF(Table1[[#This Row],[कक्षा]]&gt;8,5,""))</f>
        <v/>
      </c>
      <c r="P19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5" s="21"/>
      <c r="R1945" s="21"/>
      <c r="S1945" s="28" t="str">
        <f>IF(SUM(Table1[[#This Row],[छात्र निधि]:[टी.सी.शुल्क]])=0,"",SUM(Table1[[#This Row],[छात्र निधि]:[टी.सी.शुल्क]]))</f>
        <v/>
      </c>
      <c r="T1945" s="33"/>
      <c r="U1945" s="33"/>
      <c r="V1945" s="22"/>
    </row>
    <row r="1946" spans="2:22" ht="15">
      <c r="B1946" s="25" t="str">
        <f>IF(C1946="","",ROWS($A$4:A1946))</f>
        <v/>
      </c>
      <c r="C1946" s="25" t="str">
        <f>IF('Student Record'!A1944="","",'Student Record'!A1944)</f>
        <v/>
      </c>
      <c r="D1946" s="25" t="str">
        <f>IF('Student Record'!B1944="","",'Student Record'!B1944)</f>
        <v/>
      </c>
      <c r="E1946" s="25" t="str">
        <f>IF('Student Record'!C1944="","",'Student Record'!C1944)</f>
        <v/>
      </c>
      <c r="F1946" s="26" t="str">
        <f>IF('Student Record'!E1944="","",'Student Record'!E1944)</f>
        <v/>
      </c>
      <c r="G1946" s="26" t="str">
        <f>IF('Student Record'!G1944="","",'Student Record'!G1944)</f>
        <v/>
      </c>
      <c r="H1946" s="25" t="str">
        <f>IF('Student Record'!I1944="","",'Student Record'!I1944)</f>
        <v/>
      </c>
      <c r="I1946" s="27" t="str">
        <f>IF('Student Record'!J1944="","",'Student Record'!J1944)</f>
        <v/>
      </c>
      <c r="J1946" s="25" t="str">
        <f>IF('Student Record'!O1944="","",'Student Record'!O1944)</f>
        <v/>
      </c>
      <c r="K19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6" s="25" t="str">
        <f>IF(Table1[[#This Row],[नाम विद्यार्थी]]="","",IF(AND(Table1[[#This Row],[कक्षा]]&gt;8,Table1[[#This Row],[कक्षा]]&lt;11),50,""))</f>
        <v/>
      </c>
      <c r="M1946" s="28" t="str">
        <f>IF(Table1[[#This Row],[नाम विद्यार्थी]]="","",IF(AND(Table1[[#This Row],[कक्षा]]&gt;=11,'School Fees'!$L$3="Yes"),100,""))</f>
        <v/>
      </c>
      <c r="N19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6" s="25" t="str">
        <f>IF(Table1[[#This Row],[नाम विद्यार्थी]]="","",IF(Table1[[#This Row],[कक्षा]]&gt;8,5,""))</f>
        <v/>
      </c>
      <c r="P19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6" s="21"/>
      <c r="R1946" s="21"/>
      <c r="S1946" s="28" t="str">
        <f>IF(SUM(Table1[[#This Row],[छात्र निधि]:[टी.सी.शुल्क]])=0,"",SUM(Table1[[#This Row],[छात्र निधि]:[टी.सी.शुल्क]]))</f>
        <v/>
      </c>
      <c r="T1946" s="33"/>
      <c r="U1946" s="33"/>
      <c r="V1946" s="22"/>
    </row>
    <row r="1947" spans="2:22" ht="15">
      <c r="B1947" s="25" t="str">
        <f>IF(C1947="","",ROWS($A$4:A1947))</f>
        <v/>
      </c>
      <c r="C1947" s="25" t="str">
        <f>IF('Student Record'!A1945="","",'Student Record'!A1945)</f>
        <v/>
      </c>
      <c r="D1947" s="25" t="str">
        <f>IF('Student Record'!B1945="","",'Student Record'!B1945)</f>
        <v/>
      </c>
      <c r="E1947" s="25" t="str">
        <f>IF('Student Record'!C1945="","",'Student Record'!C1945)</f>
        <v/>
      </c>
      <c r="F1947" s="26" t="str">
        <f>IF('Student Record'!E1945="","",'Student Record'!E1945)</f>
        <v/>
      </c>
      <c r="G1947" s="26" t="str">
        <f>IF('Student Record'!G1945="","",'Student Record'!G1945)</f>
        <v/>
      </c>
      <c r="H1947" s="25" t="str">
        <f>IF('Student Record'!I1945="","",'Student Record'!I1945)</f>
        <v/>
      </c>
      <c r="I1947" s="27" t="str">
        <f>IF('Student Record'!J1945="","",'Student Record'!J1945)</f>
        <v/>
      </c>
      <c r="J1947" s="25" t="str">
        <f>IF('Student Record'!O1945="","",'Student Record'!O1945)</f>
        <v/>
      </c>
      <c r="K19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7" s="25" t="str">
        <f>IF(Table1[[#This Row],[नाम विद्यार्थी]]="","",IF(AND(Table1[[#This Row],[कक्षा]]&gt;8,Table1[[#This Row],[कक्षा]]&lt;11),50,""))</f>
        <v/>
      </c>
      <c r="M1947" s="28" t="str">
        <f>IF(Table1[[#This Row],[नाम विद्यार्थी]]="","",IF(AND(Table1[[#This Row],[कक्षा]]&gt;=11,'School Fees'!$L$3="Yes"),100,""))</f>
        <v/>
      </c>
      <c r="N19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7" s="25" t="str">
        <f>IF(Table1[[#This Row],[नाम विद्यार्थी]]="","",IF(Table1[[#This Row],[कक्षा]]&gt;8,5,""))</f>
        <v/>
      </c>
      <c r="P19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7" s="21"/>
      <c r="R1947" s="21"/>
      <c r="S1947" s="28" t="str">
        <f>IF(SUM(Table1[[#This Row],[छात्र निधि]:[टी.सी.शुल्क]])=0,"",SUM(Table1[[#This Row],[छात्र निधि]:[टी.सी.शुल्क]]))</f>
        <v/>
      </c>
      <c r="T1947" s="33"/>
      <c r="U1947" s="33"/>
      <c r="V1947" s="22"/>
    </row>
    <row r="1948" spans="2:22" ht="15">
      <c r="B1948" s="25" t="str">
        <f>IF(C1948="","",ROWS($A$4:A1948))</f>
        <v/>
      </c>
      <c r="C1948" s="25" t="str">
        <f>IF('Student Record'!A1946="","",'Student Record'!A1946)</f>
        <v/>
      </c>
      <c r="D1948" s="25" t="str">
        <f>IF('Student Record'!B1946="","",'Student Record'!B1946)</f>
        <v/>
      </c>
      <c r="E1948" s="25" t="str">
        <f>IF('Student Record'!C1946="","",'Student Record'!C1946)</f>
        <v/>
      </c>
      <c r="F1948" s="26" t="str">
        <f>IF('Student Record'!E1946="","",'Student Record'!E1946)</f>
        <v/>
      </c>
      <c r="G1948" s="26" t="str">
        <f>IF('Student Record'!G1946="","",'Student Record'!G1946)</f>
        <v/>
      </c>
      <c r="H1948" s="25" t="str">
        <f>IF('Student Record'!I1946="","",'Student Record'!I1946)</f>
        <v/>
      </c>
      <c r="I1948" s="27" t="str">
        <f>IF('Student Record'!J1946="","",'Student Record'!J1946)</f>
        <v/>
      </c>
      <c r="J1948" s="25" t="str">
        <f>IF('Student Record'!O1946="","",'Student Record'!O1946)</f>
        <v/>
      </c>
      <c r="K19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8" s="25" t="str">
        <f>IF(Table1[[#This Row],[नाम विद्यार्थी]]="","",IF(AND(Table1[[#This Row],[कक्षा]]&gt;8,Table1[[#This Row],[कक्षा]]&lt;11),50,""))</f>
        <v/>
      </c>
      <c r="M1948" s="28" t="str">
        <f>IF(Table1[[#This Row],[नाम विद्यार्थी]]="","",IF(AND(Table1[[#This Row],[कक्षा]]&gt;=11,'School Fees'!$L$3="Yes"),100,""))</f>
        <v/>
      </c>
      <c r="N19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8" s="25" t="str">
        <f>IF(Table1[[#This Row],[नाम विद्यार्थी]]="","",IF(Table1[[#This Row],[कक्षा]]&gt;8,5,""))</f>
        <v/>
      </c>
      <c r="P19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8" s="21"/>
      <c r="R1948" s="21"/>
      <c r="S1948" s="28" t="str">
        <f>IF(SUM(Table1[[#This Row],[छात्र निधि]:[टी.सी.शुल्क]])=0,"",SUM(Table1[[#This Row],[छात्र निधि]:[टी.सी.शुल्क]]))</f>
        <v/>
      </c>
      <c r="T1948" s="33"/>
      <c r="U1948" s="33"/>
      <c r="V1948" s="22"/>
    </row>
    <row r="1949" spans="2:22" ht="15">
      <c r="B1949" s="25" t="str">
        <f>IF(C1949="","",ROWS($A$4:A1949))</f>
        <v/>
      </c>
      <c r="C1949" s="25" t="str">
        <f>IF('Student Record'!A1947="","",'Student Record'!A1947)</f>
        <v/>
      </c>
      <c r="D1949" s="25" t="str">
        <f>IF('Student Record'!B1947="","",'Student Record'!B1947)</f>
        <v/>
      </c>
      <c r="E1949" s="25" t="str">
        <f>IF('Student Record'!C1947="","",'Student Record'!C1947)</f>
        <v/>
      </c>
      <c r="F1949" s="26" t="str">
        <f>IF('Student Record'!E1947="","",'Student Record'!E1947)</f>
        <v/>
      </c>
      <c r="G1949" s="26" t="str">
        <f>IF('Student Record'!G1947="","",'Student Record'!G1947)</f>
        <v/>
      </c>
      <c r="H1949" s="25" t="str">
        <f>IF('Student Record'!I1947="","",'Student Record'!I1947)</f>
        <v/>
      </c>
      <c r="I1949" s="27" t="str">
        <f>IF('Student Record'!J1947="","",'Student Record'!J1947)</f>
        <v/>
      </c>
      <c r="J1949" s="25" t="str">
        <f>IF('Student Record'!O1947="","",'Student Record'!O1947)</f>
        <v/>
      </c>
      <c r="K19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49" s="25" t="str">
        <f>IF(Table1[[#This Row],[नाम विद्यार्थी]]="","",IF(AND(Table1[[#This Row],[कक्षा]]&gt;8,Table1[[#This Row],[कक्षा]]&lt;11),50,""))</f>
        <v/>
      </c>
      <c r="M1949" s="28" t="str">
        <f>IF(Table1[[#This Row],[नाम विद्यार्थी]]="","",IF(AND(Table1[[#This Row],[कक्षा]]&gt;=11,'School Fees'!$L$3="Yes"),100,""))</f>
        <v/>
      </c>
      <c r="N19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49" s="25" t="str">
        <f>IF(Table1[[#This Row],[नाम विद्यार्थी]]="","",IF(Table1[[#This Row],[कक्षा]]&gt;8,5,""))</f>
        <v/>
      </c>
      <c r="P19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49" s="21"/>
      <c r="R1949" s="21"/>
      <c r="S1949" s="28" t="str">
        <f>IF(SUM(Table1[[#This Row],[छात्र निधि]:[टी.सी.शुल्क]])=0,"",SUM(Table1[[#This Row],[छात्र निधि]:[टी.सी.शुल्क]]))</f>
        <v/>
      </c>
      <c r="T1949" s="33"/>
      <c r="U1949" s="33"/>
      <c r="V1949" s="22"/>
    </row>
    <row r="1950" spans="2:22" ht="15">
      <c r="B1950" s="25" t="str">
        <f>IF(C1950="","",ROWS($A$4:A1950))</f>
        <v/>
      </c>
      <c r="C1950" s="25" t="str">
        <f>IF('Student Record'!A1948="","",'Student Record'!A1948)</f>
        <v/>
      </c>
      <c r="D1950" s="25" t="str">
        <f>IF('Student Record'!B1948="","",'Student Record'!B1948)</f>
        <v/>
      </c>
      <c r="E1950" s="25" t="str">
        <f>IF('Student Record'!C1948="","",'Student Record'!C1948)</f>
        <v/>
      </c>
      <c r="F1950" s="26" t="str">
        <f>IF('Student Record'!E1948="","",'Student Record'!E1948)</f>
        <v/>
      </c>
      <c r="G1950" s="26" t="str">
        <f>IF('Student Record'!G1948="","",'Student Record'!G1948)</f>
        <v/>
      </c>
      <c r="H1950" s="25" t="str">
        <f>IF('Student Record'!I1948="","",'Student Record'!I1948)</f>
        <v/>
      </c>
      <c r="I1950" s="27" t="str">
        <f>IF('Student Record'!J1948="","",'Student Record'!J1948)</f>
        <v/>
      </c>
      <c r="J1950" s="25" t="str">
        <f>IF('Student Record'!O1948="","",'Student Record'!O1948)</f>
        <v/>
      </c>
      <c r="K19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0" s="25" t="str">
        <f>IF(Table1[[#This Row],[नाम विद्यार्थी]]="","",IF(AND(Table1[[#This Row],[कक्षा]]&gt;8,Table1[[#This Row],[कक्षा]]&lt;11),50,""))</f>
        <v/>
      </c>
      <c r="M1950" s="28" t="str">
        <f>IF(Table1[[#This Row],[नाम विद्यार्थी]]="","",IF(AND(Table1[[#This Row],[कक्षा]]&gt;=11,'School Fees'!$L$3="Yes"),100,""))</f>
        <v/>
      </c>
      <c r="N19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0" s="25" t="str">
        <f>IF(Table1[[#This Row],[नाम विद्यार्थी]]="","",IF(Table1[[#This Row],[कक्षा]]&gt;8,5,""))</f>
        <v/>
      </c>
      <c r="P19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0" s="21"/>
      <c r="R1950" s="21"/>
      <c r="S1950" s="28" t="str">
        <f>IF(SUM(Table1[[#This Row],[छात्र निधि]:[टी.सी.शुल्क]])=0,"",SUM(Table1[[#This Row],[छात्र निधि]:[टी.सी.शुल्क]]))</f>
        <v/>
      </c>
      <c r="T1950" s="33"/>
      <c r="U1950" s="33"/>
      <c r="V1950" s="22"/>
    </row>
    <row r="1951" spans="2:22" ht="15">
      <c r="B1951" s="25" t="str">
        <f>IF(C1951="","",ROWS($A$4:A1951))</f>
        <v/>
      </c>
      <c r="C1951" s="25" t="str">
        <f>IF('Student Record'!A1949="","",'Student Record'!A1949)</f>
        <v/>
      </c>
      <c r="D1951" s="25" t="str">
        <f>IF('Student Record'!B1949="","",'Student Record'!B1949)</f>
        <v/>
      </c>
      <c r="E1951" s="25" t="str">
        <f>IF('Student Record'!C1949="","",'Student Record'!C1949)</f>
        <v/>
      </c>
      <c r="F1951" s="26" t="str">
        <f>IF('Student Record'!E1949="","",'Student Record'!E1949)</f>
        <v/>
      </c>
      <c r="G1951" s="26" t="str">
        <f>IF('Student Record'!G1949="","",'Student Record'!G1949)</f>
        <v/>
      </c>
      <c r="H1951" s="25" t="str">
        <f>IF('Student Record'!I1949="","",'Student Record'!I1949)</f>
        <v/>
      </c>
      <c r="I1951" s="27" t="str">
        <f>IF('Student Record'!J1949="","",'Student Record'!J1949)</f>
        <v/>
      </c>
      <c r="J1951" s="25" t="str">
        <f>IF('Student Record'!O1949="","",'Student Record'!O1949)</f>
        <v/>
      </c>
      <c r="K19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1" s="25" t="str">
        <f>IF(Table1[[#This Row],[नाम विद्यार्थी]]="","",IF(AND(Table1[[#This Row],[कक्षा]]&gt;8,Table1[[#This Row],[कक्षा]]&lt;11),50,""))</f>
        <v/>
      </c>
      <c r="M1951" s="28" t="str">
        <f>IF(Table1[[#This Row],[नाम विद्यार्थी]]="","",IF(AND(Table1[[#This Row],[कक्षा]]&gt;=11,'School Fees'!$L$3="Yes"),100,""))</f>
        <v/>
      </c>
      <c r="N19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1" s="25" t="str">
        <f>IF(Table1[[#This Row],[नाम विद्यार्थी]]="","",IF(Table1[[#This Row],[कक्षा]]&gt;8,5,""))</f>
        <v/>
      </c>
      <c r="P19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1" s="21"/>
      <c r="R1951" s="21"/>
      <c r="S1951" s="28" t="str">
        <f>IF(SUM(Table1[[#This Row],[छात्र निधि]:[टी.सी.शुल्क]])=0,"",SUM(Table1[[#This Row],[छात्र निधि]:[टी.सी.शुल्क]]))</f>
        <v/>
      </c>
      <c r="T1951" s="33"/>
      <c r="U1951" s="33"/>
      <c r="V1951" s="22"/>
    </row>
    <row r="1952" spans="2:22" ht="15">
      <c r="B1952" s="25" t="str">
        <f>IF(C1952="","",ROWS($A$4:A1952))</f>
        <v/>
      </c>
      <c r="C1952" s="25" t="str">
        <f>IF('Student Record'!A1950="","",'Student Record'!A1950)</f>
        <v/>
      </c>
      <c r="D1952" s="25" t="str">
        <f>IF('Student Record'!B1950="","",'Student Record'!B1950)</f>
        <v/>
      </c>
      <c r="E1952" s="25" t="str">
        <f>IF('Student Record'!C1950="","",'Student Record'!C1950)</f>
        <v/>
      </c>
      <c r="F1952" s="26" t="str">
        <f>IF('Student Record'!E1950="","",'Student Record'!E1950)</f>
        <v/>
      </c>
      <c r="G1952" s="26" t="str">
        <f>IF('Student Record'!G1950="","",'Student Record'!G1950)</f>
        <v/>
      </c>
      <c r="H1952" s="25" t="str">
        <f>IF('Student Record'!I1950="","",'Student Record'!I1950)</f>
        <v/>
      </c>
      <c r="I1952" s="27" t="str">
        <f>IF('Student Record'!J1950="","",'Student Record'!J1950)</f>
        <v/>
      </c>
      <c r="J1952" s="25" t="str">
        <f>IF('Student Record'!O1950="","",'Student Record'!O1950)</f>
        <v/>
      </c>
      <c r="K19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2" s="25" t="str">
        <f>IF(Table1[[#This Row],[नाम विद्यार्थी]]="","",IF(AND(Table1[[#This Row],[कक्षा]]&gt;8,Table1[[#This Row],[कक्षा]]&lt;11),50,""))</f>
        <v/>
      </c>
      <c r="M1952" s="28" t="str">
        <f>IF(Table1[[#This Row],[नाम विद्यार्थी]]="","",IF(AND(Table1[[#This Row],[कक्षा]]&gt;=11,'School Fees'!$L$3="Yes"),100,""))</f>
        <v/>
      </c>
      <c r="N19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2" s="25" t="str">
        <f>IF(Table1[[#This Row],[नाम विद्यार्थी]]="","",IF(Table1[[#This Row],[कक्षा]]&gt;8,5,""))</f>
        <v/>
      </c>
      <c r="P19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2" s="21"/>
      <c r="R1952" s="21"/>
      <c r="S1952" s="28" t="str">
        <f>IF(SUM(Table1[[#This Row],[छात्र निधि]:[टी.सी.शुल्क]])=0,"",SUM(Table1[[#This Row],[छात्र निधि]:[टी.सी.शुल्क]]))</f>
        <v/>
      </c>
      <c r="T1952" s="33"/>
      <c r="U1952" s="33"/>
      <c r="V1952" s="22"/>
    </row>
    <row r="1953" spans="2:22" ht="15">
      <c r="B1953" s="25" t="str">
        <f>IF(C1953="","",ROWS($A$4:A1953))</f>
        <v/>
      </c>
      <c r="C1953" s="25" t="str">
        <f>IF('Student Record'!A1951="","",'Student Record'!A1951)</f>
        <v/>
      </c>
      <c r="D1953" s="25" t="str">
        <f>IF('Student Record'!B1951="","",'Student Record'!B1951)</f>
        <v/>
      </c>
      <c r="E1953" s="25" t="str">
        <f>IF('Student Record'!C1951="","",'Student Record'!C1951)</f>
        <v/>
      </c>
      <c r="F1953" s="26" t="str">
        <f>IF('Student Record'!E1951="","",'Student Record'!E1951)</f>
        <v/>
      </c>
      <c r="G1953" s="26" t="str">
        <f>IF('Student Record'!G1951="","",'Student Record'!G1951)</f>
        <v/>
      </c>
      <c r="H1953" s="25" t="str">
        <f>IF('Student Record'!I1951="","",'Student Record'!I1951)</f>
        <v/>
      </c>
      <c r="I1953" s="27" t="str">
        <f>IF('Student Record'!J1951="","",'Student Record'!J1951)</f>
        <v/>
      </c>
      <c r="J1953" s="25" t="str">
        <f>IF('Student Record'!O1951="","",'Student Record'!O1951)</f>
        <v/>
      </c>
      <c r="K19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3" s="25" t="str">
        <f>IF(Table1[[#This Row],[नाम विद्यार्थी]]="","",IF(AND(Table1[[#This Row],[कक्षा]]&gt;8,Table1[[#This Row],[कक्षा]]&lt;11),50,""))</f>
        <v/>
      </c>
      <c r="M1953" s="28" t="str">
        <f>IF(Table1[[#This Row],[नाम विद्यार्थी]]="","",IF(AND(Table1[[#This Row],[कक्षा]]&gt;=11,'School Fees'!$L$3="Yes"),100,""))</f>
        <v/>
      </c>
      <c r="N19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3" s="25" t="str">
        <f>IF(Table1[[#This Row],[नाम विद्यार्थी]]="","",IF(Table1[[#This Row],[कक्षा]]&gt;8,5,""))</f>
        <v/>
      </c>
      <c r="P19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3" s="21"/>
      <c r="R1953" s="21"/>
      <c r="S1953" s="28" t="str">
        <f>IF(SUM(Table1[[#This Row],[छात्र निधि]:[टी.सी.शुल्क]])=0,"",SUM(Table1[[#This Row],[छात्र निधि]:[टी.सी.शुल्क]]))</f>
        <v/>
      </c>
      <c r="T1953" s="33"/>
      <c r="U1953" s="33"/>
      <c r="V1953" s="22"/>
    </row>
    <row r="1954" spans="2:22" ht="15">
      <c r="B1954" s="25" t="str">
        <f>IF(C1954="","",ROWS($A$4:A1954))</f>
        <v/>
      </c>
      <c r="C1954" s="25" t="str">
        <f>IF('Student Record'!A1952="","",'Student Record'!A1952)</f>
        <v/>
      </c>
      <c r="D1954" s="25" t="str">
        <f>IF('Student Record'!B1952="","",'Student Record'!B1952)</f>
        <v/>
      </c>
      <c r="E1954" s="25" t="str">
        <f>IF('Student Record'!C1952="","",'Student Record'!C1952)</f>
        <v/>
      </c>
      <c r="F1954" s="26" t="str">
        <f>IF('Student Record'!E1952="","",'Student Record'!E1952)</f>
        <v/>
      </c>
      <c r="G1954" s="26" t="str">
        <f>IF('Student Record'!G1952="","",'Student Record'!G1952)</f>
        <v/>
      </c>
      <c r="H1954" s="25" t="str">
        <f>IF('Student Record'!I1952="","",'Student Record'!I1952)</f>
        <v/>
      </c>
      <c r="I1954" s="27" t="str">
        <f>IF('Student Record'!J1952="","",'Student Record'!J1952)</f>
        <v/>
      </c>
      <c r="J1954" s="25" t="str">
        <f>IF('Student Record'!O1952="","",'Student Record'!O1952)</f>
        <v/>
      </c>
      <c r="K19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4" s="25" t="str">
        <f>IF(Table1[[#This Row],[नाम विद्यार्थी]]="","",IF(AND(Table1[[#This Row],[कक्षा]]&gt;8,Table1[[#This Row],[कक्षा]]&lt;11),50,""))</f>
        <v/>
      </c>
      <c r="M1954" s="28" t="str">
        <f>IF(Table1[[#This Row],[नाम विद्यार्थी]]="","",IF(AND(Table1[[#This Row],[कक्षा]]&gt;=11,'School Fees'!$L$3="Yes"),100,""))</f>
        <v/>
      </c>
      <c r="N19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4" s="25" t="str">
        <f>IF(Table1[[#This Row],[नाम विद्यार्थी]]="","",IF(Table1[[#This Row],[कक्षा]]&gt;8,5,""))</f>
        <v/>
      </c>
      <c r="P19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4" s="21"/>
      <c r="R1954" s="21"/>
      <c r="S1954" s="28" t="str">
        <f>IF(SUM(Table1[[#This Row],[छात्र निधि]:[टी.सी.शुल्क]])=0,"",SUM(Table1[[#This Row],[छात्र निधि]:[टी.सी.शुल्क]]))</f>
        <v/>
      </c>
      <c r="T1954" s="33"/>
      <c r="U1954" s="33"/>
      <c r="V1954" s="22"/>
    </row>
    <row r="1955" spans="2:22" ht="15">
      <c r="B1955" s="25" t="str">
        <f>IF(C1955="","",ROWS($A$4:A1955))</f>
        <v/>
      </c>
      <c r="C1955" s="25" t="str">
        <f>IF('Student Record'!A1953="","",'Student Record'!A1953)</f>
        <v/>
      </c>
      <c r="D1955" s="25" t="str">
        <f>IF('Student Record'!B1953="","",'Student Record'!B1953)</f>
        <v/>
      </c>
      <c r="E1955" s="25" t="str">
        <f>IF('Student Record'!C1953="","",'Student Record'!C1953)</f>
        <v/>
      </c>
      <c r="F1955" s="26" t="str">
        <f>IF('Student Record'!E1953="","",'Student Record'!E1953)</f>
        <v/>
      </c>
      <c r="G1955" s="26" t="str">
        <f>IF('Student Record'!G1953="","",'Student Record'!G1953)</f>
        <v/>
      </c>
      <c r="H1955" s="25" t="str">
        <f>IF('Student Record'!I1953="","",'Student Record'!I1953)</f>
        <v/>
      </c>
      <c r="I1955" s="27" t="str">
        <f>IF('Student Record'!J1953="","",'Student Record'!J1953)</f>
        <v/>
      </c>
      <c r="J1955" s="25" t="str">
        <f>IF('Student Record'!O1953="","",'Student Record'!O1953)</f>
        <v/>
      </c>
      <c r="K19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5" s="25" t="str">
        <f>IF(Table1[[#This Row],[नाम विद्यार्थी]]="","",IF(AND(Table1[[#This Row],[कक्षा]]&gt;8,Table1[[#This Row],[कक्षा]]&lt;11),50,""))</f>
        <v/>
      </c>
      <c r="M1955" s="28" t="str">
        <f>IF(Table1[[#This Row],[नाम विद्यार्थी]]="","",IF(AND(Table1[[#This Row],[कक्षा]]&gt;=11,'School Fees'!$L$3="Yes"),100,""))</f>
        <v/>
      </c>
      <c r="N19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5" s="25" t="str">
        <f>IF(Table1[[#This Row],[नाम विद्यार्थी]]="","",IF(Table1[[#This Row],[कक्षा]]&gt;8,5,""))</f>
        <v/>
      </c>
      <c r="P19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5" s="21"/>
      <c r="R1955" s="21"/>
      <c r="S1955" s="28" t="str">
        <f>IF(SUM(Table1[[#This Row],[छात्र निधि]:[टी.सी.शुल्क]])=0,"",SUM(Table1[[#This Row],[छात्र निधि]:[टी.सी.शुल्क]]))</f>
        <v/>
      </c>
      <c r="T1955" s="33"/>
      <c r="U1955" s="33"/>
      <c r="V1955" s="22"/>
    </row>
    <row r="1956" spans="2:22" ht="15">
      <c r="B1956" s="25" t="str">
        <f>IF(C1956="","",ROWS($A$4:A1956))</f>
        <v/>
      </c>
      <c r="C1956" s="25" t="str">
        <f>IF('Student Record'!A1954="","",'Student Record'!A1954)</f>
        <v/>
      </c>
      <c r="D1956" s="25" t="str">
        <f>IF('Student Record'!B1954="","",'Student Record'!B1954)</f>
        <v/>
      </c>
      <c r="E1956" s="25" t="str">
        <f>IF('Student Record'!C1954="","",'Student Record'!C1954)</f>
        <v/>
      </c>
      <c r="F1956" s="26" t="str">
        <f>IF('Student Record'!E1954="","",'Student Record'!E1954)</f>
        <v/>
      </c>
      <c r="G1956" s="26" t="str">
        <f>IF('Student Record'!G1954="","",'Student Record'!G1954)</f>
        <v/>
      </c>
      <c r="H1956" s="25" t="str">
        <f>IF('Student Record'!I1954="","",'Student Record'!I1954)</f>
        <v/>
      </c>
      <c r="I1956" s="27" t="str">
        <f>IF('Student Record'!J1954="","",'Student Record'!J1954)</f>
        <v/>
      </c>
      <c r="J1956" s="25" t="str">
        <f>IF('Student Record'!O1954="","",'Student Record'!O1954)</f>
        <v/>
      </c>
      <c r="K19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6" s="25" t="str">
        <f>IF(Table1[[#This Row],[नाम विद्यार्थी]]="","",IF(AND(Table1[[#This Row],[कक्षा]]&gt;8,Table1[[#This Row],[कक्षा]]&lt;11),50,""))</f>
        <v/>
      </c>
      <c r="M1956" s="28" t="str">
        <f>IF(Table1[[#This Row],[नाम विद्यार्थी]]="","",IF(AND(Table1[[#This Row],[कक्षा]]&gt;=11,'School Fees'!$L$3="Yes"),100,""))</f>
        <v/>
      </c>
      <c r="N19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6" s="25" t="str">
        <f>IF(Table1[[#This Row],[नाम विद्यार्थी]]="","",IF(Table1[[#This Row],[कक्षा]]&gt;8,5,""))</f>
        <v/>
      </c>
      <c r="P19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6" s="21"/>
      <c r="R1956" s="21"/>
      <c r="S1956" s="28" t="str">
        <f>IF(SUM(Table1[[#This Row],[छात्र निधि]:[टी.सी.शुल्क]])=0,"",SUM(Table1[[#This Row],[छात्र निधि]:[टी.सी.शुल्क]]))</f>
        <v/>
      </c>
      <c r="T1956" s="33"/>
      <c r="U1956" s="33"/>
      <c r="V1956" s="22"/>
    </row>
    <row r="1957" spans="2:22" ht="15">
      <c r="B1957" s="25" t="str">
        <f>IF(C1957="","",ROWS($A$4:A1957))</f>
        <v/>
      </c>
      <c r="C1957" s="25" t="str">
        <f>IF('Student Record'!A1955="","",'Student Record'!A1955)</f>
        <v/>
      </c>
      <c r="D1957" s="25" t="str">
        <f>IF('Student Record'!B1955="","",'Student Record'!B1955)</f>
        <v/>
      </c>
      <c r="E1957" s="25" t="str">
        <f>IF('Student Record'!C1955="","",'Student Record'!C1955)</f>
        <v/>
      </c>
      <c r="F1957" s="26" t="str">
        <f>IF('Student Record'!E1955="","",'Student Record'!E1955)</f>
        <v/>
      </c>
      <c r="G1957" s="26" t="str">
        <f>IF('Student Record'!G1955="","",'Student Record'!G1955)</f>
        <v/>
      </c>
      <c r="H1957" s="25" t="str">
        <f>IF('Student Record'!I1955="","",'Student Record'!I1955)</f>
        <v/>
      </c>
      <c r="I1957" s="27" t="str">
        <f>IF('Student Record'!J1955="","",'Student Record'!J1955)</f>
        <v/>
      </c>
      <c r="J1957" s="25" t="str">
        <f>IF('Student Record'!O1955="","",'Student Record'!O1955)</f>
        <v/>
      </c>
      <c r="K19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7" s="25" t="str">
        <f>IF(Table1[[#This Row],[नाम विद्यार्थी]]="","",IF(AND(Table1[[#This Row],[कक्षा]]&gt;8,Table1[[#This Row],[कक्षा]]&lt;11),50,""))</f>
        <v/>
      </c>
      <c r="M1957" s="28" t="str">
        <f>IF(Table1[[#This Row],[नाम विद्यार्थी]]="","",IF(AND(Table1[[#This Row],[कक्षा]]&gt;=11,'School Fees'!$L$3="Yes"),100,""))</f>
        <v/>
      </c>
      <c r="N19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7" s="25" t="str">
        <f>IF(Table1[[#This Row],[नाम विद्यार्थी]]="","",IF(Table1[[#This Row],[कक्षा]]&gt;8,5,""))</f>
        <v/>
      </c>
      <c r="P19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7" s="21"/>
      <c r="R1957" s="21"/>
      <c r="S1957" s="28" t="str">
        <f>IF(SUM(Table1[[#This Row],[छात्र निधि]:[टी.सी.शुल्क]])=0,"",SUM(Table1[[#This Row],[छात्र निधि]:[टी.सी.शुल्क]]))</f>
        <v/>
      </c>
      <c r="T1957" s="33"/>
      <c r="U1957" s="33"/>
      <c r="V1957" s="22"/>
    </row>
    <row r="1958" spans="2:22" ht="15">
      <c r="B1958" s="25" t="str">
        <f>IF(C1958="","",ROWS($A$4:A1958))</f>
        <v/>
      </c>
      <c r="C1958" s="25" t="str">
        <f>IF('Student Record'!A1956="","",'Student Record'!A1956)</f>
        <v/>
      </c>
      <c r="D1958" s="25" t="str">
        <f>IF('Student Record'!B1956="","",'Student Record'!B1956)</f>
        <v/>
      </c>
      <c r="E1958" s="25" t="str">
        <f>IF('Student Record'!C1956="","",'Student Record'!C1956)</f>
        <v/>
      </c>
      <c r="F1958" s="26" t="str">
        <f>IF('Student Record'!E1956="","",'Student Record'!E1956)</f>
        <v/>
      </c>
      <c r="G1958" s="26" t="str">
        <f>IF('Student Record'!G1956="","",'Student Record'!G1956)</f>
        <v/>
      </c>
      <c r="H1958" s="25" t="str">
        <f>IF('Student Record'!I1956="","",'Student Record'!I1956)</f>
        <v/>
      </c>
      <c r="I1958" s="27" t="str">
        <f>IF('Student Record'!J1956="","",'Student Record'!J1956)</f>
        <v/>
      </c>
      <c r="J1958" s="25" t="str">
        <f>IF('Student Record'!O1956="","",'Student Record'!O1956)</f>
        <v/>
      </c>
      <c r="K19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8" s="25" t="str">
        <f>IF(Table1[[#This Row],[नाम विद्यार्थी]]="","",IF(AND(Table1[[#This Row],[कक्षा]]&gt;8,Table1[[#This Row],[कक्षा]]&lt;11),50,""))</f>
        <v/>
      </c>
      <c r="M1958" s="28" t="str">
        <f>IF(Table1[[#This Row],[नाम विद्यार्थी]]="","",IF(AND(Table1[[#This Row],[कक्षा]]&gt;=11,'School Fees'!$L$3="Yes"),100,""))</f>
        <v/>
      </c>
      <c r="N19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8" s="25" t="str">
        <f>IF(Table1[[#This Row],[नाम विद्यार्थी]]="","",IF(Table1[[#This Row],[कक्षा]]&gt;8,5,""))</f>
        <v/>
      </c>
      <c r="P19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8" s="21"/>
      <c r="R1958" s="21"/>
      <c r="S1958" s="28" t="str">
        <f>IF(SUM(Table1[[#This Row],[छात्र निधि]:[टी.सी.शुल्क]])=0,"",SUM(Table1[[#This Row],[छात्र निधि]:[टी.सी.शुल्क]]))</f>
        <v/>
      </c>
      <c r="T1958" s="33"/>
      <c r="U1958" s="33"/>
      <c r="V1958" s="22"/>
    </row>
    <row r="1959" spans="2:22" ht="15">
      <c r="B1959" s="25" t="str">
        <f>IF(C1959="","",ROWS($A$4:A1959))</f>
        <v/>
      </c>
      <c r="C1959" s="25" t="str">
        <f>IF('Student Record'!A1957="","",'Student Record'!A1957)</f>
        <v/>
      </c>
      <c r="D1959" s="25" t="str">
        <f>IF('Student Record'!B1957="","",'Student Record'!B1957)</f>
        <v/>
      </c>
      <c r="E1959" s="25" t="str">
        <f>IF('Student Record'!C1957="","",'Student Record'!C1957)</f>
        <v/>
      </c>
      <c r="F1959" s="26" t="str">
        <f>IF('Student Record'!E1957="","",'Student Record'!E1957)</f>
        <v/>
      </c>
      <c r="G1959" s="26" t="str">
        <f>IF('Student Record'!G1957="","",'Student Record'!G1957)</f>
        <v/>
      </c>
      <c r="H1959" s="25" t="str">
        <f>IF('Student Record'!I1957="","",'Student Record'!I1957)</f>
        <v/>
      </c>
      <c r="I1959" s="27" t="str">
        <f>IF('Student Record'!J1957="","",'Student Record'!J1957)</f>
        <v/>
      </c>
      <c r="J1959" s="25" t="str">
        <f>IF('Student Record'!O1957="","",'Student Record'!O1957)</f>
        <v/>
      </c>
      <c r="K19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59" s="25" t="str">
        <f>IF(Table1[[#This Row],[नाम विद्यार्थी]]="","",IF(AND(Table1[[#This Row],[कक्षा]]&gt;8,Table1[[#This Row],[कक्षा]]&lt;11),50,""))</f>
        <v/>
      </c>
      <c r="M1959" s="28" t="str">
        <f>IF(Table1[[#This Row],[नाम विद्यार्थी]]="","",IF(AND(Table1[[#This Row],[कक्षा]]&gt;=11,'School Fees'!$L$3="Yes"),100,""))</f>
        <v/>
      </c>
      <c r="N19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59" s="25" t="str">
        <f>IF(Table1[[#This Row],[नाम विद्यार्थी]]="","",IF(Table1[[#This Row],[कक्षा]]&gt;8,5,""))</f>
        <v/>
      </c>
      <c r="P19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59" s="21"/>
      <c r="R1959" s="21"/>
      <c r="S1959" s="28" t="str">
        <f>IF(SUM(Table1[[#This Row],[छात्र निधि]:[टी.सी.शुल्क]])=0,"",SUM(Table1[[#This Row],[छात्र निधि]:[टी.सी.शुल्क]]))</f>
        <v/>
      </c>
      <c r="T1959" s="33"/>
      <c r="U1959" s="33"/>
      <c r="V1959" s="22"/>
    </row>
    <row r="1960" spans="2:22" ht="15">
      <c r="B1960" s="25" t="str">
        <f>IF(C1960="","",ROWS($A$4:A1960))</f>
        <v/>
      </c>
      <c r="C1960" s="25" t="str">
        <f>IF('Student Record'!A1958="","",'Student Record'!A1958)</f>
        <v/>
      </c>
      <c r="D1960" s="25" t="str">
        <f>IF('Student Record'!B1958="","",'Student Record'!B1958)</f>
        <v/>
      </c>
      <c r="E1960" s="25" t="str">
        <f>IF('Student Record'!C1958="","",'Student Record'!C1958)</f>
        <v/>
      </c>
      <c r="F1960" s="26" t="str">
        <f>IF('Student Record'!E1958="","",'Student Record'!E1958)</f>
        <v/>
      </c>
      <c r="G1960" s="26" t="str">
        <f>IF('Student Record'!G1958="","",'Student Record'!G1958)</f>
        <v/>
      </c>
      <c r="H1960" s="25" t="str">
        <f>IF('Student Record'!I1958="","",'Student Record'!I1958)</f>
        <v/>
      </c>
      <c r="I1960" s="27" t="str">
        <f>IF('Student Record'!J1958="","",'Student Record'!J1958)</f>
        <v/>
      </c>
      <c r="J1960" s="25" t="str">
        <f>IF('Student Record'!O1958="","",'Student Record'!O1958)</f>
        <v/>
      </c>
      <c r="K19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0" s="25" t="str">
        <f>IF(Table1[[#This Row],[नाम विद्यार्थी]]="","",IF(AND(Table1[[#This Row],[कक्षा]]&gt;8,Table1[[#This Row],[कक्षा]]&lt;11),50,""))</f>
        <v/>
      </c>
      <c r="M1960" s="28" t="str">
        <f>IF(Table1[[#This Row],[नाम विद्यार्थी]]="","",IF(AND(Table1[[#This Row],[कक्षा]]&gt;=11,'School Fees'!$L$3="Yes"),100,""))</f>
        <v/>
      </c>
      <c r="N19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0" s="25" t="str">
        <f>IF(Table1[[#This Row],[नाम विद्यार्थी]]="","",IF(Table1[[#This Row],[कक्षा]]&gt;8,5,""))</f>
        <v/>
      </c>
      <c r="P19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0" s="21"/>
      <c r="R1960" s="21"/>
      <c r="S1960" s="28" t="str">
        <f>IF(SUM(Table1[[#This Row],[छात्र निधि]:[टी.सी.शुल्क]])=0,"",SUM(Table1[[#This Row],[छात्र निधि]:[टी.सी.शुल्क]]))</f>
        <v/>
      </c>
      <c r="T1960" s="33"/>
      <c r="U1960" s="33"/>
      <c r="V1960" s="22"/>
    </row>
    <row r="1961" spans="2:22" ht="15">
      <c r="B1961" s="25" t="str">
        <f>IF(C1961="","",ROWS($A$4:A1961))</f>
        <v/>
      </c>
      <c r="C1961" s="25" t="str">
        <f>IF('Student Record'!A1959="","",'Student Record'!A1959)</f>
        <v/>
      </c>
      <c r="D1961" s="25" t="str">
        <f>IF('Student Record'!B1959="","",'Student Record'!B1959)</f>
        <v/>
      </c>
      <c r="E1961" s="25" t="str">
        <f>IF('Student Record'!C1959="","",'Student Record'!C1959)</f>
        <v/>
      </c>
      <c r="F1961" s="26" t="str">
        <f>IF('Student Record'!E1959="","",'Student Record'!E1959)</f>
        <v/>
      </c>
      <c r="G1961" s="26" t="str">
        <f>IF('Student Record'!G1959="","",'Student Record'!G1959)</f>
        <v/>
      </c>
      <c r="H1961" s="25" t="str">
        <f>IF('Student Record'!I1959="","",'Student Record'!I1959)</f>
        <v/>
      </c>
      <c r="I1961" s="27" t="str">
        <f>IF('Student Record'!J1959="","",'Student Record'!J1959)</f>
        <v/>
      </c>
      <c r="J1961" s="25" t="str">
        <f>IF('Student Record'!O1959="","",'Student Record'!O1959)</f>
        <v/>
      </c>
      <c r="K19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1" s="25" t="str">
        <f>IF(Table1[[#This Row],[नाम विद्यार्थी]]="","",IF(AND(Table1[[#This Row],[कक्षा]]&gt;8,Table1[[#This Row],[कक्षा]]&lt;11),50,""))</f>
        <v/>
      </c>
      <c r="M1961" s="28" t="str">
        <f>IF(Table1[[#This Row],[नाम विद्यार्थी]]="","",IF(AND(Table1[[#This Row],[कक्षा]]&gt;=11,'School Fees'!$L$3="Yes"),100,""))</f>
        <v/>
      </c>
      <c r="N19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1" s="25" t="str">
        <f>IF(Table1[[#This Row],[नाम विद्यार्थी]]="","",IF(Table1[[#This Row],[कक्षा]]&gt;8,5,""))</f>
        <v/>
      </c>
      <c r="P19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1" s="21"/>
      <c r="R1961" s="21"/>
      <c r="S1961" s="28" t="str">
        <f>IF(SUM(Table1[[#This Row],[छात्र निधि]:[टी.सी.शुल्क]])=0,"",SUM(Table1[[#This Row],[छात्र निधि]:[टी.सी.शुल्क]]))</f>
        <v/>
      </c>
      <c r="T1961" s="33"/>
      <c r="U1961" s="33"/>
      <c r="V1961" s="22"/>
    </row>
    <row r="1962" spans="2:22" ht="15">
      <c r="B1962" s="25" t="str">
        <f>IF(C1962="","",ROWS($A$4:A1962))</f>
        <v/>
      </c>
      <c r="C1962" s="25" t="str">
        <f>IF('Student Record'!A1960="","",'Student Record'!A1960)</f>
        <v/>
      </c>
      <c r="D1962" s="25" t="str">
        <f>IF('Student Record'!B1960="","",'Student Record'!B1960)</f>
        <v/>
      </c>
      <c r="E1962" s="25" t="str">
        <f>IF('Student Record'!C1960="","",'Student Record'!C1960)</f>
        <v/>
      </c>
      <c r="F1962" s="26" t="str">
        <f>IF('Student Record'!E1960="","",'Student Record'!E1960)</f>
        <v/>
      </c>
      <c r="G1962" s="26" t="str">
        <f>IF('Student Record'!G1960="","",'Student Record'!G1960)</f>
        <v/>
      </c>
      <c r="H1962" s="25" t="str">
        <f>IF('Student Record'!I1960="","",'Student Record'!I1960)</f>
        <v/>
      </c>
      <c r="I1962" s="27" t="str">
        <f>IF('Student Record'!J1960="","",'Student Record'!J1960)</f>
        <v/>
      </c>
      <c r="J1962" s="25" t="str">
        <f>IF('Student Record'!O1960="","",'Student Record'!O1960)</f>
        <v/>
      </c>
      <c r="K19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2" s="25" t="str">
        <f>IF(Table1[[#This Row],[नाम विद्यार्थी]]="","",IF(AND(Table1[[#This Row],[कक्षा]]&gt;8,Table1[[#This Row],[कक्षा]]&lt;11),50,""))</f>
        <v/>
      </c>
      <c r="M1962" s="28" t="str">
        <f>IF(Table1[[#This Row],[नाम विद्यार्थी]]="","",IF(AND(Table1[[#This Row],[कक्षा]]&gt;=11,'School Fees'!$L$3="Yes"),100,""))</f>
        <v/>
      </c>
      <c r="N19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2" s="25" t="str">
        <f>IF(Table1[[#This Row],[नाम विद्यार्थी]]="","",IF(Table1[[#This Row],[कक्षा]]&gt;8,5,""))</f>
        <v/>
      </c>
      <c r="P19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2" s="21"/>
      <c r="R1962" s="21"/>
      <c r="S1962" s="28" t="str">
        <f>IF(SUM(Table1[[#This Row],[छात्र निधि]:[टी.सी.शुल्क]])=0,"",SUM(Table1[[#This Row],[छात्र निधि]:[टी.सी.शुल्क]]))</f>
        <v/>
      </c>
      <c r="T1962" s="33"/>
      <c r="U1962" s="33"/>
      <c r="V1962" s="22"/>
    </row>
    <row r="1963" spans="2:22" ht="15">
      <c r="B1963" s="25" t="str">
        <f>IF(C1963="","",ROWS($A$4:A1963))</f>
        <v/>
      </c>
      <c r="C1963" s="25" t="str">
        <f>IF('Student Record'!A1961="","",'Student Record'!A1961)</f>
        <v/>
      </c>
      <c r="D1963" s="25" t="str">
        <f>IF('Student Record'!B1961="","",'Student Record'!B1961)</f>
        <v/>
      </c>
      <c r="E1963" s="25" t="str">
        <f>IF('Student Record'!C1961="","",'Student Record'!C1961)</f>
        <v/>
      </c>
      <c r="F1963" s="26" t="str">
        <f>IF('Student Record'!E1961="","",'Student Record'!E1961)</f>
        <v/>
      </c>
      <c r="G1963" s="26" t="str">
        <f>IF('Student Record'!G1961="","",'Student Record'!G1961)</f>
        <v/>
      </c>
      <c r="H1963" s="25" t="str">
        <f>IF('Student Record'!I1961="","",'Student Record'!I1961)</f>
        <v/>
      </c>
      <c r="I1963" s="27" t="str">
        <f>IF('Student Record'!J1961="","",'Student Record'!J1961)</f>
        <v/>
      </c>
      <c r="J1963" s="25" t="str">
        <f>IF('Student Record'!O1961="","",'Student Record'!O1961)</f>
        <v/>
      </c>
      <c r="K19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3" s="25" t="str">
        <f>IF(Table1[[#This Row],[नाम विद्यार्थी]]="","",IF(AND(Table1[[#This Row],[कक्षा]]&gt;8,Table1[[#This Row],[कक्षा]]&lt;11),50,""))</f>
        <v/>
      </c>
      <c r="M1963" s="28" t="str">
        <f>IF(Table1[[#This Row],[नाम विद्यार्थी]]="","",IF(AND(Table1[[#This Row],[कक्षा]]&gt;=11,'School Fees'!$L$3="Yes"),100,""))</f>
        <v/>
      </c>
      <c r="N19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3" s="25" t="str">
        <f>IF(Table1[[#This Row],[नाम विद्यार्थी]]="","",IF(Table1[[#This Row],[कक्षा]]&gt;8,5,""))</f>
        <v/>
      </c>
      <c r="P19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3" s="21"/>
      <c r="R1963" s="21"/>
      <c r="S1963" s="28" t="str">
        <f>IF(SUM(Table1[[#This Row],[छात्र निधि]:[टी.सी.शुल्क]])=0,"",SUM(Table1[[#This Row],[छात्र निधि]:[टी.सी.शुल्क]]))</f>
        <v/>
      </c>
      <c r="T1963" s="33"/>
      <c r="U1963" s="33"/>
      <c r="V1963" s="22"/>
    </row>
    <row r="1964" spans="2:22" ht="15">
      <c r="B1964" s="25" t="str">
        <f>IF(C1964="","",ROWS($A$4:A1964))</f>
        <v/>
      </c>
      <c r="C1964" s="25" t="str">
        <f>IF('Student Record'!A1962="","",'Student Record'!A1962)</f>
        <v/>
      </c>
      <c r="D1964" s="25" t="str">
        <f>IF('Student Record'!B1962="","",'Student Record'!B1962)</f>
        <v/>
      </c>
      <c r="E1964" s="25" t="str">
        <f>IF('Student Record'!C1962="","",'Student Record'!C1962)</f>
        <v/>
      </c>
      <c r="F1964" s="26" t="str">
        <f>IF('Student Record'!E1962="","",'Student Record'!E1962)</f>
        <v/>
      </c>
      <c r="G1964" s="26" t="str">
        <f>IF('Student Record'!G1962="","",'Student Record'!G1962)</f>
        <v/>
      </c>
      <c r="H1964" s="25" t="str">
        <f>IF('Student Record'!I1962="","",'Student Record'!I1962)</f>
        <v/>
      </c>
      <c r="I1964" s="27" t="str">
        <f>IF('Student Record'!J1962="","",'Student Record'!J1962)</f>
        <v/>
      </c>
      <c r="J1964" s="25" t="str">
        <f>IF('Student Record'!O1962="","",'Student Record'!O1962)</f>
        <v/>
      </c>
      <c r="K19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4" s="25" t="str">
        <f>IF(Table1[[#This Row],[नाम विद्यार्थी]]="","",IF(AND(Table1[[#This Row],[कक्षा]]&gt;8,Table1[[#This Row],[कक्षा]]&lt;11),50,""))</f>
        <v/>
      </c>
      <c r="M1964" s="28" t="str">
        <f>IF(Table1[[#This Row],[नाम विद्यार्थी]]="","",IF(AND(Table1[[#This Row],[कक्षा]]&gt;=11,'School Fees'!$L$3="Yes"),100,""))</f>
        <v/>
      </c>
      <c r="N19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4" s="25" t="str">
        <f>IF(Table1[[#This Row],[नाम विद्यार्थी]]="","",IF(Table1[[#This Row],[कक्षा]]&gt;8,5,""))</f>
        <v/>
      </c>
      <c r="P19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4" s="21"/>
      <c r="R1964" s="21"/>
      <c r="S1964" s="28" t="str">
        <f>IF(SUM(Table1[[#This Row],[छात्र निधि]:[टी.सी.शुल्क]])=0,"",SUM(Table1[[#This Row],[छात्र निधि]:[टी.सी.शुल्क]]))</f>
        <v/>
      </c>
      <c r="T1964" s="33"/>
      <c r="U1964" s="33"/>
      <c r="V1964" s="22"/>
    </row>
    <row r="1965" spans="2:22" ht="15">
      <c r="B1965" s="25" t="str">
        <f>IF(C1965="","",ROWS($A$4:A1965))</f>
        <v/>
      </c>
      <c r="C1965" s="25" t="str">
        <f>IF('Student Record'!A1963="","",'Student Record'!A1963)</f>
        <v/>
      </c>
      <c r="D1965" s="25" t="str">
        <f>IF('Student Record'!B1963="","",'Student Record'!B1963)</f>
        <v/>
      </c>
      <c r="E1965" s="25" t="str">
        <f>IF('Student Record'!C1963="","",'Student Record'!C1963)</f>
        <v/>
      </c>
      <c r="F1965" s="26" t="str">
        <f>IF('Student Record'!E1963="","",'Student Record'!E1963)</f>
        <v/>
      </c>
      <c r="G1965" s="26" t="str">
        <f>IF('Student Record'!G1963="","",'Student Record'!G1963)</f>
        <v/>
      </c>
      <c r="H1965" s="25" t="str">
        <f>IF('Student Record'!I1963="","",'Student Record'!I1963)</f>
        <v/>
      </c>
      <c r="I1965" s="27" t="str">
        <f>IF('Student Record'!J1963="","",'Student Record'!J1963)</f>
        <v/>
      </c>
      <c r="J1965" s="25" t="str">
        <f>IF('Student Record'!O1963="","",'Student Record'!O1963)</f>
        <v/>
      </c>
      <c r="K19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5" s="25" t="str">
        <f>IF(Table1[[#This Row],[नाम विद्यार्थी]]="","",IF(AND(Table1[[#This Row],[कक्षा]]&gt;8,Table1[[#This Row],[कक्षा]]&lt;11),50,""))</f>
        <v/>
      </c>
      <c r="M1965" s="28" t="str">
        <f>IF(Table1[[#This Row],[नाम विद्यार्थी]]="","",IF(AND(Table1[[#This Row],[कक्षा]]&gt;=11,'School Fees'!$L$3="Yes"),100,""))</f>
        <v/>
      </c>
      <c r="N19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5" s="25" t="str">
        <f>IF(Table1[[#This Row],[नाम विद्यार्थी]]="","",IF(Table1[[#This Row],[कक्षा]]&gt;8,5,""))</f>
        <v/>
      </c>
      <c r="P19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5" s="21"/>
      <c r="R1965" s="21"/>
      <c r="S1965" s="28" t="str">
        <f>IF(SUM(Table1[[#This Row],[छात्र निधि]:[टी.सी.शुल्क]])=0,"",SUM(Table1[[#This Row],[छात्र निधि]:[टी.सी.शुल्क]]))</f>
        <v/>
      </c>
      <c r="T1965" s="33"/>
      <c r="U1965" s="33"/>
      <c r="V1965" s="22"/>
    </row>
    <row r="1966" spans="2:22" ht="15">
      <c r="B1966" s="25" t="str">
        <f>IF(C1966="","",ROWS($A$4:A1966))</f>
        <v/>
      </c>
      <c r="C1966" s="25" t="str">
        <f>IF('Student Record'!A1964="","",'Student Record'!A1964)</f>
        <v/>
      </c>
      <c r="D1966" s="25" t="str">
        <f>IF('Student Record'!B1964="","",'Student Record'!B1964)</f>
        <v/>
      </c>
      <c r="E1966" s="25" t="str">
        <f>IF('Student Record'!C1964="","",'Student Record'!C1964)</f>
        <v/>
      </c>
      <c r="F1966" s="26" t="str">
        <f>IF('Student Record'!E1964="","",'Student Record'!E1964)</f>
        <v/>
      </c>
      <c r="G1966" s="26" t="str">
        <f>IF('Student Record'!G1964="","",'Student Record'!G1964)</f>
        <v/>
      </c>
      <c r="H1966" s="25" t="str">
        <f>IF('Student Record'!I1964="","",'Student Record'!I1964)</f>
        <v/>
      </c>
      <c r="I1966" s="27" t="str">
        <f>IF('Student Record'!J1964="","",'Student Record'!J1964)</f>
        <v/>
      </c>
      <c r="J1966" s="25" t="str">
        <f>IF('Student Record'!O1964="","",'Student Record'!O1964)</f>
        <v/>
      </c>
      <c r="K19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6" s="25" t="str">
        <f>IF(Table1[[#This Row],[नाम विद्यार्थी]]="","",IF(AND(Table1[[#This Row],[कक्षा]]&gt;8,Table1[[#This Row],[कक्षा]]&lt;11),50,""))</f>
        <v/>
      </c>
      <c r="M1966" s="28" t="str">
        <f>IF(Table1[[#This Row],[नाम विद्यार्थी]]="","",IF(AND(Table1[[#This Row],[कक्षा]]&gt;=11,'School Fees'!$L$3="Yes"),100,""))</f>
        <v/>
      </c>
      <c r="N19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6" s="25" t="str">
        <f>IF(Table1[[#This Row],[नाम विद्यार्थी]]="","",IF(Table1[[#This Row],[कक्षा]]&gt;8,5,""))</f>
        <v/>
      </c>
      <c r="P19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6" s="21"/>
      <c r="R1966" s="21"/>
      <c r="S1966" s="28" t="str">
        <f>IF(SUM(Table1[[#This Row],[छात्र निधि]:[टी.सी.शुल्क]])=0,"",SUM(Table1[[#This Row],[छात्र निधि]:[टी.सी.शुल्क]]))</f>
        <v/>
      </c>
      <c r="T1966" s="33"/>
      <c r="U1966" s="33"/>
      <c r="V1966" s="22"/>
    </row>
    <row r="1967" spans="2:22" ht="15">
      <c r="B1967" s="25" t="str">
        <f>IF(C1967="","",ROWS($A$4:A1967))</f>
        <v/>
      </c>
      <c r="C1967" s="25" t="str">
        <f>IF('Student Record'!A1965="","",'Student Record'!A1965)</f>
        <v/>
      </c>
      <c r="D1967" s="25" t="str">
        <f>IF('Student Record'!B1965="","",'Student Record'!B1965)</f>
        <v/>
      </c>
      <c r="E1967" s="25" t="str">
        <f>IF('Student Record'!C1965="","",'Student Record'!C1965)</f>
        <v/>
      </c>
      <c r="F1967" s="26" t="str">
        <f>IF('Student Record'!E1965="","",'Student Record'!E1965)</f>
        <v/>
      </c>
      <c r="G1967" s="26" t="str">
        <f>IF('Student Record'!G1965="","",'Student Record'!G1965)</f>
        <v/>
      </c>
      <c r="H1967" s="25" t="str">
        <f>IF('Student Record'!I1965="","",'Student Record'!I1965)</f>
        <v/>
      </c>
      <c r="I1967" s="27" t="str">
        <f>IF('Student Record'!J1965="","",'Student Record'!J1965)</f>
        <v/>
      </c>
      <c r="J1967" s="25" t="str">
        <f>IF('Student Record'!O1965="","",'Student Record'!O1965)</f>
        <v/>
      </c>
      <c r="K19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7" s="25" t="str">
        <f>IF(Table1[[#This Row],[नाम विद्यार्थी]]="","",IF(AND(Table1[[#This Row],[कक्षा]]&gt;8,Table1[[#This Row],[कक्षा]]&lt;11),50,""))</f>
        <v/>
      </c>
      <c r="M1967" s="28" t="str">
        <f>IF(Table1[[#This Row],[नाम विद्यार्थी]]="","",IF(AND(Table1[[#This Row],[कक्षा]]&gt;=11,'School Fees'!$L$3="Yes"),100,""))</f>
        <v/>
      </c>
      <c r="N19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7" s="25" t="str">
        <f>IF(Table1[[#This Row],[नाम विद्यार्थी]]="","",IF(Table1[[#This Row],[कक्षा]]&gt;8,5,""))</f>
        <v/>
      </c>
      <c r="P19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7" s="21"/>
      <c r="R1967" s="21"/>
      <c r="S1967" s="28" t="str">
        <f>IF(SUM(Table1[[#This Row],[छात्र निधि]:[टी.सी.शुल्क]])=0,"",SUM(Table1[[#This Row],[छात्र निधि]:[टी.सी.शुल्क]]))</f>
        <v/>
      </c>
      <c r="T1967" s="33"/>
      <c r="U1967" s="33"/>
      <c r="V1967" s="22"/>
    </row>
    <row r="1968" spans="2:22" ht="15">
      <c r="B1968" s="25" t="str">
        <f>IF(C1968="","",ROWS($A$4:A1968))</f>
        <v/>
      </c>
      <c r="C1968" s="25" t="str">
        <f>IF('Student Record'!A1966="","",'Student Record'!A1966)</f>
        <v/>
      </c>
      <c r="D1968" s="25" t="str">
        <f>IF('Student Record'!B1966="","",'Student Record'!B1966)</f>
        <v/>
      </c>
      <c r="E1968" s="25" t="str">
        <f>IF('Student Record'!C1966="","",'Student Record'!C1966)</f>
        <v/>
      </c>
      <c r="F1968" s="26" t="str">
        <f>IF('Student Record'!E1966="","",'Student Record'!E1966)</f>
        <v/>
      </c>
      <c r="G1968" s="26" t="str">
        <f>IF('Student Record'!G1966="","",'Student Record'!G1966)</f>
        <v/>
      </c>
      <c r="H1968" s="25" t="str">
        <f>IF('Student Record'!I1966="","",'Student Record'!I1966)</f>
        <v/>
      </c>
      <c r="I1968" s="27" t="str">
        <f>IF('Student Record'!J1966="","",'Student Record'!J1966)</f>
        <v/>
      </c>
      <c r="J1968" s="25" t="str">
        <f>IF('Student Record'!O1966="","",'Student Record'!O1966)</f>
        <v/>
      </c>
      <c r="K19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8" s="25" t="str">
        <f>IF(Table1[[#This Row],[नाम विद्यार्थी]]="","",IF(AND(Table1[[#This Row],[कक्षा]]&gt;8,Table1[[#This Row],[कक्षा]]&lt;11),50,""))</f>
        <v/>
      </c>
      <c r="M1968" s="28" t="str">
        <f>IF(Table1[[#This Row],[नाम विद्यार्थी]]="","",IF(AND(Table1[[#This Row],[कक्षा]]&gt;=11,'School Fees'!$L$3="Yes"),100,""))</f>
        <v/>
      </c>
      <c r="N19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8" s="25" t="str">
        <f>IF(Table1[[#This Row],[नाम विद्यार्थी]]="","",IF(Table1[[#This Row],[कक्षा]]&gt;8,5,""))</f>
        <v/>
      </c>
      <c r="P19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8" s="21"/>
      <c r="R1968" s="21"/>
      <c r="S1968" s="28" t="str">
        <f>IF(SUM(Table1[[#This Row],[छात्र निधि]:[टी.सी.शुल्क]])=0,"",SUM(Table1[[#This Row],[छात्र निधि]:[टी.सी.शुल्क]]))</f>
        <v/>
      </c>
      <c r="T1968" s="33"/>
      <c r="U1968" s="33"/>
      <c r="V1968" s="22"/>
    </row>
    <row r="1969" spans="2:22" ht="15">
      <c r="B1969" s="25" t="str">
        <f>IF(C1969="","",ROWS($A$4:A1969))</f>
        <v/>
      </c>
      <c r="C1969" s="25" t="str">
        <f>IF('Student Record'!A1967="","",'Student Record'!A1967)</f>
        <v/>
      </c>
      <c r="D1969" s="25" t="str">
        <f>IF('Student Record'!B1967="","",'Student Record'!B1967)</f>
        <v/>
      </c>
      <c r="E1969" s="25" t="str">
        <f>IF('Student Record'!C1967="","",'Student Record'!C1967)</f>
        <v/>
      </c>
      <c r="F1969" s="26" t="str">
        <f>IF('Student Record'!E1967="","",'Student Record'!E1967)</f>
        <v/>
      </c>
      <c r="G1969" s="26" t="str">
        <f>IF('Student Record'!G1967="","",'Student Record'!G1967)</f>
        <v/>
      </c>
      <c r="H1969" s="25" t="str">
        <f>IF('Student Record'!I1967="","",'Student Record'!I1967)</f>
        <v/>
      </c>
      <c r="I1969" s="27" t="str">
        <f>IF('Student Record'!J1967="","",'Student Record'!J1967)</f>
        <v/>
      </c>
      <c r="J1969" s="25" t="str">
        <f>IF('Student Record'!O1967="","",'Student Record'!O1967)</f>
        <v/>
      </c>
      <c r="K19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69" s="25" t="str">
        <f>IF(Table1[[#This Row],[नाम विद्यार्थी]]="","",IF(AND(Table1[[#This Row],[कक्षा]]&gt;8,Table1[[#This Row],[कक्षा]]&lt;11),50,""))</f>
        <v/>
      </c>
      <c r="M1969" s="28" t="str">
        <f>IF(Table1[[#This Row],[नाम विद्यार्थी]]="","",IF(AND(Table1[[#This Row],[कक्षा]]&gt;=11,'School Fees'!$L$3="Yes"),100,""))</f>
        <v/>
      </c>
      <c r="N19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69" s="25" t="str">
        <f>IF(Table1[[#This Row],[नाम विद्यार्थी]]="","",IF(Table1[[#This Row],[कक्षा]]&gt;8,5,""))</f>
        <v/>
      </c>
      <c r="P19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69" s="21"/>
      <c r="R1969" s="21"/>
      <c r="S1969" s="28" t="str">
        <f>IF(SUM(Table1[[#This Row],[छात्र निधि]:[टी.सी.शुल्क]])=0,"",SUM(Table1[[#This Row],[छात्र निधि]:[टी.सी.शुल्क]]))</f>
        <v/>
      </c>
      <c r="T1969" s="33"/>
      <c r="U1969" s="33"/>
      <c r="V1969" s="22"/>
    </row>
    <row r="1970" spans="2:22" ht="15">
      <c r="B1970" s="25" t="str">
        <f>IF(C1970="","",ROWS($A$4:A1970))</f>
        <v/>
      </c>
      <c r="C1970" s="25" t="str">
        <f>IF('Student Record'!A1968="","",'Student Record'!A1968)</f>
        <v/>
      </c>
      <c r="D1970" s="25" t="str">
        <f>IF('Student Record'!B1968="","",'Student Record'!B1968)</f>
        <v/>
      </c>
      <c r="E1970" s="25" t="str">
        <f>IF('Student Record'!C1968="","",'Student Record'!C1968)</f>
        <v/>
      </c>
      <c r="F1970" s="26" t="str">
        <f>IF('Student Record'!E1968="","",'Student Record'!E1968)</f>
        <v/>
      </c>
      <c r="G1970" s="26" t="str">
        <f>IF('Student Record'!G1968="","",'Student Record'!G1968)</f>
        <v/>
      </c>
      <c r="H1970" s="25" t="str">
        <f>IF('Student Record'!I1968="","",'Student Record'!I1968)</f>
        <v/>
      </c>
      <c r="I1970" s="27" t="str">
        <f>IF('Student Record'!J1968="","",'Student Record'!J1968)</f>
        <v/>
      </c>
      <c r="J1970" s="25" t="str">
        <f>IF('Student Record'!O1968="","",'Student Record'!O1968)</f>
        <v/>
      </c>
      <c r="K19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0" s="25" t="str">
        <f>IF(Table1[[#This Row],[नाम विद्यार्थी]]="","",IF(AND(Table1[[#This Row],[कक्षा]]&gt;8,Table1[[#This Row],[कक्षा]]&lt;11),50,""))</f>
        <v/>
      </c>
      <c r="M1970" s="28" t="str">
        <f>IF(Table1[[#This Row],[नाम विद्यार्थी]]="","",IF(AND(Table1[[#This Row],[कक्षा]]&gt;=11,'School Fees'!$L$3="Yes"),100,""))</f>
        <v/>
      </c>
      <c r="N19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0" s="25" t="str">
        <f>IF(Table1[[#This Row],[नाम विद्यार्थी]]="","",IF(Table1[[#This Row],[कक्षा]]&gt;8,5,""))</f>
        <v/>
      </c>
      <c r="P19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0" s="21"/>
      <c r="R1970" s="21"/>
      <c r="S1970" s="28" t="str">
        <f>IF(SUM(Table1[[#This Row],[छात्र निधि]:[टी.सी.शुल्क]])=0,"",SUM(Table1[[#This Row],[छात्र निधि]:[टी.सी.शुल्क]]))</f>
        <v/>
      </c>
      <c r="T1970" s="33"/>
      <c r="U1970" s="33"/>
      <c r="V1970" s="22"/>
    </row>
    <row r="1971" spans="2:22" ht="15">
      <c r="B1971" s="25" t="str">
        <f>IF(C1971="","",ROWS($A$4:A1971))</f>
        <v/>
      </c>
      <c r="C1971" s="25" t="str">
        <f>IF('Student Record'!A1969="","",'Student Record'!A1969)</f>
        <v/>
      </c>
      <c r="D1971" s="25" t="str">
        <f>IF('Student Record'!B1969="","",'Student Record'!B1969)</f>
        <v/>
      </c>
      <c r="E1971" s="25" t="str">
        <f>IF('Student Record'!C1969="","",'Student Record'!C1969)</f>
        <v/>
      </c>
      <c r="F1971" s="26" t="str">
        <f>IF('Student Record'!E1969="","",'Student Record'!E1969)</f>
        <v/>
      </c>
      <c r="G1971" s="26" t="str">
        <f>IF('Student Record'!G1969="","",'Student Record'!G1969)</f>
        <v/>
      </c>
      <c r="H1971" s="25" t="str">
        <f>IF('Student Record'!I1969="","",'Student Record'!I1969)</f>
        <v/>
      </c>
      <c r="I1971" s="27" t="str">
        <f>IF('Student Record'!J1969="","",'Student Record'!J1969)</f>
        <v/>
      </c>
      <c r="J1971" s="25" t="str">
        <f>IF('Student Record'!O1969="","",'Student Record'!O1969)</f>
        <v/>
      </c>
      <c r="K19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1" s="25" t="str">
        <f>IF(Table1[[#This Row],[नाम विद्यार्थी]]="","",IF(AND(Table1[[#This Row],[कक्षा]]&gt;8,Table1[[#This Row],[कक्षा]]&lt;11),50,""))</f>
        <v/>
      </c>
      <c r="M1971" s="28" t="str">
        <f>IF(Table1[[#This Row],[नाम विद्यार्थी]]="","",IF(AND(Table1[[#This Row],[कक्षा]]&gt;=11,'School Fees'!$L$3="Yes"),100,""))</f>
        <v/>
      </c>
      <c r="N19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1" s="25" t="str">
        <f>IF(Table1[[#This Row],[नाम विद्यार्थी]]="","",IF(Table1[[#This Row],[कक्षा]]&gt;8,5,""))</f>
        <v/>
      </c>
      <c r="P19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1" s="21"/>
      <c r="R1971" s="21"/>
      <c r="S1971" s="28" t="str">
        <f>IF(SUM(Table1[[#This Row],[छात्र निधि]:[टी.सी.शुल्क]])=0,"",SUM(Table1[[#This Row],[छात्र निधि]:[टी.सी.शुल्क]]))</f>
        <v/>
      </c>
      <c r="T1971" s="33"/>
      <c r="U1971" s="33"/>
      <c r="V1971" s="22"/>
    </row>
    <row r="1972" spans="2:22" ht="15">
      <c r="B1972" s="25" t="str">
        <f>IF(C1972="","",ROWS($A$4:A1972))</f>
        <v/>
      </c>
      <c r="C1972" s="25" t="str">
        <f>IF('Student Record'!A1970="","",'Student Record'!A1970)</f>
        <v/>
      </c>
      <c r="D1972" s="25" t="str">
        <f>IF('Student Record'!B1970="","",'Student Record'!B1970)</f>
        <v/>
      </c>
      <c r="E1972" s="25" t="str">
        <f>IF('Student Record'!C1970="","",'Student Record'!C1970)</f>
        <v/>
      </c>
      <c r="F1972" s="26" t="str">
        <f>IF('Student Record'!E1970="","",'Student Record'!E1970)</f>
        <v/>
      </c>
      <c r="G1972" s="26" t="str">
        <f>IF('Student Record'!G1970="","",'Student Record'!G1970)</f>
        <v/>
      </c>
      <c r="H1972" s="25" t="str">
        <f>IF('Student Record'!I1970="","",'Student Record'!I1970)</f>
        <v/>
      </c>
      <c r="I1972" s="27" t="str">
        <f>IF('Student Record'!J1970="","",'Student Record'!J1970)</f>
        <v/>
      </c>
      <c r="J1972" s="25" t="str">
        <f>IF('Student Record'!O1970="","",'Student Record'!O1970)</f>
        <v/>
      </c>
      <c r="K19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2" s="25" t="str">
        <f>IF(Table1[[#This Row],[नाम विद्यार्थी]]="","",IF(AND(Table1[[#This Row],[कक्षा]]&gt;8,Table1[[#This Row],[कक्षा]]&lt;11),50,""))</f>
        <v/>
      </c>
      <c r="M1972" s="28" t="str">
        <f>IF(Table1[[#This Row],[नाम विद्यार्थी]]="","",IF(AND(Table1[[#This Row],[कक्षा]]&gt;=11,'School Fees'!$L$3="Yes"),100,""))</f>
        <v/>
      </c>
      <c r="N19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2" s="25" t="str">
        <f>IF(Table1[[#This Row],[नाम विद्यार्थी]]="","",IF(Table1[[#This Row],[कक्षा]]&gt;8,5,""))</f>
        <v/>
      </c>
      <c r="P19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2" s="21"/>
      <c r="R1972" s="21"/>
      <c r="S1972" s="28" t="str">
        <f>IF(SUM(Table1[[#This Row],[छात्र निधि]:[टी.सी.शुल्क]])=0,"",SUM(Table1[[#This Row],[छात्र निधि]:[टी.सी.शुल्क]]))</f>
        <v/>
      </c>
      <c r="T1972" s="33"/>
      <c r="U1972" s="33"/>
      <c r="V1972" s="22"/>
    </row>
    <row r="1973" spans="2:22" ht="15">
      <c r="B1973" s="25" t="str">
        <f>IF(C1973="","",ROWS($A$4:A1973))</f>
        <v/>
      </c>
      <c r="C1973" s="25" t="str">
        <f>IF('Student Record'!A1971="","",'Student Record'!A1971)</f>
        <v/>
      </c>
      <c r="D1973" s="25" t="str">
        <f>IF('Student Record'!B1971="","",'Student Record'!B1971)</f>
        <v/>
      </c>
      <c r="E1973" s="25" t="str">
        <f>IF('Student Record'!C1971="","",'Student Record'!C1971)</f>
        <v/>
      </c>
      <c r="F1973" s="26" t="str">
        <f>IF('Student Record'!E1971="","",'Student Record'!E1971)</f>
        <v/>
      </c>
      <c r="G1973" s="26" t="str">
        <f>IF('Student Record'!G1971="","",'Student Record'!G1971)</f>
        <v/>
      </c>
      <c r="H1973" s="25" t="str">
        <f>IF('Student Record'!I1971="","",'Student Record'!I1971)</f>
        <v/>
      </c>
      <c r="I1973" s="27" t="str">
        <f>IF('Student Record'!J1971="","",'Student Record'!J1971)</f>
        <v/>
      </c>
      <c r="J1973" s="25" t="str">
        <f>IF('Student Record'!O1971="","",'Student Record'!O1971)</f>
        <v/>
      </c>
      <c r="K19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3" s="25" t="str">
        <f>IF(Table1[[#This Row],[नाम विद्यार्थी]]="","",IF(AND(Table1[[#This Row],[कक्षा]]&gt;8,Table1[[#This Row],[कक्षा]]&lt;11),50,""))</f>
        <v/>
      </c>
      <c r="M1973" s="28" t="str">
        <f>IF(Table1[[#This Row],[नाम विद्यार्थी]]="","",IF(AND(Table1[[#This Row],[कक्षा]]&gt;=11,'School Fees'!$L$3="Yes"),100,""))</f>
        <v/>
      </c>
      <c r="N19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3" s="25" t="str">
        <f>IF(Table1[[#This Row],[नाम विद्यार्थी]]="","",IF(Table1[[#This Row],[कक्षा]]&gt;8,5,""))</f>
        <v/>
      </c>
      <c r="P19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3" s="21"/>
      <c r="R1973" s="21"/>
      <c r="S1973" s="28" t="str">
        <f>IF(SUM(Table1[[#This Row],[छात्र निधि]:[टी.सी.शुल्क]])=0,"",SUM(Table1[[#This Row],[छात्र निधि]:[टी.सी.शुल्क]]))</f>
        <v/>
      </c>
      <c r="T1973" s="33"/>
      <c r="U1973" s="33"/>
      <c r="V1973" s="22"/>
    </row>
    <row r="1974" spans="2:22" ht="15">
      <c r="B1974" s="25" t="str">
        <f>IF(C1974="","",ROWS($A$4:A1974))</f>
        <v/>
      </c>
      <c r="C1974" s="25" t="str">
        <f>IF('Student Record'!A1972="","",'Student Record'!A1972)</f>
        <v/>
      </c>
      <c r="D1974" s="25" t="str">
        <f>IF('Student Record'!B1972="","",'Student Record'!B1972)</f>
        <v/>
      </c>
      <c r="E1974" s="25" t="str">
        <f>IF('Student Record'!C1972="","",'Student Record'!C1972)</f>
        <v/>
      </c>
      <c r="F1974" s="26" t="str">
        <f>IF('Student Record'!E1972="","",'Student Record'!E1972)</f>
        <v/>
      </c>
      <c r="G1974" s="26" t="str">
        <f>IF('Student Record'!G1972="","",'Student Record'!G1972)</f>
        <v/>
      </c>
      <c r="H1974" s="25" t="str">
        <f>IF('Student Record'!I1972="","",'Student Record'!I1972)</f>
        <v/>
      </c>
      <c r="I1974" s="27" t="str">
        <f>IF('Student Record'!J1972="","",'Student Record'!J1972)</f>
        <v/>
      </c>
      <c r="J1974" s="25" t="str">
        <f>IF('Student Record'!O1972="","",'Student Record'!O1972)</f>
        <v/>
      </c>
      <c r="K19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4" s="25" t="str">
        <f>IF(Table1[[#This Row],[नाम विद्यार्थी]]="","",IF(AND(Table1[[#This Row],[कक्षा]]&gt;8,Table1[[#This Row],[कक्षा]]&lt;11),50,""))</f>
        <v/>
      </c>
      <c r="M1974" s="28" t="str">
        <f>IF(Table1[[#This Row],[नाम विद्यार्थी]]="","",IF(AND(Table1[[#This Row],[कक्षा]]&gt;=11,'School Fees'!$L$3="Yes"),100,""))</f>
        <v/>
      </c>
      <c r="N19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4" s="25" t="str">
        <f>IF(Table1[[#This Row],[नाम विद्यार्थी]]="","",IF(Table1[[#This Row],[कक्षा]]&gt;8,5,""))</f>
        <v/>
      </c>
      <c r="P19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4" s="21"/>
      <c r="R1974" s="21"/>
      <c r="S1974" s="28" t="str">
        <f>IF(SUM(Table1[[#This Row],[छात्र निधि]:[टी.सी.शुल्क]])=0,"",SUM(Table1[[#This Row],[छात्र निधि]:[टी.सी.शुल्क]]))</f>
        <v/>
      </c>
      <c r="T1974" s="33"/>
      <c r="U1974" s="33"/>
      <c r="V1974" s="22"/>
    </row>
    <row r="1975" spans="2:22" ht="15">
      <c r="B1975" s="25" t="str">
        <f>IF(C1975="","",ROWS($A$4:A1975))</f>
        <v/>
      </c>
      <c r="C1975" s="25" t="str">
        <f>IF('Student Record'!A1973="","",'Student Record'!A1973)</f>
        <v/>
      </c>
      <c r="D1975" s="25" t="str">
        <f>IF('Student Record'!B1973="","",'Student Record'!B1973)</f>
        <v/>
      </c>
      <c r="E1975" s="25" t="str">
        <f>IF('Student Record'!C1973="","",'Student Record'!C1973)</f>
        <v/>
      </c>
      <c r="F1975" s="26" t="str">
        <f>IF('Student Record'!E1973="","",'Student Record'!E1973)</f>
        <v/>
      </c>
      <c r="G1975" s="26" t="str">
        <f>IF('Student Record'!G1973="","",'Student Record'!G1973)</f>
        <v/>
      </c>
      <c r="H1975" s="25" t="str">
        <f>IF('Student Record'!I1973="","",'Student Record'!I1973)</f>
        <v/>
      </c>
      <c r="I1975" s="27" t="str">
        <f>IF('Student Record'!J1973="","",'Student Record'!J1973)</f>
        <v/>
      </c>
      <c r="J1975" s="25" t="str">
        <f>IF('Student Record'!O1973="","",'Student Record'!O1973)</f>
        <v/>
      </c>
      <c r="K19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5" s="25" t="str">
        <f>IF(Table1[[#This Row],[नाम विद्यार्थी]]="","",IF(AND(Table1[[#This Row],[कक्षा]]&gt;8,Table1[[#This Row],[कक्षा]]&lt;11),50,""))</f>
        <v/>
      </c>
      <c r="M1975" s="28" t="str">
        <f>IF(Table1[[#This Row],[नाम विद्यार्थी]]="","",IF(AND(Table1[[#This Row],[कक्षा]]&gt;=11,'School Fees'!$L$3="Yes"),100,""))</f>
        <v/>
      </c>
      <c r="N19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5" s="25" t="str">
        <f>IF(Table1[[#This Row],[नाम विद्यार्थी]]="","",IF(Table1[[#This Row],[कक्षा]]&gt;8,5,""))</f>
        <v/>
      </c>
      <c r="P19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5" s="21"/>
      <c r="R1975" s="21"/>
      <c r="S1975" s="28" t="str">
        <f>IF(SUM(Table1[[#This Row],[छात्र निधि]:[टी.सी.शुल्क]])=0,"",SUM(Table1[[#This Row],[छात्र निधि]:[टी.सी.शुल्क]]))</f>
        <v/>
      </c>
      <c r="T1975" s="33"/>
      <c r="U1975" s="33"/>
      <c r="V1975" s="22"/>
    </row>
    <row r="1976" spans="2:22" ht="15">
      <c r="B1976" s="25" t="str">
        <f>IF(C1976="","",ROWS($A$4:A1976))</f>
        <v/>
      </c>
      <c r="C1976" s="25" t="str">
        <f>IF('Student Record'!A1974="","",'Student Record'!A1974)</f>
        <v/>
      </c>
      <c r="D1976" s="25" t="str">
        <f>IF('Student Record'!B1974="","",'Student Record'!B1974)</f>
        <v/>
      </c>
      <c r="E1976" s="25" t="str">
        <f>IF('Student Record'!C1974="","",'Student Record'!C1974)</f>
        <v/>
      </c>
      <c r="F1976" s="26" t="str">
        <f>IF('Student Record'!E1974="","",'Student Record'!E1974)</f>
        <v/>
      </c>
      <c r="G1976" s="26" t="str">
        <f>IF('Student Record'!G1974="","",'Student Record'!G1974)</f>
        <v/>
      </c>
      <c r="H1976" s="25" t="str">
        <f>IF('Student Record'!I1974="","",'Student Record'!I1974)</f>
        <v/>
      </c>
      <c r="I1976" s="27" t="str">
        <f>IF('Student Record'!J1974="","",'Student Record'!J1974)</f>
        <v/>
      </c>
      <c r="J1976" s="25" t="str">
        <f>IF('Student Record'!O1974="","",'Student Record'!O1974)</f>
        <v/>
      </c>
      <c r="K19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6" s="25" t="str">
        <f>IF(Table1[[#This Row],[नाम विद्यार्थी]]="","",IF(AND(Table1[[#This Row],[कक्षा]]&gt;8,Table1[[#This Row],[कक्षा]]&lt;11),50,""))</f>
        <v/>
      </c>
      <c r="M1976" s="28" t="str">
        <f>IF(Table1[[#This Row],[नाम विद्यार्थी]]="","",IF(AND(Table1[[#This Row],[कक्षा]]&gt;=11,'School Fees'!$L$3="Yes"),100,""))</f>
        <v/>
      </c>
      <c r="N19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6" s="25" t="str">
        <f>IF(Table1[[#This Row],[नाम विद्यार्थी]]="","",IF(Table1[[#This Row],[कक्षा]]&gt;8,5,""))</f>
        <v/>
      </c>
      <c r="P19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6" s="21"/>
      <c r="R1976" s="21"/>
      <c r="S1976" s="28" t="str">
        <f>IF(SUM(Table1[[#This Row],[छात्र निधि]:[टी.सी.शुल्क]])=0,"",SUM(Table1[[#This Row],[छात्र निधि]:[टी.सी.शुल्क]]))</f>
        <v/>
      </c>
      <c r="T1976" s="33"/>
      <c r="U1976" s="33"/>
      <c r="V1976" s="22"/>
    </row>
    <row r="1977" spans="2:22" ht="15">
      <c r="B1977" s="25" t="str">
        <f>IF(C1977="","",ROWS($A$4:A1977))</f>
        <v/>
      </c>
      <c r="C1977" s="25" t="str">
        <f>IF('Student Record'!A1975="","",'Student Record'!A1975)</f>
        <v/>
      </c>
      <c r="D1977" s="25" t="str">
        <f>IF('Student Record'!B1975="","",'Student Record'!B1975)</f>
        <v/>
      </c>
      <c r="E1977" s="25" t="str">
        <f>IF('Student Record'!C1975="","",'Student Record'!C1975)</f>
        <v/>
      </c>
      <c r="F1977" s="26" t="str">
        <f>IF('Student Record'!E1975="","",'Student Record'!E1975)</f>
        <v/>
      </c>
      <c r="G1977" s="26" t="str">
        <f>IF('Student Record'!G1975="","",'Student Record'!G1975)</f>
        <v/>
      </c>
      <c r="H1977" s="25" t="str">
        <f>IF('Student Record'!I1975="","",'Student Record'!I1975)</f>
        <v/>
      </c>
      <c r="I1977" s="27" t="str">
        <f>IF('Student Record'!J1975="","",'Student Record'!J1975)</f>
        <v/>
      </c>
      <c r="J1977" s="25" t="str">
        <f>IF('Student Record'!O1975="","",'Student Record'!O1975)</f>
        <v/>
      </c>
      <c r="K19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7" s="25" t="str">
        <f>IF(Table1[[#This Row],[नाम विद्यार्थी]]="","",IF(AND(Table1[[#This Row],[कक्षा]]&gt;8,Table1[[#This Row],[कक्षा]]&lt;11),50,""))</f>
        <v/>
      </c>
      <c r="M1977" s="28" t="str">
        <f>IF(Table1[[#This Row],[नाम विद्यार्थी]]="","",IF(AND(Table1[[#This Row],[कक्षा]]&gt;=11,'School Fees'!$L$3="Yes"),100,""))</f>
        <v/>
      </c>
      <c r="N19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7" s="25" t="str">
        <f>IF(Table1[[#This Row],[नाम विद्यार्थी]]="","",IF(Table1[[#This Row],[कक्षा]]&gt;8,5,""))</f>
        <v/>
      </c>
      <c r="P19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7" s="21"/>
      <c r="R1977" s="21"/>
      <c r="S1977" s="28" t="str">
        <f>IF(SUM(Table1[[#This Row],[छात्र निधि]:[टी.सी.शुल्क]])=0,"",SUM(Table1[[#This Row],[छात्र निधि]:[टी.सी.शुल्क]]))</f>
        <v/>
      </c>
      <c r="T1977" s="33"/>
      <c r="U1977" s="33"/>
      <c r="V1977" s="22"/>
    </row>
    <row r="1978" spans="2:22" ht="15">
      <c r="B1978" s="25" t="str">
        <f>IF(C1978="","",ROWS($A$4:A1978))</f>
        <v/>
      </c>
      <c r="C1978" s="25" t="str">
        <f>IF('Student Record'!A1976="","",'Student Record'!A1976)</f>
        <v/>
      </c>
      <c r="D1978" s="25" t="str">
        <f>IF('Student Record'!B1976="","",'Student Record'!B1976)</f>
        <v/>
      </c>
      <c r="E1978" s="25" t="str">
        <f>IF('Student Record'!C1976="","",'Student Record'!C1976)</f>
        <v/>
      </c>
      <c r="F1978" s="26" t="str">
        <f>IF('Student Record'!E1976="","",'Student Record'!E1976)</f>
        <v/>
      </c>
      <c r="G1978" s="26" t="str">
        <f>IF('Student Record'!G1976="","",'Student Record'!G1976)</f>
        <v/>
      </c>
      <c r="H1978" s="25" t="str">
        <f>IF('Student Record'!I1976="","",'Student Record'!I1976)</f>
        <v/>
      </c>
      <c r="I1978" s="27" t="str">
        <f>IF('Student Record'!J1976="","",'Student Record'!J1976)</f>
        <v/>
      </c>
      <c r="J1978" s="25" t="str">
        <f>IF('Student Record'!O1976="","",'Student Record'!O1976)</f>
        <v/>
      </c>
      <c r="K19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8" s="25" t="str">
        <f>IF(Table1[[#This Row],[नाम विद्यार्थी]]="","",IF(AND(Table1[[#This Row],[कक्षा]]&gt;8,Table1[[#This Row],[कक्षा]]&lt;11),50,""))</f>
        <v/>
      </c>
      <c r="M1978" s="28" t="str">
        <f>IF(Table1[[#This Row],[नाम विद्यार्थी]]="","",IF(AND(Table1[[#This Row],[कक्षा]]&gt;=11,'School Fees'!$L$3="Yes"),100,""))</f>
        <v/>
      </c>
      <c r="N19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8" s="25" t="str">
        <f>IF(Table1[[#This Row],[नाम विद्यार्थी]]="","",IF(Table1[[#This Row],[कक्षा]]&gt;8,5,""))</f>
        <v/>
      </c>
      <c r="P19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8" s="21"/>
      <c r="R1978" s="21"/>
      <c r="S1978" s="28" t="str">
        <f>IF(SUM(Table1[[#This Row],[छात्र निधि]:[टी.सी.शुल्क]])=0,"",SUM(Table1[[#This Row],[छात्र निधि]:[टी.सी.शुल्क]]))</f>
        <v/>
      </c>
      <c r="T1978" s="33"/>
      <c r="U1978" s="33"/>
      <c r="V1978" s="22"/>
    </row>
    <row r="1979" spans="2:22" ht="15">
      <c r="B1979" s="25" t="str">
        <f>IF(C1979="","",ROWS($A$4:A1979))</f>
        <v/>
      </c>
      <c r="C1979" s="25" t="str">
        <f>IF('Student Record'!A1977="","",'Student Record'!A1977)</f>
        <v/>
      </c>
      <c r="D1979" s="25" t="str">
        <f>IF('Student Record'!B1977="","",'Student Record'!B1977)</f>
        <v/>
      </c>
      <c r="E1979" s="25" t="str">
        <f>IF('Student Record'!C1977="","",'Student Record'!C1977)</f>
        <v/>
      </c>
      <c r="F1979" s="26" t="str">
        <f>IF('Student Record'!E1977="","",'Student Record'!E1977)</f>
        <v/>
      </c>
      <c r="G1979" s="26" t="str">
        <f>IF('Student Record'!G1977="","",'Student Record'!G1977)</f>
        <v/>
      </c>
      <c r="H1979" s="25" t="str">
        <f>IF('Student Record'!I1977="","",'Student Record'!I1977)</f>
        <v/>
      </c>
      <c r="I1979" s="27" t="str">
        <f>IF('Student Record'!J1977="","",'Student Record'!J1977)</f>
        <v/>
      </c>
      <c r="J1979" s="25" t="str">
        <f>IF('Student Record'!O1977="","",'Student Record'!O1977)</f>
        <v/>
      </c>
      <c r="K19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79" s="25" t="str">
        <f>IF(Table1[[#This Row],[नाम विद्यार्थी]]="","",IF(AND(Table1[[#This Row],[कक्षा]]&gt;8,Table1[[#This Row],[कक्षा]]&lt;11),50,""))</f>
        <v/>
      </c>
      <c r="M1979" s="28" t="str">
        <f>IF(Table1[[#This Row],[नाम विद्यार्थी]]="","",IF(AND(Table1[[#This Row],[कक्षा]]&gt;=11,'School Fees'!$L$3="Yes"),100,""))</f>
        <v/>
      </c>
      <c r="N19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79" s="25" t="str">
        <f>IF(Table1[[#This Row],[नाम विद्यार्थी]]="","",IF(Table1[[#This Row],[कक्षा]]&gt;8,5,""))</f>
        <v/>
      </c>
      <c r="P19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79" s="21"/>
      <c r="R1979" s="21"/>
      <c r="S1979" s="28" t="str">
        <f>IF(SUM(Table1[[#This Row],[छात्र निधि]:[टी.सी.शुल्क]])=0,"",SUM(Table1[[#This Row],[छात्र निधि]:[टी.सी.शुल्क]]))</f>
        <v/>
      </c>
      <c r="T1979" s="33"/>
      <c r="U1979" s="33"/>
      <c r="V1979" s="22"/>
    </row>
    <row r="1980" spans="2:22" ht="15">
      <c r="B1980" s="25" t="str">
        <f>IF(C1980="","",ROWS($A$4:A1980))</f>
        <v/>
      </c>
      <c r="C1980" s="25" t="str">
        <f>IF('Student Record'!A1978="","",'Student Record'!A1978)</f>
        <v/>
      </c>
      <c r="D1980" s="25" t="str">
        <f>IF('Student Record'!B1978="","",'Student Record'!B1978)</f>
        <v/>
      </c>
      <c r="E1980" s="25" t="str">
        <f>IF('Student Record'!C1978="","",'Student Record'!C1978)</f>
        <v/>
      </c>
      <c r="F1980" s="26" t="str">
        <f>IF('Student Record'!E1978="","",'Student Record'!E1978)</f>
        <v/>
      </c>
      <c r="G1980" s="26" t="str">
        <f>IF('Student Record'!G1978="","",'Student Record'!G1978)</f>
        <v/>
      </c>
      <c r="H1980" s="25" t="str">
        <f>IF('Student Record'!I1978="","",'Student Record'!I1978)</f>
        <v/>
      </c>
      <c r="I1980" s="27" t="str">
        <f>IF('Student Record'!J1978="","",'Student Record'!J1978)</f>
        <v/>
      </c>
      <c r="J1980" s="25" t="str">
        <f>IF('Student Record'!O1978="","",'Student Record'!O1978)</f>
        <v/>
      </c>
      <c r="K19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0" s="25" t="str">
        <f>IF(Table1[[#This Row],[नाम विद्यार्थी]]="","",IF(AND(Table1[[#This Row],[कक्षा]]&gt;8,Table1[[#This Row],[कक्षा]]&lt;11),50,""))</f>
        <v/>
      </c>
      <c r="M1980" s="28" t="str">
        <f>IF(Table1[[#This Row],[नाम विद्यार्थी]]="","",IF(AND(Table1[[#This Row],[कक्षा]]&gt;=11,'School Fees'!$L$3="Yes"),100,""))</f>
        <v/>
      </c>
      <c r="N19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0" s="25" t="str">
        <f>IF(Table1[[#This Row],[नाम विद्यार्थी]]="","",IF(Table1[[#This Row],[कक्षा]]&gt;8,5,""))</f>
        <v/>
      </c>
      <c r="P19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0" s="21"/>
      <c r="R1980" s="21"/>
      <c r="S1980" s="28" t="str">
        <f>IF(SUM(Table1[[#This Row],[छात्र निधि]:[टी.सी.शुल्क]])=0,"",SUM(Table1[[#This Row],[छात्र निधि]:[टी.सी.शुल्क]]))</f>
        <v/>
      </c>
      <c r="T1980" s="33"/>
      <c r="U1980" s="33"/>
      <c r="V1980" s="22"/>
    </row>
    <row r="1981" spans="2:22" ht="15">
      <c r="B1981" s="25" t="str">
        <f>IF(C1981="","",ROWS($A$4:A1981))</f>
        <v/>
      </c>
      <c r="C1981" s="25" t="str">
        <f>IF('Student Record'!A1979="","",'Student Record'!A1979)</f>
        <v/>
      </c>
      <c r="D1981" s="25" t="str">
        <f>IF('Student Record'!B1979="","",'Student Record'!B1979)</f>
        <v/>
      </c>
      <c r="E1981" s="25" t="str">
        <f>IF('Student Record'!C1979="","",'Student Record'!C1979)</f>
        <v/>
      </c>
      <c r="F1981" s="26" t="str">
        <f>IF('Student Record'!E1979="","",'Student Record'!E1979)</f>
        <v/>
      </c>
      <c r="G1981" s="26" t="str">
        <f>IF('Student Record'!G1979="","",'Student Record'!G1979)</f>
        <v/>
      </c>
      <c r="H1981" s="25" t="str">
        <f>IF('Student Record'!I1979="","",'Student Record'!I1979)</f>
        <v/>
      </c>
      <c r="I1981" s="27" t="str">
        <f>IF('Student Record'!J1979="","",'Student Record'!J1979)</f>
        <v/>
      </c>
      <c r="J1981" s="25" t="str">
        <f>IF('Student Record'!O1979="","",'Student Record'!O1979)</f>
        <v/>
      </c>
      <c r="K19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1" s="25" t="str">
        <f>IF(Table1[[#This Row],[नाम विद्यार्थी]]="","",IF(AND(Table1[[#This Row],[कक्षा]]&gt;8,Table1[[#This Row],[कक्षा]]&lt;11),50,""))</f>
        <v/>
      </c>
      <c r="M1981" s="28" t="str">
        <f>IF(Table1[[#This Row],[नाम विद्यार्थी]]="","",IF(AND(Table1[[#This Row],[कक्षा]]&gt;=11,'School Fees'!$L$3="Yes"),100,""))</f>
        <v/>
      </c>
      <c r="N19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1" s="25" t="str">
        <f>IF(Table1[[#This Row],[नाम विद्यार्थी]]="","",IF(Table1[[#This Row],[कक्षा]]&gt;8,5,""))</f>
        <v/>
      </c>
      <c r="P19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1" s="21"/>
      <c r="R1981" s="21"/>
      <c r="S1981" s="28" t="str">
        <f>IF(SUM(Table1[[#This Row],[छात्र निधि]:[टी.सी.शुल्क]])=0,"",SUM(Table1[[#This Row],[छात्र निधि]:[टी.सी.शुल्क]]))</f>
        <v/>
      </c>
      <c r="T1981" s="33"/>
      <c r="U1981" s="33"/>
      <c r="V1981" s="22"/>
    </row>
    <row r="1982" spans="2:22" ht="15">
      <c r="B1982" s="25" t="str">
        <f>IF(C1982="","",ROWS($A$4:A1982))</f>
        <v/>
      </c>
      <c r="C1982" s="25" t="str">
        <f>IF('Student Record'!A1980="","",'Student Record'!A1980)</f>
        <v/>
      </c>
      <c r="D1982" s="25" t="str">
        <f>IF('Student Record'!B1980="","",'Student Record'!B1980)</f>
        <v/>
      </c>
      <c r="E1982" s="25" t="str">
        <f>IF('Student Record'!C1980="","",'Student Record'!C1980)</f>
        <v/>
      </c>
      <c r="F1982" s="26" t="str">
        <f>IF('Student Record'!E1980="","",'Student Record'!E1980)</f>
        <v/>
      </c>
      <c r="G1982" s="26" t="str">
        <f>IF('Student Record'!G1980="","",'Student Record'!G1980)</f>
        <v/>
      </c>
      <c r="H1982" s="25" t="str">
        <f>IF('Student Record'!I1980="","",'Student Record'!I1980)</f>
        <v/>
      </c>
      <c r="I1982" s="27" t="str">
        <f>IF('Student Record'!J1980="","",'Student Record'!J1980)</f>
        <v/>
      </c>
      <c r="J1982" s="25" t="str">
        <f>IF('Student Record'!O1980="","",'Student Record'!O1980)</f>
        <v/>
      </c>
      <c r="K19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2" s="25" t="str">
        <f>IF(Table1[[#This Row],[नाम विद्यार्थी]]="","",IF(AND(Table1[[#This Row],[कक्षा]]&gt;8,Table1[[#This Row],[कक्षा]]&lt;11),50,""))</f>
        <v/>
      </c>
      <c r="M1982" s="28" t="str">
        <f>IF(Table1[[#This Row],[नाम विद्यार्थी]]="","",IF(AND(Table1[[#This Row],[कक्षा]]&gt;=11,'School Fees'!$L$3="Yes"),100,""))</f>
        <v/>
      </c>
      <c r="N19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2" s="25" t="str">
        <f>IF(Table1[[#This Row],[नाम विद्यार्थी]]="","",IF(Table1[[#This Row],[कक्षा]]&gt;8,5,""))</f>
        <v/>
      </c>
      <c r="P19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2" s="21"/>
      <c r="R1982" s="21"/>
      <c r="S1982" s="28" t="str">
        <f>IF(SUM(Table1[[#This Row],[छात्र निधि]:[टी.सी.शुल्क]])=0,"",SUM(Table1[[#This Row],[छात्र निधि]:[टी.सी.शुल्क]]))</f>
        <v/>
      </c>
      <c r="T1982" s="33"/>
      <c r="U1982" s="33"/>
      <c r="V1982" s="22"/>
    </row>
    <row r="1983" spans="2:22" ht="15">
      <c r="B1983" s="25" t="str">
        <f>IF(C1983="","",ROWS($A$4:A1983))</f>
        <v/>
      </c>
      <c r="C1983" s="25" t="str">
        <f>IF('Student Record'!A1981="","",'Student Record'!A1981)</f>
        <v/>
      </c>
      <c r="D1983" s="25" t="str">
        <f>IF('Student Record'!B1981="","",'Student Record'!B1981)</f>
        <v/>
      </c>
      <c r="E1983" s="25" t="str">
        <f>IF('Student Record'!C1981="","",'Student Record'!C1981)</f>
        <v/>
      </c>
      <c r="F1983" s="26" t="str">
        <f>IF('Student Record'!E1981="","",'Student Record'!E1981)</f>
        <v/>
      </c>
      <c r="G1983" s="26" t="str">
        <f>IF('Student Record'!G1981="","",'Student Record'!G1981)</f>
        <v/>
      </c>
      <c r="H1983" s="25" t="str">
        <f>IF('Student Record'!I1981="","",'Student Record'!I1981)</f>
        <v/>
      </c>
      <c r="I1983" s="27" t="str">
        <f>IF('Student Record'!J1981="","",'Student Record'!J1981)</f>
        <v/>
      </c>
      <c r="J1983" s="25" t="str">
        <f>IF('Student Record'!O1981="","",'Student Record'!O1981)</f>
        <v/>
      </c>
      <c r="K19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3" s="25" t="str">
        <f>IF(Table1[[#This Row],[नाम विद्यार्थी]]="","",IF(AND(Table1[[#This Row],[कक्षा]]&gt;8,Table1[[#This Row],[कक्षा]]&lt;11),50,""))</f>
        <v/>
      </c>
      <c r="M1983" s="28" t="str">
        <f>IF(Table1[[#This Row],[नाम विद्यार्थी]]="","",IF(AND(Table1[[#This Row],[कक्षा]]&gt;=11,'School Fees'!$L$3="Yes"),100,""))</f>
        <v/>
      </c>
      <c r="N19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3" s="25" t="str">
        <f>IF(Table1[[#This Row],[नाम विद्यार्थी]]="","",IF(Table1[[#This Row],[कक्षा]]&gt;8,5,""))</f>
        <v/>
      </c>
      <c r="P19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3" s="21"/>
      <c r="R1983" s="21"/>
      <c r="S1983" s="28" t="str">
        <f>IF(SUM(Table1[[#This Row],[छात्र निधि]:[टी.सी.शुल्क]])=0,"",SUM(Table1[[#This Row],[छात्र निधि]:[टी.सी.शुल्क]]))</f>
        <v/>
      </c>
      <c r="T1983" s="33"/>
      <c r="U1983" s="33"/>
      <c r="V1983" s="22"/>
    </row>
    <row r="1984" spans="2:22" ht="15">
      <c r="B1984" s="25" t="str">
        <f>IF(C1984="","",ROWS($A$4:A1984))</f>
        <v/>
      </c>
      <c r="C1984" s="25" t="str">
        <f>IF('Student Record'!A1982="","",'Student Record'!A1982)</f>
        <v/>
      </c>
      <c r="D1984" s="25" t="str">
        <f>IF('Student Record'!B1982="","",'Student Record'!B1982)</f>
        <v/>
      </c>
      <c r="E1984" s="25" t="str">
        <f>IF('Student Record'!C1982="","",'Student Record'!C1982)</f>
        <v/>
      </c>
      <c r="F1984" s="26" t="str">
        <f>IF('Student Record'!E1982="","",'Student Record'!E1982)</f>
        <v/>
      </c>
      <c r="G1984" s="26" t="str">
        <f>IF('Student Record'!G1982="","",'Student Record'!G1982)</f>
        <v/>
      </c>
      <c r="H1984" s="25" t="str">
        <f>IF('Student Record'!I1982="","",'Student Record'!I1982)</f>
        <v/>
      </c>
      <c r="I1984" s="27" t="str">
        <f>IF('Student Record'!J1982="","",'Student Record'!J1982)</f>
        <v/>
      </c>
      <c r="J1984" s="25" t="str">
        <f>IF('Student Record'!O1982="","",'Student Record'!O1982)</f>
        <v/>
      </c>
      <c r="K19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4" s="25" t="str">
        <f>IF(Table1[[#This Row],[नाम विद्यार्थी]]="","",IF(AND(Table1[[#This Row],[कक्षा]]&gt;8,Table1[[#This Row],[कक्षा]]&lt;11),50,""))</f>
        <v/>
      </c>
      <c r="M1984" s="28" t="str">
        <f>IF(Table1[[#This Row],[नाम विद्यार्थी]]="","",IF(AND(Table1[[#This Row],[कक्षा]]&gt;=11,'School Fees'!$L$3="Yes"),100,""))</f>
        <v/>
      </c>
      <c r="N19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4" s="25" t="str">
        <f>IF(Table1[[#This Row],[नाम विद्यार्थी]]="","",IF(Table1[[#This Row],[कक्षा]]&gt;8,5,""))</f>
        <v/>
      </c>
      <c r="P19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4" s="21"/>
      <c r="R1984" s="21"/>
      <c r="S1984" s="28" t="str">
        <f>IF(SUM(Table1[[#This Row],[छात्र निधि]:[टी.सी.शुल्क]])=0,"",SUM(Table1[[#This Row],[छात्र निधि]:[टी.सी.शुल्क]]))</f>
        <v/>
      </c>
      <c r="T1984" s="33"/>
      <c r="U1984" s="33"/>
      <c r="V1984" s="22"/>
    </row>
    <row r="1985" spans="2:22" ht="15">
      <c r="B1985" s="25" t="str">
        <f>IF(C1985="","",ROWS($A$4:A1985))</f>
        <v/>
      </c>
      <c r="C1985" s="25" t="str">
        <f>IF('Student Record'!A1983="","",'Student Record'!A1983)</f>
        <v/>
      </c>
      <c r="D1985" s="25" t="str">
        <f>IF('Student Record'!B1983="","",'Student Record'!B1983)</f>
        <v/>
      </c>
      <c r="E1985" s="25" t="str">
        <f>IF('Student Record'!C1983="","",'Student Record'!C1983)</f>
        <v/>
      </c>
      <c r="F1985" s="26" t="str">
        <f>IF('Student Record'!E1983="","",'Student Record'!E1983)</f>
        <v/>
      </c>
      <c r="G1985" s="26" t="str">
        <f>IF('Student Record'!G1983="","",'Student Record'!G1983)</f>
        <v/>
      </c>
      <c r="H1985" s="25" t="str">
        <f>IF('Student Record'!I1983="","",'Student Record'!I1983)</f>
        <v/>
      </c>
      <c r="I1985" s="27" t="str">
        <f>IF('Student Record'!J1983="","",'Student Record'!J1983)</f>
        <v/>
      </c>
      <c r="J1985" s="25" t="str">
        <f>IF('Student Record'!O1983="","",'Student Record'!O1983)</f>
        <v/>
      </c>
      <c r="K19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5" s="25" t="str">
        <f>IF(Table1[[#This Row],[नाम विद्यार्थी]]="","",IF(AND(Table1[[#This Row],[कक्षा]]&gt;8,Table1[[#This Row],[कक्षा]]&lt;11),50,""))</f>
        <v/>
      </c>
      <c r="M1985" s="28" t="str">
        <f>IF(Table1[[#This Row],[नाम विद्यार्थी]]="","",IF(AND(Table1[[#This Row],[कक्षा]]&gt;=11,'School Fees'!$L$3="Yes"),100,""))</f>
        <v/>
      </c>
      <c r="N19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5" s="25" t="str">
        <f>IF(Table1[[#This Row],[नाम विद्यार्थी]]="","",IF(Table1[[#This Row],[कक्षा]]&gt;8,5,""))</f>
        <v/>
      </c>
      <c r="P19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5" s="21"/>
      <c r="R1985" s="21"/>
      <c r="S1985" s="28" t="str">
        <f>IF(SUM(Table1[[#This Row],[छात्र निधि]:[टी.सी.शुल्क]])=0,"",SUM(Table1[[#This Row],[छात्र निधि]:[टी.सी.शुल्क]]))</f>
        <v/>
      </c>
      <c r="T1985" s="33"/>
      <c r="U1985" s="33"/>
      <c r="V1985" s="22"/>
    </row>
    <row r="1986" spans="2:22" ht="15">
      <c r="B1986" s="25" t="str">
        <f>IF(C1986="","",ROWS($A$4:A1986))</f>
        <v/>
      </c>
      <c r="C1986" s="25" t="str">
        <f>IF('Student Record'!A1984="","",'Student Record'!A1984)</f>
        <v/>
      </c>
      <c r="D1986" s="25" t="str">
        <f>IF('Student Record'!B1984="","",'Student Record'!B1984)</f>
        <v/>
      </c>
      <c r="E1986" s="25" t="str">
        <f>IF('Student Record'!C1984="","",'Student Record'!C1984)</f>
        <v/>
      </c>
      <c r="F1986" s="26" t="str">
        <f>IF('Student Record'!E1984="","",'Student Record'!E1984)</f>
        <v/>
      </c>
      <c r="G1986" s="26" t="str">
        <f>IF('Student Record'!G1984="","",'Student Record'!G1984)</f>
        <v/>
      </c>
      <c r="H1986" s="25" t="str">
        <f>IF('Student Record'!I1984="","",'Student Record'!I1984)</f>
        <v/>
      </c>
      <c r="I1986" s="27" t="str">
        <f>IF('Student Record'!J1984="","",'Student Record'!J1984)</f>
        <v/>
      </c>
      <c r="J1986" s="25" t="str">
        <f>IF('Student Record'!O1984="","",'Student Record'!O1984)</f>
        <v/>
      </c>
      <c r="K19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6" s="25" t="str">
        <f>IF(Table1[[#This Row],[नाम विद्यार्थी]]="","",IF(AND(Table1[[#This Row],[कक्षा]]&gt;8,Table1[[#This Row],[कक्षा]]&lt;11),50,""))</f>
        <v/>
      </c>
      <c r="M1986" s="28" t="str">
        <f>IF(Table1[[#This Row],[नाम विद्यार्थी]]="","",IF(AND(Table1[[#This Row],[कक्षा]]&gt;=11,'School Fees'!$L$3="Yes"),100,""))</f>
        <v/>
      </c>
      <c r="N19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6" s="25" t="str">
        <f>IF(Table1[[#This Row],[नाम विद्यार्थी]]="","",IF(Table1[[#This Row],[कक्षा]]&gt;8,5,""))</f>
        <v/>
      </c>
      <c r="P19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6" s="21"/>
      <c r="R1986" s="21"/>
      <c r="S1986" s="28" t="str">
        <f>IF(SUM(Table1[[#This Row],[छात्र निधि]:[टी.सी.शुल्क]])=0,"",SUM(Table1[[#This Row],[छात्र निधि]:[टी.सी.शुल्क]]))</f>
        <v/>
      </c>
      <c r="T1986" s="33"/>
      <c r="U1986" s="33"/>
      <c r="V1986" s="22"/>
    </row>
    <row r="1987" spans="2:22" ht="15">
      <c r="B1987" s="25" t="str">
        <f>IF(C1987="","",ROWS($A$4:A1987))</f>
        <v/>
      </c>
      <c r="C1987" s="25" t="str">
        <f>IF('Student Record'!A1985="","",'Student Record'!A1985)</f>
        <v/>
      </c>
      <c r="D1987" s="25" t="str">
        <f>IF('Student Record'!B1985="","",'Student Record'!B1985)</f>
        <v/>
      </c>
      <c r="E1987" s="25" t="str">
        <f>IF('Student Record'!C1985="","",'Student Record'!C1985)</f>
        <v/>
      </c>
      <c r="F1987" s="26" t="str">
        <f>IF('Student Record'!E1985="","",'Student Record'!E1985)</f>
        <v/>
      </c>
      <c r="G1987" s="26" t="str">
        <f>IF('Student Record'!G1985="","",'Student Record'!G1985)</f>
        <v/>
      </c>
      <c r="H1987" s="25" t="str">
        <f>IF('Student Record'!I1985="","",'Student Record'!I1985)</f>
        <v/>
      </c>
      <c r="I1987" s="27" t="str">
        <f>IF('Student Record'!J1985="","",'Student Record'!J1985)</f>
        <v/>
      </c>
      <c r="J1987" s="25" t="str">
        <f>IF('Student Record'!O1985="","",'Student Record'!O1985)</f>
        <v/>
      </c>
      <c r="K19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7" s="25" t="str">
        <f>IF(Table1[[#This Row],[नाम विद्यार्थी]]="","",IF(AND(Table1[[#This Row],[कक्षा]]&gt;8,Table1[[#This Row],[कक्षा]]&lt;11),50,""))</f>
        <v/>
      </c>
      <c r="M1987" s="28" t="str">
        <f>IF(Table1[[#This Row],[नाम विद्यार्थी]]="","",IF(AND(Table1[[#This Row],[कक्षा]]&gt;=11,'School Fees'!$L$3="Yes"),100,""))</f>
        <v/>
      </c>
      <c r="N19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7" s="25" t="str">
        <f>IF(Table1[[#This Row],[नाम विद्यार्थी]]="","",IF(Table1[[#This Row],[कक्षा]]&gt;8,5,""))</f>
        <v/>
      </c>
      <c r="P19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7" s="21"/>
      <c r="R1987" s="21"/>
      <c r="S1987" s="28" t="str">
        <f>IF(SUM(Table1[[#This Row],[छात्र निधि]:[टी.सी.शुल्क]])=0,"",SUM(Table1[[#This Row],[छात्र निधि]:[टी.सी.शुल्क]]))</f>
        <v/>
      </c>
      <c r="T1987" s="33"/>
      <c r="U1987" s="33"/>
      <c r="V1987" s="22"/>
    </row>
    <row r="1988" spans="2:22" ht="15">
      <c r="B1988" s="25" t="str">
        <f>IF(C1988="","",ROWS($A$4:A1988))</f>
        <v/>
      </c>
      <c r="C1988" s="25" t="str">
        <f>IF('Student Record'!A1986="","",'Student Record'!A1986)</f>
        <v/>
      </c>
      <c r="D1988" s="25" t="str">
        <f>IF('Student Record'!B1986="","",'Student Record'!B1986)</f>
        <v/>
      </c>
      <c r="E1988" s="25" t="str">
        <f>IF('Student Record'!C1986="","",'Student Record'!C1986)</f>
        <v/>
      </c>
      <c r="F1988" s="26" t="str">
        <f>IF('Student Record'!E1986="","",'Student Record'!E1986)</f>
        <v/>
      </c>
      <c r="G1988" s="26" t="str">
        <f>IF('Student Record'!G1986="","",'Student Record'!G1986)</f>
        <v/>
      </c>
      <c r="H1988" s="25" t="str">
        <f>IF('Student Record'!I1986="","",'Student Record'!I1986)</f>
        <v/>
      </c>
      <c r="I1988" s="27" t="str">
        <f>IF('Student Record'!J1986="","",'Student Record'!J1986)</f>
        <v/>
      </c>
      <c r="J1988" s="25" t="str">
        <f>IF('Student Record'!O1986="","",'Student Record'!O1986)</f>
        <v/>
      </c>
      <c r="K19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8" s="25" t="str">
        <f>IF(Table1[[#This Row],[नाम विद्यार्थी]]="","",IF(AND(Table1[[#This Row],[कक्षा]]&gt;8,Table1[[#This Row],[कक्षा]]&lt;11),50,""))</f>
        <v/>
      </c>
      <c r="M1988" s="28" t="str">
        <f>IF(Table1[[#This Row],[नाम विद्यार्थी]]="","",IF(AND(Table1[[#This Row],[कक्षा]]&gt;=11,'School Fees'!$L$3="Yes"),100,""))</f>
        <v/>
      </c>
      <c r="N19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8" s="25" t="str">
        <f>IF(Table1[[#This Row],[नाम विद्यार्थी]]="","",IF(Table1[[#This Row],[कक्षा]]&gt;8,5,""))</f>
        <v/>
      </c>
      <c r="P19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8" s="21"/>
      <c r="R1988" s="21"/>
      <c r="S1988" s="28" t="str">
        <f>IF(SUM(Table1[[#This Row],[छात्र निधि]:[टी.सी.शुल्क]])=0,"",SUM(Table1[[#This Row],[छात्र निधि]:[टी.सी.शुल्क]]))</f>
        <v/>
      </c>
      <c r="T1988" s="33"/>
      <c r="U1988" s="33"/>
      <c r="V1988" s="22"/>
    </row>
    <row r="1989" spans="2:22" ht="15">
      <c r="B1989" s="25" t="str">
        <f>IF(C1989="","",ROWS($A$4:A1989))</f>
        <v/>
      </c>
      <c r="C1989" s="25" t="str">
        <f>IF('Student Record'!A1987="","",'Student Record'!A1987)</f>
        <v/>
      </c>
      <c r="D1989" s="25" t="str">
        <f>IF('Student Record'!B1987="","",'Student Record'!B1987)</f>
        <v/>
      </c>
      <c r="E1989" s="25" t="str">
        <f>IF('Student Record'!C1987="","",'Student Record'!C1987)</f>
        <v/>
      </c>
      <c r="F1989" s="26" t="str">
        <f>IF('Student Record'!E1987="","",'Student Record'!E1987)</f>
        <v/>
      </c>
      <c r="G1989" s="26" t="str">
        <f>IF('Student Record'!G1987="","",'Student Record'!G1987)</f>
        <v/>
      </c>
      <c r="H1989" s="25" t="str">
        <f>IF('Student Record'!I1987="","",'Student Record'!I1987)</f>
        <v/>
      </c>
      <c r="I1989" s="27" t="str">
        <f>IF('Student Record'!J1987="","",'Student Record'!J1987)</f>
        <v/>
      </c>
      <c r="J1989" s="25" t="str">
        <f>IF('Student Record'!O1987="","",'Student Record'!O1987)</f>
        <v/>
      </c>
      <c r="K19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89" s="25" t="str">
        <f>IF(Table1[[#This Row],[नाम विद्यार्थी]]="","",IF(AND(Table1[[#This Row],[कक्षा]]&gt;8,Table1[[#This Row],[कक्षा]]&lt;11),50,""))</f>
        <v/>
      </c>
      <c r="M1989" s="28" t="str">
        <f>IF(Table1[[#This Row],[नाम विद्यार्थी]]="","",IF(AND(Table1[[#This Row],[कक्षा]]&gt;=11,'School Fees'!$L$3="Yes"),100,""))</f>
        <v/>
      </c>
      <c r="N19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89" s="25" t="str">
        <f>IF(Table1[[#This Row],[नाम विद्यार्थी]]="","",IF(Table1[[#This Row],[कक्षा]]&gt;8,5,""))</f>
        <v/>
      </c>
      <c r="P19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89" s="21"/>
      <c r="R1989" s="21"/>
      <c r="S1989" s="28" t="str">
        <f>IF(SUM(Table1[[#This Row],[छात्र निधि]:[टी.सी.शुल्क]])=0,"",SUM(Table1[[#This Row],[छात्र निधि]:[टी.सी.शुल्क]]))</f>
        <v/>
      </c>
      <c r="T1989" s="33"/>
      <c r="U1989" s="33"/>
      <c r="V1989" s="22"/>
    </row>
    <row r="1990" spans="2:22" ht="15">
      <c r="B1990" s="25" t="str">
        <f>IF(C1990="","",ROWS($A$4:A1990))</f>
        <v/>
      </c>
      <c r="C1990" s="25" t="str">
        <f>IF('Student Record'!A1988="","",'Student Record'!A1988)</f>
        <v/>
      </c>
      <c r="D1990" s="25" t="str">
        <f>IF('Student Record'!B1988="","",'Student Record'!B1988)</f>
        <v/>
      </c>
      <c r="E1990" s="25" t="str">
        <f>IF('Student Record'!C1988="","",'Student Record'!C1988)</f>
        <v/>
      </c>
      <c r="F1990" s="26" t="str">
        <f>IF('Student Record'!E1988="","",'Student Record'!E1988)</f>
        <v/>
      </c>
      <c r="G1990" s="26" t="str">
        <f>IF('Student Record'!G1988="","",'Student Record'!G1988)</f>
        <v/>
      </c>
      <c r="H1990" s="25" t="str">
        <f>IF('Student Record'!I1988="","",'Student Record'!I1988)</f>
        <v/>
      </c>
      <c r="I1990" s="27" t="str">
        <f>IF('Student Record'!J1988="","",'Student Record'!J1988)</f>
        <v/>
      </c>
      <c r="J1990" s="25" t="str">
        <f>IF('Student Record'!O1988="","",'Student Record'!O1988)</f>
        <v/>
      </c>
      <c r="K19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0" s="25" t="str">
        <f>IF(Table1[[#This Row],[नाम विद्यार्थी]]="","",IF(AND(Table1[[#This Row],[कक्षा]]&gt;8,Table1[[#This Row],[कक्षा]]&lt;11),50,""))</f>
        <v/>
      </c>
      <c r="M1990" s="28" t="str">
        <f>IF(Table1[[#This Row],[नाम विद्यार्थी]]="","",IF(AND(Table1[[#This Row],[कक्षा]]&gt;=11,'School Fees'!$L$3="Yes"),100,""))</f>
        <v/>
      </c>
      <c r="N19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0" s="25" t="str">
        <f>IF(Table1[[#This Row],[नाम विद्यार्थी]]="","",IF(Table1[[#This Row],[कक्षा]]&gt;8,5,""))</f>
        <v/>
      </c>
      <c r="P19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0" s="21"/>
      <c r="R1990" s="21"/>
      <c r="S1990" s="28" t="str">
        <f>IF(SUM(Table1[[#This Row],[छात्र निधि]:[टी.सी.शुल्क]])=0,"",SUM(Table1[[#This Row],[छात्र निधि]:[टी.सी.शुल्क]]))</f>
        <v/>
      </c>
      <c r="T1990" s="33"/>
      <c r="U1990" s="33"/>
      <c r="V1990" s="22"/>
    </row>
    <row r="1991" spans="2:22" ht="15">
      <c r="B1991" s="25" t="str">
        <f>IF(C1991="","",ROWS($A$4:A1991))</f>
        <v/>
      </c>
      <c r="C1991" s="25" t="str">
        <f>IF('Student Record'!A1989="","",'Student Record'!A1989)</f>
        <v/>
      </c>
      <c r="D1991" s="25" t="str">
        <f>IF('Student Record'!B1989="","",'Student Record'!B1989)</f>
        <v/>
      </c>
      <c r="E1991" s="25" t="str">
        <f>IF('Student Record'!C1989="","",'Student Record'!C1989)</f>
        <v/>
      </c>
      <c r="F1991" s="26" t="str">
        <f>IF('Student Record'!E1989="","",'Student Record'!E1989)</f>
        <v/>
      </c>
      <c r="G1991" s="26" t="str">
        <f>IF('Student Record'!G1989="","",'Student Record'!G1989)</f>
        <v/>
      </c>
      <c r="H1991" s="25" t="str">
        <f>IF('Student Record'!I1989="","",'Student Record'!I1989)</f>
        <v/>
      </c>
      <c r="I1991" s="27" t="str">
        <f>IF('Student Record'!J1989="","",'Student Record'!J1989)</f>
        <v/>
      </c>
      <c r="J1991" s="25" t="str">
        <f>IF('Student Record'!O1989="","",'Student Record'!O1989)</f>
        <v/>
      </c>
      <c r="K19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1" s="25" t="str">
        <f>IF(Table1[[#This Row],[नाम विद्यार्थी]]="","",IF(AND(Table1[[#This Row],[कक्षा]]&gt;8,Table1[[#This Row],[कक्षा]]&lt;11),50,""))</f>
        <v/>
      </c>
      <c r="M1991" s="28" t="str">
        <f>IF(Table1[[#This Row],[नाम विद्यार्थी]]="","",IF(AND(Table1[[#This Row],[कक्षा]]&gt;=11,'School Fees'!$L$3="Yes"),100,""))</f>
        <v/>
      </c>
      <c r="N19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1" s="25" t="str">
        <f>IF(Table1[[#This Row],[नाम विद्यार्थी]]="","",IF(Table1[[#This Row],[कक्षा]]&gt;8,5,""))</f>
        <v/>
      </c>
      <c r="P19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1" s="21"/>
      <c r="R1991" s="21"/>
      <c r="S1991" s="28" t="str">
        <f>IF(SUM(Table1[[#This Row],[छात्र निधि]:[टी.सी.शुल्क]])=0,"",SUM(Table1[[#This Row],[छात्र निधि]:[टी.सी.शुल्क]]))</f>
        <v/>
      </c>
      <c r="T1991" s="33"/>
      <c r="U1991" s="33"/>
      <c r="V1991" s="22"/>
    </row>
    <row r="1992" spans="2:22" ht="15">
      <c r="B1992" s="25" t="str">
        <f>IF(C1992="","",ROWS($A$4:A1992))</f>
        <v/>
      </c>
      <c r="C1992" s="25" t="str">
        <f>IF('Student Record'!A1990="","",'Student Record'!A1990)</f>
        <v/>
      </c>
      <c r="D1992" s="25" t="str">
        <f>IF('Student Record'!B1990="","",'Student Record'!B1990)</f>
        <v/>
      </c>
      <c r="E1992" s="25" t="str">
        <f>IF('Student Record'!C1990="","",'Student Record'!C1990)</f>
        <v/>
      </c>
      <c r="F1992" s="26" t="str">
        <f>IF('Student Record'!E1990="","",'Student Record'!E1990)</f>
        <v/>
      </c>
      <c r="G1992" s="26" t="str">
        <f>IF('Student Record'!G1990="","",'Student Record'!G1990)</f>
        <v/>
      </c>
      <c r="H1992" s="25" t="str">
        <f>IF('Student Record'!I1990="","",'Student Record'!I1990)</f>
        <v/>
      </c>
      <c r="I1992" s="27" t="str">
        <f>IF('Student Record'!J1990="","",'Student Record'!J1990)</f>
        <v/>
      </c>
      <c r="J1992" s="25" t="str">
        <f>IF('Student Record'!O1990="","",'Student Record'!O1990)</f>
        <v/>
      </c>
      <c r="K19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2" s="25" t="str">
        <f>IF(Table1[[#This Row],[नाम विद्यार्थी]]="","",IF(AND(Table1[[#This Row],[कक्षा]]&gt;8,Table1[[#This Row],[कक्षा]]&lt;11),50,""))</f>
        <v/>
      </c>
      <c r="M1992" s="28" t="str">
        <f>IF(Table1[[#This Row],[नाम विद्यार्थी]]="","",IF(AND(Table1[[#This Row],[कक्षा]]&gt;=11,'School Fees'!$L$3="Yes"),100,""))</f>
        <v/>
      </c>
      <c r="N19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2" s="25" t="str">
        <f>IF(Table1[[#This Row],[नाम विद्यार्थी]]="","",IF(Table1[[#This Row],[कक्षा]]&gt;8,5,""))</f>
        <v/>
      </c>
      <c r="P19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2" s="21"/>
      <c r="R1992" s="21"/>
      <c r="S1992" s="28" t="str">
        <f>IF(SUM(Table1[[#This Row],[छात्र निधि]:[टी.सी.शुल्क]])=0,"",SUM(Table1[[#This Row],[छात्र निधि]:[टी.सी.शुल्क]]))</f>
        <v/>
      </c>
      <c r="T1992" s="33"/>
      <c r="U1992" s="33"/>
      <c r="V1992" s="22"/>
    </row>
    <row r="1993" spans="2:22" ht="15">
      <c r="B1993" s="25" t="str">
        <f>IF(C1993="","",ROWS($A$4:A1993))</f>
        <v/>
      </c>
      <c r="C1993" s="25" t="str">
        <f>IF('Student Record'!A1991="","",'Student Record'!A1991)</f>
        <v/>
      </c>
      <c r="D1993" s="25" t="str">
        <f>IF('Student Record'!B1991="","",'Student Record'!B1991)</f>
        <v/>
      </c>
      <c r="E1993" s="25" t="str">
        <f>IF('Student Record'!C1991="","",'Student Record'!C1991)</f>
        <v/>
      </c>
      <c r="F1993" s="26" t="str">
        <f>IF('Student Record'!E1991="","",'Student Record'!E1991)</f>
        <v/>
      </c>
      <c r="G1993" s="26" t="str">
        <f>IF('Student Record'!G1991="","",'Student Record'!G1991)</f>
        <v/>
      </c>
      <c r="H1993" s="25" t="str">
        <f>IF('Student Record'!I1991="","",'Student Record'!I1991)</f>
        <v/>
      </c>
      <c r="I1993" s="27" t="str">
        <f>IF('Student Record'!J1991="","",'Student Record'!J1991)</f>
        <v/>
      </c>
      <c r="J1993" s="25" t="str">
        <f>IF('Student Record'!O1991="","",'Student Record'!O1991)</f>
        <v/>
      </c>
      <c r="K19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3" s="25" t="str">
        <f>IF(Table1[[#This Row],[नाम विद्यार्थी]]="","",IF(AND(Table1[[#This Row],[कक्षा]]&gt;8,Table1[[#This Row],[कक्षा]]&lt;11),50,""))</f>
        <v/>
      </c>
      <c r="M1993" s="28" t="str">
        <f>IF(Table1[[#This Row],[नाम विद्यार्थी]]="","",IF(AND(Table1[[#This Row],[कक्षा]]&gt;=11,'School Fees'!$L$3="Yes"),100,""))</f>
        <v/>
      </c>
      <c r="N19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3" s="25" t="str">
        <f>IF(Table1[[#This Row],[नाम विद्यार्थी]]="","",IF(Table1[[#This Row],[कक्षा]]&gt;8,5,""))</f>
        <v/>
      </c>
      <c r="P19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3" s="21"/>
      <c r="R1993" s="21"/>
      <c r="S1993" s="28" t="str">
        <f>IF(SUM(Table1[[#This Row],[छात्र निधि]:[टी.सी.शुल्क]])=0,"",SUM(Table1[[#This Row],[छात्र निधि]:[टी.सी.शुल्क]]))</f>
        <v/>
      </c>
      <c r="T1993" s="33"/>
      <c r="U1993" s="33"/>
      <c r="V1993" s="22"/>
    </row>
    <row r="1994" spans="2:22" ht="15">
      <c r="B1994" s="25" t="str">
        <f>IF(C1994="","",ROWS($A$4:A1994))</f>
        <v/>
      </c>
      <c r="C1994" s="25" t="str">
        <f>IF('Student Record'!A1992="","",'Student Record'!A1992)</f>
        <v/>
      </c>
      <c r="D1994" s="25" t="str">
        <f>IF('Student Record'!B1992="","",'Student Record'!B1992)</f>
        <v/>
      </c>
      <c r="E1994" s="25" t="str">
        <f>IF('Student Record'!C1992="","",'Student Record'!C1992)</f>
        <v/>
      </c>
      <c r="F1994" s="26" t="str">
        <f>IF('Student Record'!E1992="","",'Student Record'!E1992)</f>
        <v/>
      </c>
      <c r="G1994" s="26" t="str">
        <f>IF('Student Record'!G1992="","",'Student Record'!G1992)</f>
        <v/>
      </c>
      <c r="H1994" s="25" t="str">
        <f>IF('Student Record'!I1992="","",'Student Record'!I1992)</f>
        <v/>
      </c>
      <c r="I1994" s="27" t="str">
        <f>IF('Student Record'!J1992="","",'Student Record'!J1992)</f>
        <v/>
      </c>
      <c r="J1994" s="25" t="str">
        <f>IF('Student Record'!O1992="","",'Student Record'!O1992)</f>
        <v/>
      </c>
      <c r="K19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4" s="25" t="str">
        <f>IF(Table1[[#This Row],[नाम विद्यार्थी]]="","",IF(AND(Table1[[#This Row],[कक्षा]]&gt;8,Table1[[#This Row],[कक्षा]]&lt;11),50,""))</f>
        <v/>
      </c>
      <c r="M1994" s="28" t="str">
        <f>IF(Table1[[#This Row],[नाम विद्यार्थी]]="","",IF(AND(Table1[[#This Row],[कक्षा]]&gt;=11,'School Fees'!$L$3="Yes"),100,""))</f>
        <v/>
      </c>
      <c r="N19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4" s="25" t="str">
        <f>IF(Table1[[#This Row],[नाम विद्यार्थी]]="","",IF(Table1[[#This Row],[कक्षा]]&gt;8,5,""))</f>
        <v/>
      </c>
      <c r="P19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4" s="21"/>
      <c r="R1994" s="21"/>
      <c r="S1994" s="28" t="str">
        <f>IF(SUM(Table1[[#This Row],[छात्र निधि]:[टी.सी.शुल्क]])=0,"",SUM(Table1[[#This Row],[छात्र निधि]:[टी.सी.शुल्क]]))</f>
        <v/>
      </c>
      <c r="T1994" s="33"/>
      <c r="U1994" s="33"/>
      <c r="V1994" s="22"/>
    </row>
    <row r="1995" spans="2:22" ht="15">
      <c r="B1995" s="25" t="str">
        <f>IF(C1995="","",ROWS($A$4:A1995))</f>
        <v/>
      </c>
      <c r="C1995" s="25" t="str">
        <f>IF('Student Record'!A1993="","",'Student Record'!A1993)</f>
        <v/>
      </c>
      <c r="D1995" s="25" t="str">
        <f>IF('Student Record'!B1993="","",'Student Record'!B1993)</f>
        <v/>
      </c>
      <c r="E1995" s="25" t="str">
        <f>IF('Student Record'!C1993="","",'Student Record'!C1993)</f>
        <v/>
      </c>
      <c r="F1995" s="26" t="str">
        <f>IF('Student Record'!E1993="","",'Student Record'!E1993)</f>
        <v/>
      </c>
      <c r="G1995" s="26" t="str">
        <f>IF('Student Record'!G1993="","",'Student Record'!G1993)</f>
        <v/>
      </c>
      <c r="H1995" s="25" t="str">
        <f>IF('Student Record'!I1993="","",'Student Record'!I1993)</f>
        <v/>
      </c>
      <c r="I1995" s="27" t="str">
        <f>IF('Student Record'!J1993="","",'Student Record'!J1993)</f>
        <v/>
      </c>
      <c r="J1995" s="25" t="str">
        <f>IF('Student Record'!O1993="","",'Student Record'!O1993)</f>
        <v/>
      </c>
      <c r="K19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5" s="25" t="str">
        <f>IF(Table1[[#This Row],[नाम विद्यार्थी]]="","",IF(AND(Table1[[#This Row],[कक्षा]]&gt;8,Table1[[#This Row],[कक्षा]]&lt;11),50,""))</f>
        <v/>
      </c>
      <c r="M1995" s="28" t="str">
        <f>IF(Table1[[#This Row],[नाम विद्यार्थी]]="","",IF(AND(Table1[[#This Row],[कक्षा]]&gt;=11,'School Fees'!$L$3="Yes"),100,""))</f>
        <v/>
      </c>
      <c r="N19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5" s="25" t="str">
        <f>IF(Table1[[#This Row],[नाम विद्यार्थी]]="","",IF(Table1[[#This Row],[कक्षा]]&gt;8,5,""))</f>
        <v/>
      </c>
      <c r="P19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5" s="21"/>
      <c r="R1995" s="21"/>
      <c r="S1995" s="28" t="str">
        <f>IF(SUM(Table1[[#This Row],[छात्र निधि]:[टी.सी.शुल्क]])=0,"",SUM(Table1[[#This Row],[छात्र निधि]:[टी.सी.शुल्क]]))</f>
        <v/>
      </c>
      <c r="T1995" s="33"/>
      <c r="U1995" s="33"/>
      <c r="V1995" s="22"/>
    </row>
    <row r="1996" spans="2:22" ht="15">
      <c r="B1996" s="25" t="str">
        <f>IF(C1996="","",ROWS($A$4:A1996))</f>
        <v/>
      </c>
      <c r="C1996" s="25" t="str">
        <f>IF('Student Record'!A1994="","",'Student Record'!A1994)</f>
        <v/>
      </c>
      <c r="D1996" s="25" t="str">
        <f>IF('Student Record'!B1994="","",'Student Record'!B1994)</f>
        <v/>
      </c>
      <c r="E1996" s="25" t="str">
        <f>IF('Student Record'!C1994="","",'Student Record'!C1994)</f>
        <v/>
      </c>
      <c r="F1996" s="26" t="str">
        <f>IF('Student Record'!E1994="","",'Student Record'!E1994)</f>
        <v/>
      </c>
      <c r="G1996" s="26" t="str">
        <f>IF('Student Record'!G1994="","",'Student Record'!G1994)</f>
        <v/>
      </c>
      <c r="H1996" s="25" t="str">
        <f>IF('Student Record'!I1994="","",'Student Record'!I1994)</f>
        <v/>
      </c>
      <c r="I1996" s="27" t="str">
        <f>IF('Student Record'!J1994="","",'Student Record'!J1994)</f>
        <v/>
      </c>
      <c r="J1996" s="25" t="str">
        <f>IF('Student Record'!O1994="","",'Student Record'!O1994)</f>
        <v/>
      </c>
      <c r="K19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6" s="25" t="str">
        <f>IF(Table1[[#This Row],[नाम विद्यार्थी]]="","",IF(AND(Table1[[#This Row],[कक्षा]]&gt;8,Table1[[#This Row],[कक्षा]]&lt;11),50,""))</f>
        <v/>
      </c>
      <c r="M1996" s="28" t="str">
        <f>IF(Table1[[#This Row],[नाम विद्यार्थी]]="","",IF(AND(Table1[[#This Row],[कक्षा]]&gt;=11,'School Fees'!$L$3="Yes"),100,""))</f>
        <v/>
      </c>
      <c r="N19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6" s="25" t="str">
        <f>IF(Table1[[#This Row],[नाम विद्यार्थी]]="","",IF(Table1[[#This Row],[कक्षा]]&gt;8,5,""))</f>
        <v/>
      </c>
      <c r="P19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6" s="21"/>
      <c r="R1996" s="21"/>
      <c r="S1996" s="28" t="str">
        <f>IF(SUM(Table1[[#This Row],[छात्र निधि]:[टी.सी.शुल्क]])=0,"",SUM(Table1[[#This Row],[छात्र निधि]:[टी.सी.शुल्क]]))</f>
        <v/>
      </c>
      <c r="T1996" s="33"/>
      <c r="U1996" s="33"/>
      <c r="V1996" s="22"/>
    </row>
    <row r="1997" spans="2:22" ht="15">
      <c r="B1997" s="25" t="str">
        <f>IF(C1997="","",ROWS($A$4:A1997))</f>
        <v/>
      </c>
      <c r="C1997" s="25" t="str">
        <f>IF('Student Record'!A1995="","",'Student Record'!A1995)</f>
        <v/>
      </c>
      <c r="D1997" s="25" t="str">
        <f>IF('Student Record'!B1995="","",'Student Record'!B1995)</f>
        <v/>
      </c>
      <c r="E1997" s="25" t="str">
        <f>IF('Student Record'!C1995="","",'Student Record'!C1995)</f>
        <v/>
      </c>
      <c r="F1997" s="26" t="str">
        <f>IF('Student Record'!E1995="","",'Student Record'!E1995)</f>
        <v/>
      </c>
      <c r="G1997" s="26" t="str">
        <f>IF('Student Record'!G1995="","",'Student Record'!G1995)</f>
        <v/>
      </c>
      <c r="H1997" s="25" t="str">
        <f>IF('Student Record'!I1995="","",'Student Record'!I1995)</f>
        <v/>
      </c>
      <c r="I1997" s="27" t="str">
        <f>IF('Student Record'!J1995="","",'Student Record'!J1995)</f>
        <v/>
      </c>
      <c r="J1997" s="25" t="str">
        <f>IF('Student Record'!O1995="","",'Student Record'!O1995)</f>
        <v/>
      </c>
      <c r="K19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7" s="25" t="str">
        <f>IF(Table1[[#This Row],[नाम विद्यार्थी]]="","",IF(AND(Table1[[#This Row],[कक्षा]]&gt;8,Table1[[#This Row],[कक्षा]]&lt;11),50,""))</f>
        <v/>
      </c>
      <c r="M1997" s="28" t="str">
        <f>IF(Table1[[#This Row],[नाम विद्यार्थी]]="","",IF(AND(Table1[[#This Row],[कक्षा]]&gt;=11,'School Fees'!$L$3="Yes"),100,""))</f>
        <v/>
      </c>
      <c r="N19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7" s="25" t="str">
        <f>IF(Table1[[#This Row],[नाम विद्यार्थी]]="","",IF(Table1[[#This Row],[कक्षा]]&gt;8,5,""))</f>
        <v/>
      </c>
      <c r="P19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7" s="21"/>
      <c r="R1997" s="21"/>
      <c r="S1997" s="28" t="str">
        <f>IF(SUM(Table1[[#This Row],[छात्र निधि]:[टी.सी.शुल्क]])=0,"",SUM(Table1[[#This Row],[छात्र निधि]:[टी.सी.शुल्क]]))</f>
        <v/>
      </c>
      <c r="T1997" s="33"/>
      <c r="U1997" s="33"/>
      <c r="V1997" s="22"/>
    </row>
    <row r="1998" spans="2:22" ht="15">
      <c r="B1998" s="25" t="str">
        <f>IF(C1998="","",ROWS($A$4:A1998))</f>
        <v/>
      </c>
      <c r="C1998" s="25" t="str">
        <f>IF('Student Record'!A1996="","",'Student Record'!A1996)</f>
        <v/>
      </c>
      <c r="D1998" s="25" t="str">
        <f>IF('Student Record'!B1996="","",'Student Record'!B1996)</f>
        <v/>
      </c>
      <c r="E1998" s="25" t="str">
        <f>IF('Student Record'!C1996="","",'Student Record'!C1996)</f>
        <v/>
      </c>
      <c r="F1998" s="26" t="str">
        <f>IF('Student Record'!E1996="","",'Student Record'!E1996)</f>
        <v/>
      </c>
      <c r="G1998" s="26" t="str">
        <f>IF('Student Record'!G1996="","",'Student Record'!G1996)</f>
        <v/>
      </c>
      <c r="H1998" s="25" t="str">
        <f>IF('Student Record'!I1996="","",'Student Record'!I1996)</f>
        <v/>
      </c>
      <c r="I1998" s="27" t="str">
        <f>IF('Student Record'!J1996="","",'Student Record'!J1996)</f>
        <v/>
      </c>
      <c r="J1998" s="25" t="str">
        <f>IF('Student Record'!O1996="","",'Student Record'!O1996)</f>
        <v/>
      </c>
      <c r="K19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8" s="25" t="str">
        <f>IF(Table1[[#This Row],[नाम विद्यार्थी]]="","",IF(AND(Table1[[#This Row],[कक्षा]]&gt;8,Table1[[#This Row],[कक्षा]]&lt;11),50,""))</f>
        <v/>
      </c>
      <c r="M1998" s="28" t="str">
        <f>IF(Table1[[#This Row],[नाम विद्यार्थी]]="","",IF(AND(Table1[[#This Row],[कक्षा]]&gt;=11,'School Fees'!$L$3="Yes"),100,""))</f>
        <v/>
      </c>
      <c r="N19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8" s="25" t="str">
        <f>IF(Table1[[#This Row],[नाम विद्यार्थी]]="","",IF(Table1[[#This Row],[कक्षा]]&gt;8,5,""))</f>
        <v/>
      </c>
      <c r="P19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8" s="21"/>
      <c r="R1998" s="21"/>
      <c r="S1998" s="28" t="str">
        <f>IF(SUM(Table1[[#This Row],[छात्र निधि]:[टी.सी.शुल्क]])=0,"",SUM(Table1[[#This Row],[छात्र निधि]:[टी.सी.शुल्क]]))</f>
        <v/>
      </c>
      <c r="T1998" s="33"/>
      <c r="U1998" s="33"/>
      <c r="V1998" s="22"/>
    </row>
    <row r="1999" spans="2:22" ht="15">
      <c r="B1999" s="25" t="str">
        <f>IF(C1999="","",ROWS($A$4:A1999))</f>
        <v/>
      </c>
      <c r="C1999" s="25" t="str">
        <f>IF('Student Record'!A1997="","",'Student Record'!A1997)</f>
        <v/>
      </c>
      <c r="D1999" s="25" t="str">
        <f>IF('Student Record'!B1997="","",'Student Record'!B1997)</f>
        <v/>
      </c>
      <c r="E1999" s="25" t="str">
        <f>IF('Student Record'!C1997="","",'Student Record'!C1997)</f>
        <v/>
      </c>
      <c r="F1999" s="26" t="str">
        <f>IF('Student Record'!E1997="","",'Student Record'!E1997)</f>
        <v/>
      </c>
      <c r="G1999" s="26" t="str">
        <f>IF('Student Record'!G1997="","",'Student Record'!G1997)</f>
        <v/>
      </c>
      <c r="H1999" s="25" t="str">
        <f>IF('Student Record'!I1997="","",'Student Record'!I1997)</f>
        <v/>
      </c>
      <c r="I1999" s="27" t="str">
        <f>IF('Student Record'!J1997="","",'Student Record'!J1997)</f>
        <v/>
      </c>
      <c r="J1999" s="25" t="str">
        <f>IF('Student Record'!O1997="","",'Student Record'!O1997)</f>
        <v/>
      </c>
      <c r="K19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1999" s="25" t="str">
        <f>IF(Table1[[#This Row],[नाम विद्यार्थी]]="","",IF(AND(Table1[[#This Row],[कक्षा]]&gt;8,Table1[[#This Row],[कक्षा]]&lt;11),50,""))</f>
        <v/>
      </c>
      <c r="M1999" s="28" t="str">
        <f>IF(Table1[[#This Row],[नाम विद्यार्थी]]="","",IF(AND(Table1[[#This Row],[कक्षा]]&gt;=11,'School Fees'!$L$3="Yes"),100,""))</f>
        <v/>
      </c>
      <c r="N19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1999" s="25" t="str">
        <f>IF(Table1[[#This Row],[नाम विद्यार्थी]]="","",IF(Table1[[#This Row],[कक्षा]]&gt;8,5,""))</f>
        <v/>
      </c>
      <c r="P19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1999" s="21"/>
      <c r="R1999" s="21"/>
      <c r="S1999" s="28" t="str">
        <f>IF(SUM(Table1[[#This Row],[छात्र निधि]:[टी.सी.शुल्क]])=0,"",SUM(Table1[[#This Row],[छात्र निधि]:[टी.सी.शुल्क]]))</f>
        <v/>
      </c>
      <c r="T1999" s="33"/>
      <c r="U1999" s="33"/>
      <c r="V1999" s="22"/>
    </row>
    <row r="2000" spans="2:22" ht="15">
      <c r="B2000" s="25" t="str">
        <f>IF(C2000="","",ROWS($A$4:A2000))</f>
        <v/>
      </c>
      <c r="C2000" s="25" t="str">
        <f>IF('Student Record'!A1998="","",'Student Record'!A1998)</f>
        <v/>
      </c>
      <c r="D2000" s="25" t="str">
        <f>IF('Student Record'!B1998="","",'Student Record'!B1998)</f>
        <v/>
      </c>
      <c r="E2000" s="25" t="str">
        <f>IF('Student Record'!C1998="","",'Student Record'!C1998)</f>
        <v/>
      </c>
      <c r="F2000" s="26" t="str">
        <f>IF('Student Record'!E1998="","",'Student Record'!E1998)</f>
        <v/>
      </c>
      <c r="G2000" s="26" t="str">
        <f>IF('Student Record'!G1998="","",'Student Record'!G1998)</f>
        <v/>
      </c>
      <c r="H2000" s="25" t="str">
        <f>IF('Student Record'!I1998="","",'Student Record'!I1998)</f>
        <v/>
      </c>
      <c r="I2000" s="27" t="str">
        <f>IF('Student Record'!J1998="","",'Student Record'!J1998)</f>
        <v/>
      </c>
      <c r="J2000" s="25" t="str">
        <f>IF('Student Record'!O1998="","",'Student Record'!O1998)</f>
        <v/>
      </c>
      <c r="K20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0" s="25" t="str">
        <f>IF(Table1[[#This Row],[नाम विद्यार्थी]]="","",IF(AND(Table1[[#This Row],[कक्षा]]&gt;8,Table1[[#This Row],[कक्षा]]&lt;11),50,""))</f>
        <v/>
      </c>
      <c r="M2000" s="28" t="str">
        <f>IF(Table1[[#This Row],[नाम विद्यार्थी]]="","",IF(AND(Table1[[#This Row],[कक्षा]]&gt;=11,'School Fees'!$L$3="Yes"),100,""))</f>
        <v/>
      </c>
      <c r="N20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0" s="25" t="str">
        <f>IF(Table1[[#This Row],[नाम विद्यार्थी]]="","",IF(Table1[[#This Row],[कक्षा]]&gt;8,5,""))</f>
        <v/>
      </c>
      <c r="P20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0" s="21"/>
      <c r="R2000" s="21"/>
      <c r="S2000" s="28" t="str">
        <f>IF(SUM(Table1[[#This Row],[छात्र निधि]:[टी.सी.शुल्क]])=0,"",SUM(Table1[[#This Row],[छात्र निधि]:[टी.सी.शुल्क]]))</f>
        <v/>
      </c>
      <c r="T2000" s="33"/>
      <c r="U2000" s="33"/>
      <c r="V2000" s="22"/>
    </row>
    <row r="2001" spans="2:22" ht="15">
      <c r="B2001" s="25" t="str">
        <f>IF(C2001="","",ROWS($A$4:A2001))</f>
        <v/>
      </c>
      <c r="C2001" s="25" t="str">
        <f>IF('Student Record'!A1999="","",'Student Record'!A1999)</f>
        <v/>
      </c>
      <c r="D2001" s="25" t="str">
        <f>IF('Student Record'!B1999="","",'Student Record'!B1999)</f>
        <v/>
      </c>
      <c r="E2001" s="25" t="str">
        <f>IF('Student Record'!C1999="","",'Student Record'!C1999)</f>
        <v/>
      </c>
      <c r="F2001" s="26" t="str">
        <f>IF('Student Record'!E1999="","",'Student Record'!E1999)</f>
        <v/>
      </c>
      <c r="G2001" s="26" t="str">
        <f>IF('Student Record'!G1999="","",'Student Record'!G1999)</f>
        <v/>
      </c>
      <c r="H2001" s="25" t="str">
        <f>IF('Student Record'!I1999="","",'Student Record'!I1999)</f>
        <v/>
      </c>
      <c r="I2001" s="27" t="str">
        <f>IF('Student Record'!J1999="","",'Student Record'!J1999)</f>
        <v/>
      </c>
      <c r="J2001" s="25" t="str">
        <f>IF('Student Record'!O1999="","",'Student Record'!O1999)</f>
        <v/>
      </c>
      <c r="K20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1" s="25" t="str">
        <f>IF(Table1[[#This Row],[नाम विद्यार्थी]]="","",IF(AND(Table1[[#This Row],[कक्षा]]&gt;8,Table1[[#This Row],[कक्षा]]&lt;11),50,""))</f>
        <v/>
      </c>
      <c r="M2001" s="28" t="str">
        <f>IF(Table1[[#This Row],[नाम विद्यार्थी]]="","",IF(AND(Table1[[#This Row],[कक्षा]]&gt;=11,'School Fees'!$L$3="Yes"),100,""))</f>
        <v/>
      </c>
      <c r="N20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1" s="25" t="str">
        <f>IF(Table1[[#This Row],[नाम विद्यार्थी]]="","",IF(Table1[[#This Row],[कक्षा]]&gt;8,5,""))</f>
        <v/>
      </c>
      <c r="P20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1" s="21"/>
      <c r="R2001" s="21"/>
      <c r="S2001" s="28" t="str">
        <f>IF(SUM(Table1[[#This Row],[छात्र निधि]:[टी.सी.शुल्क]])=0,"",SUM(Table1[[#This Row],[छात्र निधि]:[टी.सी.शुल्क]]))</f>
        <v/>
      </c>
      <c r="T2001" s="33"/>
      <c r="U2001" s="33"/>
      <c r="V2001" s="22"/>
    </row>
    <row r="2002" spans="2:22" ht="15">
      <c r="B2002" s="25" t="str">
        <f>IF(C2002="","",ROWS($A$4:A2002))</f>
        <v/>
      </c>
      <c r="C2002" s="25" t="str">
        <f>IF('Student Record'!A2000="","",'Student Record'!A2000)</f>
        <v/>
      </c>
      <c r="D2002" s="25" t="str">
        <f>IF('Student Record'!B2000="","",'Student Record'!B2000)</f>
        <v/>
      </c>
      <c r="E2002" s="25" t="str">
        <f>IF('Student Record'!C2000="","",'Student Record'!C2000)</f>
        <v/>
      </c>
      <c r="F2002" s="26" t="str">
        <f>IF('Student Record'!E2000="","",'Student Record'!E2000)</f>
        <v/>
      </c>
      <c r="G2002" s="26" t="str">
        <f>IF('Student Record'!G2000="","",'Student Record'!G2000)</f>
        <v/>
      </c>
      <c r="H2002" s="25" t="str">
        <f>IF('Student Record'!I2000="","",'Student Record'!I2000)</f>
        <v/>
      </c>
      <c r="I2002" s="27" t="str">
        <f>IF('Student Record'!J2000="","",'Student Record'!J2000)</f>
        <v/>
      </c>
      <c r="J2002" s="25" t="str">
        <f>IF('Student Record'!O2000="","",'Student Record'!O2000)</f>
        <v/>
      </c>
      <c r="K20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2" s="25" t="str">
        <f>IF(Table1[[#This Row],[नाम विद्यार्थी]]="","",IF(AND(Table1[[#This Row],[कक्षा]]&gt;8,Table1[[#This Row],[कक्षा]]&lt;11),50,""))</f>
        <v/>
      </c>
      <c r="M2002" s="28" t="str">
        <f>IF(Table1[[#This Row],[नाम विद्यार्थी]]="","",IF(AND(Table1[[#This Row],[कक्षा]]&gt;=11,'School Fees'!$L$3="Yes"),100,""))</f>
        <v/>
      </c>
      <c r="N20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2" s="25" t="str">
        <f>IF(Table1[[#This Row],[नाम विद्यार्थी]]="","",IF(Table1[[#This Row],[कक्षा]]&gt;8,5,""))</f>
        <v/>
      </c>
      <c r="P20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2" s="21"/>
      <c r="R2002" s="21"/>
      <c r="S2002" s="28" t="str">
        <f>IF(SUM(Table1[[#This Row],[छात्र निधि]:[टी.सी.शुल्क]])=0,"",SUM(Table1[[#This Row],[छात्र निधि]:[टी.सी.शुल्क]]))</f>
        <v/>
      </c>
      <c r="T2002" s="33"/>
      <c r="U2002" s="33"/>
      <c r="V2002" s="22"/>
    </row>
    <row r="2003" spans="2:22" ht="15">
      <c r="B2003" s="25" t="str">
        <f>IF(C2003="","",ROWS($A$4:A2003))</f>
        <v/>
      </c>
      <c r="C2003" s="25" t="str">
        <f>IF('Student Record'!A2001="","",'Student Record'!A2001)</f>
        <v/>
      </c>
      <c r="D2003" s="25" t="str">
        <f>IF('Student Record'!B2001="","",'Student Record'!B2001)</f>
        <v/>
      </c>
      <c r="E2003" s="25" t="str">
        <f>IF('Student Record'!C2001="","",'Student Record'!C2001)</f>
        <v/>
      </c>
      <c r="F2003" s="26" t="str">
        <f>IF('Student Record'!E2001="","",'Student Record'!E2001)</f>
        <v/>
      </c>
      <c r="G2003" s="26" t="str">
        <f>IF('Student Record'!G2001="","",'Student Record'!G2001)</f>
        <v/>
      </c>
      <c r="H2003" s="25" t="str">
        <f>IF('Student Record'!I2001="","",'Student Record'!I2001)</f>
        <v/>
      </c>
      <c r="I2003" s="27" t="str">
        <f>IF('Student Record'!J2001="","",'Student Record'!J2001)</f>
        <v/>
      </c>
      <c r="J2003" s="25" t="str">
        <f>IF('Student Record'!O2001="","",'Student Record'!O2001)</f>
        <v/>
      </c>
      <c r="K20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3" s="25" t="str">
        <f>IF(Table1[[#This Row],[नाम विद्यार्थी]]="","",IF(AND(Table1[[#This Row],[कक्षा]]&gt;8,Table1[[#This Row],[कक्षा]]&lt;11),50,""))</f>
        <v/>
      </c>
      <c r="M2003" s="28" t="str">
        <f>IF(Table1[[#This Row],[नाम विद्यार्थी]]="","",IF(AND(Table1[[#This Row],[कक्षा]]&gt;=11,'School Fees'!$L$3="Yes"),100,""))</f>
        <v/>
      </c>
      <c r="N20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3" s="25" t="str">
        <f>IF(Table1[[#This Row],[नाम विद्यार्थी]]="","",IF(Table1[[#This Row],[कक्षा]]&gt;8,5,""))</f>
        <v/>
      </c>
      <c r="P20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3" s="21"/>
      <c r="R2003" s="21"/>
      <c r="S2003" s="28" t="str">
        <f>IF(SUM(Table1[[#This Row],[छात्र निधि]:[टी.सी.शुल्क]])=0,"",SUM(Table1[[#This Row],[छात्र निधि]:[टी.सी.शुल्क]]))</f>
        <v/>
      </c>
      <c r="T2003" s="33"/>
      <c r="U2003" s="33"/>
      <c r="V2003" s="22"/>
    </row>
    <row r="2004" spans="2:22" ht="15">
      <c r="B2004" s="25" t="str">
        <f>IF(C2004="","",ROWS($A$4:A2004))</f>
        <v/>
      </c>
      <c r="C2004" s="25" t="str">
        <f>IF('Student Record'!A2002="","",'Student Record'!A2002)</f>
        <v/>
      </c>
      <c r="D2004" s="25" t="str">
        <f>IF('Student Record'!B2002="","",'Student Record'!B2002)</f>
        <v/>
      </c>
      <c r="E2004" s="25" t="str">
        <f>IF('Student Record'!C2002="","",'Student Record'!C2002)</f>
        <v/>
      </c>
      <c r="F2004" s="26" t="str">
        <f>IF('Student Record'!E2002="","",'Student Record'!E2002)</f>
        <v/>
      </c>
      <c r="G2004" s="26" t="str">
        <f>IF('Student Record'!G2002="","",'Student Record'!G2002)</f>
        <v/>
      </c>
      <c r="H2004" s="25" t="str">
        <f>IF('Student Record'!I2002="","",'Student Record'!I2002)</f>
        <v/>
      </c>
      <c r="I2004" s="27" t="str">
        <f>IF('Student Record'!J2002="","",'Student Record'!J2002)</f>
        <v/>
      </c>
      <c r="J2004" s="25" t="str">
        <f>IF('Student Record'!O2002="","",'Student Record'!O2002)</f>
        <v/>
      </c>
      <c r="K20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4" s="25" t="str">
        <f>IF(Table1[[#This Row],[नाम विद्यार्थी]]="","",IF(AND(Table1[[#This Row],[कक्षा]]&gt;8,Table1[[#This Row],[कक्षा]]&lt;11),50,""))</f>
        <v/>
      </c>
      <c r="M2004" s="28" t="str">
        <f>IF(Table1[[#This Row],[नाम विद्यार्थी]]="","",IF(AND(Table1[[#This Row],[कक्षा]]&gt;=11,'School Fees'!$L$3="Yes"),100,""))</f>
        <v/>
      </c>
      <c r="N20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4" s="25" t="str">
        <f>IF(Table1[[#This Row],[नाम विद्यार्थी]]="","",IF(Table1[[#This Row],[कक्षा]]&gt;8,5,""))</f>
        <v/>
      </c>
      <c r="P20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4" s="21"/>
      <c r="R2004" s="21"/>
      <c r="S2004" s="28" t="str">
        <f>IF(SUM(Table1[[#This Row],[छात्र निधि]:[टी.सी.शुल्क]])=0,"",SUM(Table1[[#This Row],[छात्र निधि]:[टी.सी.शुल्क]]))</f>
        <v/>
      </c>
      <c r="T2004" s="33"/>
      <c r="U2004" s="33"/>
      <c r="V2004" s="22"/>
    </row>
    <row r="2005" spans="2:22" ht="15">
      <c r="B2005" s="25" t="str">
        <f>IF(C2005="","",ROWS($A$4:A2005))</f>
        <v/>
      </c>
      <c r="C2005" s="25" t="str">
        <f>IF('Student Record'!A2003="","",'Student Record'!A2003)</f>
        <v/>
      </c>
      <c r="D2005" s="25" t="str">
        <f>IF('Student Record'!B2003="","",'Student Record'!B2003)</f>
        <v/>
      </c>
      <c r="E2005" s="25" t="str">
        <f>IF('Student Record'!C2003="","",'Student Record'!C2003)</f>
        <v/>
      </c>
      <c r="F2005" s="26" t="str">
        <f>IF('Student Record'!E2003="","",'Student Record'!E2003)</f>
        <v/>
      </c>
      <c r="G2005" s="26" t="str">
        <f>IF('Student Record'!G2003="","",'Student Record'!G2003)</f>
        <v/>
      </c>
      <c r="H2005" s="25" t="str">
        <f>IF('Student Record'!I2003="","",'Student Record'!I2003)</f>
        <v/>
      </c>
      <c r="I2005" s="27" t="str">
        <f>IF('Student Record'!J2003="","",'Student Record'!J2003)</f>
        <v/>
      </c>
      <c r="J2005" s="25" t="str">
        <f>IF('Student Record'!O2003="","",'Student Record'!O2003)</f>
        <v/>
      </c>
      <c r="K20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5" s="25" t="str">
        <f>IF(Table1[[#This Row],[नाम विद्यार्थी]]="","",IF(AND(Table1[[#This Row],[कक्षा]]&gt;8,Table1[[#This Row],[कक्षा]]&lt;11),50,""))</f>
        <v/>
      </c>
      <c r="M2005" s="28" t="str">
        <f>IF(Table1[[#This Row],[नाम विद्यार्थी]]="","",IF(AND(Table1[[#This Row],[कक्षा]]&gt;=11,'School Fees'!$L$3="Yes"),100,""))</f>
        <v/>
      </c>
      <c r="N20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5" s="25" t="str">
        <f>IF(Table1[[#This Row],[नाम विद्यार्थी]]="","",IF(Table1[[#This Row],[कक्षा]]&gt;8,5,""))</f>
        <v/>
      </c>
      <c r="P20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5" s="21"/>
      <c r="R2005" s="21"/>
      <c r="S2005" s="28" t="str">
        <f>IF(SUM(Table1[[#This Row],[छात्र निधि]:[टी.सी.शुल्क]])=0,"",SUM(Table1[[#This Row],[छात्र निधि]:[टी.सी.शुल्क]]))</f>
        <v/>
      </c>
      <c r="T2005" s="33"/>
      <c r="U2005" s="33"/>
      <c r="V2005" s="22"/>
    </row>
    <row r="2006" spans="2:22" ht="15">
      <c r="B2006" s="25" t="str">
        <f>IF(C2006="","",ROWS($A$4:A2006))</f>
        <v/>
      </c>
      <c r="C2006" s="25" t="str">
        <f>IF('Student Record'!A2004="","",'Student Record'!A2004)</f>
        <v/>
      </c>
      <c r="D2006" s="25" t="str">
        <f>IF('Student Record'!B2004="","",'Student Record'!B2004)</f>
        <v/>
      </c>
      <c r="E2006" s="25" t="str">
        <f>IF('Student Record'!C2004="","",'Student Record'!C2004)</f>
        <v/>
      </c>
      <c r="F2006" s="26" t="str">
        <f>IF('Student Record'!E2004="","",'Student Record'!E2004)</f>
        <v/>
      </c>
      <c r="G2006" s="26" t="str">
        <f>IF('Student Record'!G2004="","",'Student Record'!G2004)</f>
        <v/>
      </c>
      <c r="H2006" s="25" t="str">
        <f>IF('Student Record'!I2004="","",'Student Record'!I2004)</f>
        <v/>
      </c>
      <c r="I2006" s="27" t="str">
        <f>IF('Student Record'!J2004="","",'Student Record'!J2004)</f>
        <v/>
      </c>
      <c r="J2006" s="25" t="str">
        <f>IF('Student Record'!O2004="","",'Student Record'!O2004)</f>
        <v/>
      </c>
      <c r="K20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6" s="25" t="str">
        <f>IF(Table1[[#This Row],[नाम विद्यार्थी]]="","",IF(AND(Table1[[#This Row],[कक्षा]]&gt;8,Table1[[#This Row],[कक्षा]]&lt;11),50,""))</f>
        <v/>
      </c>
      <c r="M2006" s="28" t="str">
        <f>IF(Table1[[#This Row],[नाम विद्यार्थी]]="","",IF(AND(Table1[[#This Row],[कक्षा]]&gt;=11,'School Fees'!$L$3="Yes"),100,""))</f>
        <v/>
      </c>
      <c r="N20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6" s="25" t="str">
        <f>IF(Table1[[#This Row],[नाम विद्यार्थी]]="","",IF(Table1[[#This Row],[कक्षा]]&gt;8,5,""))</f>
        <v/>
      </c>
      <c r="P20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6" s="21"/>
      <c r="R2006" s="21"/>
      <c r="S2006" s="28" t="str">
        <f>IF(SUM(Table1[[#This Row],[छात्र निधि]:[टी.सी.शुल्क]])=0,"",SUM(Table1[[#This Row],[छात्र निधि]:[टी.सी.शुल्क]]))</f>
        <v/>
      </c>
      <c r="T2006" s="33"/>
      <c r="U2006" s="33"/>
      <c r="V2006" s="22"/>
    </row>
    <row r="2007" spans="2:22" ht="15">
      <c r="B2007" s="25" t="str">
        <f>IF(C2007="","",ROWS($A$4:A2007))</f>
        <v/>
      </c>
      <c r="C2007" s="25" t="str">
        <f>IF('Student Record'!A2005="","",'Student Record'!A2005)</f>
        <v/>
      </c>
      <c r="D2007" s="25" t="str">
        <f>IF('Student Record'!B2005="","",'Student Record'!B2005)</f>
        <v/>
      </c>
      <c r="E2007" s="25" t="str">
        <f>IF('Student Record'!C2005="","",'Student Record'!C2005)</f>
        <v/>
      </c>
      <c r="F2007" s="26" t="str">
        <f>IF('Student Record'!E2005="","",'Student Record'!E2005)</f>
        <v/>
      </c>
      <c r="G2007" s="26" t="str">
        <f>IF('Student Record'!G2005="","",'Student Record'!G2005)</f>
        <v/>
      </c>
      <c r="H2007" s="25" t="str">
        <f>IF('Student Record'!I2005="","",'Student Record'!I2005)</f>
        <v/>
      </c>
      <c r="I2007" s="27" t="str">
        <f>IF('Student Record'!J2005="","",'Student Record'!J2005)</f>
        <v/>
      </c>
      <c r="J2007" s="25" t="str">
        <f>IF('Student Record'!O2005="","",'Student Record'!O2005)</f>
        <v/>
      </c>
      <c r="K20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7" s="25" t="str">
        <f>IF(Table1[[#This Row],[नाम विद्यार्थी]]="","",IF(AND(Table1[[#This Row],[कक्षा]]&gt;8,Table1[[#This Row],[कक्षा]]&lt;11),50,""))</f>
        <v/>
      </c>
      <c r="M2007" s="28" t="str">
        <f>IF(Table1[[#This Row],[नाम विद्यार्थी]]="","",IF(AND(Table1[[#This Row],[कक्षा]]&gt;=11,'School Fees'!$L$3="Yes"),100,""))</f>
        <v/>
      </c>
      <c r="N20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7" s="25" t="str">
        <f>IF(Table1[[#This Row],[नाम विद्यार्थी]]="","",IF(Table1[[#This Row],[कक्षा]]&gt;8,5,""))</f>
        <v/>
      </c>
      <c r="P20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7" s="21"/>
      <c r="R2007" s="21"/>
      <c r="S2007" s="28" t="str">
        <f>IF(SUM(Table1[[#This Row],[छात्र निधि]:[टी.सी.शुल्क]])=0,"",SUM(Table1[[#This Row],[छात्र निधि]:[टी.सी.शुल्क]]))</f>
        <v/>
      </c>
      <c r="T2007" s="33"/>
      <c r="U2007" s="33"/>
      <c r="V2007" s="22"/>
    </row>
    <row r="2008" spans="2:22" ht="15">
      <c r="B2008" s="25" t="str">
        <f>IF(C2008="","",ROWS($A$4:A2008))</f>
        <v/>
      </c>
      <c r="C2008" s="25" t="str">
        <f>IF('Student Record'!A2006="","",'Student Record'!A2006)</f>
        <v/>
      </c>
      <c r="D2008" s="25" t="str">
        <f>IF('Student Record'!B2006="","",'Student Record'!B2006)</f>
        <v/>
      </c>
      <c r="E2008" s="25" t="str">
        <f>IF('Student Record'!C2006="","",'Student Record'!C2006)</f>
        <v/>
      </c>
      <c r="F2008" s="26" t="str">
        <f>IF('Student Record'!E2006="","",'Student Record'!E2006)</f>
        <v/>
      </c>
      <c r="G2008" s="26" t="str">
        <f>IF('Student Record'!G2006="","",'Student Record'!G2006)</f>
        <v/>
      </c>
      <c r="H2008" s="25" t="str">
        <f>IF('Student Record'!I2006="","",'Student Record'!I2006)</f>
        <v/>
      </c>
      <c r="I2008" s="27" t="str">
        <f>IF('Student Record'!J2006="","",'Student Record'!J2006)</f>
        <v/>
      </c>
      <c r="J2008" s="25" t="str">
        <f>IF('Student Record'!O2006="","",'Student Record'!O2006)</f>
        <v/>
      </c>
      <c r="K20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8" s="25" t="str">
        <f>IF(Table1[[#This Row],[नाम विद्यार्थी]]="","",IF(AND(Table1[[#This Row],[कक्षा]]&gt;8,Table1[[#This Row],[कक्षा]]&lt;11),50,""))</f>
        <v/>
      </c>
      <c r="M2008" s="28" t="str">
        <f>IF(Table1[[#This Row],[नाम विद्यार्थी]]="","",IF(AND(Table1[[#This Row],[कक्षा]]&gt;=11,'School Fees'!$L$3="Yes"),100,""))</f>
        <v/>
      </c>
      <c r="N20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8" s="25" t="str">
        <f>IF(Table1[[#This Row],[नाम विद्यार्थी]]="","",IF(Table1[[#This Row],[कक्षा]]&gt;8,5,""))</f>
        <v/>
      </c>
      <c r="P20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8" s="21"/>
      <c r="R2008" s="21"/>
      <c r="S2008" s="28" t="str">
        <f>IF(SUM(Table1[[#This Row],[छात्र निधि]:[टी.सी.शुल्क]])=0,"",SUM(Table1[[#This Row],[छात्र निधि]:[टी.सी.शुल्क]]))</f>
        <v/>
      </c>
      <c r="T2008" s="33"/>
      <c r="U2008" s="33"/>
      <c r="V2008" s="22"/>
    </row>
    <row r="2009" spans="2:22" ht="15">
      <c r="B2009" s="25" t="str">
        <f>IF(C2009="","",ROWS($A$4:A2009))</f>
        <v/>
      </c>
      <c r="C2009" s="25" t="str">
        <f>IF('Student Record'!A2007="","",'Student Record'!A2007)</f>
        <v/>
      </c>
      <c r="D2009" s="25" t="str">
        <f>IF('Student Record'!B2007="","",'Student Record'!B2007)</f>
        <v/>
      </c>
      <c r="E2009" s="25" t="str">
        <f>IF('Student Record'!C2007="","",'Student Record'!C2007)</f>
        <v/>
      </c>
      <c r="F2009" s="26" t="str">
        <f>IF('Student Record'!E2007="","",'Student Record'!E2007)</f>
        <v/>
      </c>
      <c r="G2009" s="26" t="str">
        <f>IF('Student Record'!G2007="","",'Student Record'!G2007)</f>
        <v/>
      </c>
      <c r="H2009" s="25" t="str">
        <f>IF('Student Record'!I2007="","",'Student Record'!I2007)</f>
        <v/>
      </c>
      <c r="I2009" s="27" t="str">
        <f>IF('Student Record'!J2007="","",'Student Record'!J2007)</f>
        <v/>
      </c>
      <c r="J2009" s="25" t="str">
        <f>IF('Student Record'!O2007="","",'Student Record'!O2007)</f>
        <v/>
      </c>
      <c r="K20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09" s="25" t="str">
        <f>IF(Table1[[#This Row],[नाम विद्यार्थी]]="","",IF(AND(Table1[[#This Row],[कक्षा]]&gt;8,Table1[[#This Row],[कक्षा]]&lt;11),50,""))</f>
        <v/>
      </c>
      <c r="M2009" s="28" t="str">
        <f>IF(Table1[[#This Row],[नाम विद्यार्थी]]="","",IF(AND(Table1[[#This Row],[कक्षा]]&gt;=11,'School Fees'!$L$3="Yes"),100,""))</f>
        <v/>
      </c>
      <c r="N20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09" s="25" t="str">
        <f>IF(Table1[[#This Row],[नाम विद्यार्थी]]="","",IF(Table1[[#This Row],[कक्षा]]&gt;8,5,""))</f>
        <v/>
      </c>
      <c r="P20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09" s="21"/>
      <c r="R2009" s="21"/>
      <c r="S2009" s="28" t="str">
        <f>IF(SUM(Table1[[#This Row],[छात्र निधि]:[टी.सी.शुल्क]])=0,"",SUM(Table1[[#This Row],[छात्र निधि]:[टी.सी.शुल्क]]))</f>
        <v/>
      </c>
      <c r="T2009" s="33"/>
      <c r="U2009" s="33"/>
      <c r="V2009" s="22"/>
    </row>
    <row r="2010" spans="2:22" ht="15">
      <c r="B2010" s="25" t="str">
        <f>IF(C2010="","",ROWS($A$4:A2010))</f>
        <v/>
      </c>
      <c r="C2010" s="25" t="str">
        <f>IF('Student Record'!A2008="","",'Student Record'!A2008)</f>
        <v/>
      </c>
      <c r="D2010" s="25" t="str">
        <f>IF('Student Record'!B2008="","",'Student Record'!B2008)</f>
        <v/>
      </c>
      <c r="E2010" s="25" t="str">
        <f>IF('Student Record'!C2008="","",'Student Record'!C2008)</f>
        <v/>
      </c>
      <c r="F2010" s="26" t="str">
        <f>IF('Student Record'!E2008="","",'Student Record'!E2008)</f>
        <v/>
      </c>
      <c r="G2010" s="26" t="str">
        <f>IF('Student Record'!G2008="","",'Student Record'!G2008)</f>
        <v/>
      </c>
      <c r="H2010" s="25" t="str">
        <f>IF('Student Record'!I2008="","",'Student Record'!I2008)</f>
        <v/>
      </c>
      <c r="I2010" s="27" t="str">
        <f>IF('Student Record'!J2008="","",'Student Record'!J2008)</f>
        <v/>
      </c>
      <c r="J2010" s="25" t="str">
        <f>IF('Student Record'!O2008="","",'Student Record'!O2008)</f>
        <v/>
      </c>
      <c r="K20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0" s="25" t="str">
        <f>IF(Table1[[#This Row],[नाम विद्यार्थी]]="","",IF(AND(Table1[[#This Row],[कक्षा]]&gt;8,Table1[[#This Row],[कक्षा]]&lt;11),50,""))</f>
        <v/>
      </c>
      <c r="M2010" s="28" t="str">
        <f>IF(Table1[[#This Row],[नाम विद्यार्थी]]="","",IF(AND(Table1[[#This Row],[कक्षा]]&gt;=11,'School Fees'!$L$3="Yes"),100,""))</f>
        <v/>
      </c>
      <c r="N20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0" s="25" t="str">
        <f>IF(Table1[[#This Row],[नाम विद्यार्थी]]="","",IF(Table1[[#This Row],[कक्षा]]&gt;8,5,""))</f>
        <v/>
      </c>
      <c r="P20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0" s="21"/>
      <c r="R2010" s="21"/>
      <c r="S2010" s="28" t="str">
        <f>IF(SUM(Table1[[#This Row],[छात्र निधि]:[टी.सी.शुल्क]])=0,"",SUM(Table1[[#This Row],[छात्र निधि]:[टी.सी.शुल्क]]))</f>
        <v/>
      </c>
      <c r="T2010" s="33"/>
      <c r="U2010" s="33"/>
      <c r="V2010" s="22"/>
    </row>
    <row r="2011" spans="2:22" ht="15">
      <c r="B2011" s="25" t="str">
        <f>IF(C2011="","",ROWS($A$4:A2011))</f>
        <v/>
      </c>
      <c r="C2011" s="25" t="str">
        <f>IF('Student Record'!A2009="","",'Student Record'!A2009)</f>
        <v/>
      </c>
      <c r="D2011" s="25" t="str">
        <f>IF('Student Record'!B2009="","",'Student Record'!B2009)</f>
        <v/>
      </c>
      <c r="E2011" s="25" t="str">
        <f>IF('Student Record'!C2009="","",'Student Record'!C2009)</f>
        <v/>
      </c>
      <c r="F2011" s="26" t="str">
        <f>IF('Student Record'!E2009="","",'Student Record'!E2009)</f>
        <v/>
      </c>
      <c r="G2011" s="26" t="str">
        <f>IF('Student Record'!G2009="","",'Student Record'!G2009)</f>
        <v/>
      </c>
      <c r="H2011" s="25" t="str">
        <f>IF('Student Record'!I2009="","",'Student Record'!I2009)</f>
        <v/>
      </c>
      <c r="I2011" s="27" t="str">
        <f>IF('Student Record'!J2009="","",'Student Record'!J2009)</f>
        <v/>
      </c>
      <c r="J2011" s="25" t="str">
        <f>IF('Student Record'!O2009="","",'Student Record'!O2009)</f>
        <v/>
      </c>
      <c r="K20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1" s="25" t="str">
        <f>IF(Table1[[#This Row],[नाम विद्यार्थी]]="","",IF(AND(Table1[[#This Row],[कक्षा]]&gt;8,Table1[[#This Row],[कक्षा]]&lt;11),50,""))</f>
        <v/>
      </c>
      <c r="M2011" s="28" t="str">
        <f>IF(Table1[[#This Row],[नाम विद्यार्थी]]="","",IF(AND(Table1[[#This Row],[कक्षा]]&gt;=11,'School Fees'!$L$3="Yes"),100,""))</f>
        <v/>
      </c>
      <c r="N20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1" s="25" t="str">
        <f>IF(Table1[[#This Row],[नाम विद्यार्थी]]="","",IF(Table1[[#This Row],[कक्षा]]&gt;8,5,""))</f>
        <v/>
      </c>
      <c r="P20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1" s="21"/>
      <c r="R2011" s="21"/>
      <c r="S2011" s="28" t="str">
        <f>IF(SUM(Table1[[#This Row],[छात्र निधि]:[टी.सी.शुल्क]])=0,"",SUM(Table1[[#This Row],[छात्र निधि]:[टी.सी.शुल्क]]))</f>
        <v/>
      </c>
      <c r="T2011" s="33"/>
      <c r="U2011" s="33"/>
      <c r="V2011" s="22"/>
    </row>
    <row r="2012" spans="2:22" ht="15">
      <c r="B2012" s="25" t="str">
        <f>IF(C2012="","",ROWS($A$4:A2012))</f>
        <v/>
      </c>
      <c r="C2012" s="25" t="str">
        <f>IF('Student Record'!A2010="","",'Student Record'!A2010)</f>
        <v/>
      </c>
      <c r="D2012" s="25" t="str">
        <f>IF('Student Record'!B2010="","",'Student Record'!B2010)</f>
        <v/>
      </c>
      <c r="E2012" s="25" t="str">
        <f>IF('Student Record'!C2010="","",'Student Record'!C2010)</f>
        <v/>
      </c>
      <c r="F2012" s="26" t="str">
        <f>IF('Student Record'!E2010="","",'Student Record'!E2010)</f>
        <v/>
      </c>
      <c r="G2012" s="26" t="str">
        <f>IF('Student Record'!G2010="","",'Student Record'!G2010)</f>
        <v/>
      </c>
      <c r="H2012" s="25" t="str">
        <f>IF('Student Record'!I2010="","",'Student Record'!I2010)</f>
        <v/>
      </c>
      <c r="I2012" s="27" t="str">
        <f>IF('Student Record'!J2010="","",'Student Record'!J2010)</f>
        <v/>
      </c>
      <c r="J2012" s="25" t="str">
        <f>IF('Student Record'!O2010="","",'Student Record'!O2010)</f>
        <v/>
      </c>
      <c r="K20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2" s="25" t="str">
        <f>IF(Table1[[#This Row],[नाम विद्यार्थी]]="","",IF(AND(Table1[[#This Row],[कक्षा]]&gt;8,Table1[[#This Row],[कक्षा]]&lt;11),50,""))</f>
        <v/>
      </c>
      <c r="M2012" s="28" t="str">
        <f>IF(Table1[[#This Row],[नाम विद्यार्थी]]="","",IF(AND(Table1[[#This Row],[कक्षा]]&gt;=11,'School Fees'!$L$3="Yes"),100,""))</f>
        <v/>
      </c>
      <c r="N20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2" s="25" t="str">
        <f>IF(Table1[[#This Row],[नाम विद्यार्थी]]="","",IF(Table1[[#This Row],[कक्षा]]&gt;8,5,""))</f>
        <v/>
      </c>
      <c r="P20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2" s="21"/>
      <c r="R2012" s="21"/>
      <c r="S2012" s="28" t="str">
        <f>IF(SUM(Table1[[#This Row],[छात्र निधि]:[टी.सी.शुल्क]])=0,"",SUM(Table1[[#This Row],[छात्र निधि]:[टी.सी.शुल्क]]))</f>
        <v/>
      </c>
      <c r="T2012" s="33"/>
      <c r="U2012" s="33"/>
      <c r="V2012" s="22"/>
    </row>
    <row r="2013" spans="2:22" ht="15">
      <c r="B2013" s="25" t="str">
        <f>IF(C2013="","",ROWS($A$4:A2013))</f>
        <v/>
      </c>
      <c r="C2013" s="25" t="str">
        <f>IF('Student Record'!A2011="","",'Student Record'!A2011)</f>
        <v/>
      </c>
      <c r="D2013" s="25" t="str">
        <f>IF('Student Record'!B2011="","",'Student Record'!B2011)</f>
        <v/>
      </c>
      <c r="E2013" s="25" t="str">
        <f>IF('Student Record'!C2011="","",'Student Record'!C2011)</f>
        <v/>
      </c>
      <c r="F2013" s="26" t="str">
        <f>IF('Student Record'!E2011="","",'Student Record'!E2011)</f>
        <v/>
      </c>
      <c r="G2013" s="26" t="str">
        <f>IF('Student Record'!G2011="","",'Student Record'!G2011)</f>
        <v/>
      </c>
      <c r="H2013" s="25" t="str">
        <f>IF('Student Record'!I2011="","",'Student Record'!I2011)</f>
        <v/>
      </c>
      <c r="I2013" s="27" t="str">
        <f>IF('Student Record'!J2011="","",'Student Record'!J2011)</f>
        <v/>
      </c>
      <c r="J2013" s="25" t="str">
        <f>IF('Student Record'!O2011="","",'Student Record'!O2011)</f>
        <v/>
      </c>
      <c r="K20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3" s="25" t="str">
        <f>IF(Table1[[#This Row],[नाम विद्यार्थी]]="","",IF(AND(Table1[[#This Row],[कक्षा]]&gt;8,Table1[[#This Row],[कक्षा]]&lt;11),50,""))</f>
        <v/>
      </c>
      <c r="M2013" s="28" t="str">
        <f>IF(Table1[[#This Row],[नाम विद्यार्थी]]="","",IF(AND(Table1[[#This Row],[कक्षा]]&gt;=11,'School Fees'!$L$3="Yes"),100,""))</f>
        <v/>
      </c>
      <c r="N20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3" s="25" t="str">
        <f>IF(Table1[[#This Row],[नाम विद्यार्थी]]="","",IF(Table1[[#This Row],[कक्षा]]&gt;8,5,""))</f>
        <v/>
      </c>
      <c r="P20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3" s="21"/>
      <c r="R2013" s="21"/>
      <c r="S2013" s="28" t="str">
        <f>IF(SUM(Table1[[#This Row],[छात्र निधि]:[टी.सी.शुल्क]])=0,"",SUM(Table1[[#This Row],[छात्र निधि]:[टी.सी.शुल्क]]))</f>
        <v/>
      </c>
      <c r="T2013" s="33"/>
      <c r="U2013" s="33"/>
      <c r="V2013" s="22"/>
    </row>
    <row r="2014" spans="2:22" ht="15">
      <c r="B2014" s="25" t="str">
        <f>IF(C2014="","",ROWS($A$4:A2014))</f>
        <v/>
      </c>
      <c r="C2014" s="25" t="str">
        <f>IF('Student Record'!A2012="","",'Student Record'!A2012)</f>
        <v/>
      </c>
      <c r="D2014" s="25" t="str">
        <f>IF('Student Record'!B2012="","",'Student Record'!B2012)</f>
        <v/>
      </c>
      <c r="E2014" s="25" t="str">
        <f>IF('Student Record'!C2012="","",'Student Record'!C2012)</f>
        <v/>
      </c>
      <c r="F2014" s="26" t="str">
        <f>IF('Student Record'!E2012="","",'Student Record'!E2012)</f>
        <v/>
      </c>
      <c r="G2014" s="26" t="str">
        <f>IF('Student Record'!G2012="","",'Student Record'!G2012)</f>
        <v/>
      </c>
      <c r="H2014" s="25" t="str">
        <f>IF('Student Record'!I2012="","",'Student Record'!I2012)</f>
        <v/>
      </c>
      <c r="I2014" s="27" t="str">
        <f>IF('Student Record'!J2012="","",'Student Record'!J2012)</f>
        <v/>
      </c>
      <c r="J2014" s="25" t="str">
        <f>IF('Student Record'!O2012="","",'Student Record'!O2012)</f>
        <v/>
      </c>
      <c r="K20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4" s="25" t="str">
        <f>IF(Table1[[#This Row],[नाम विद्यार्थी]]="","",IF(AND(Table1[[#This Row],[कक्षा]]&gt;8,Table1[[#This Row],[कक्षा]]&lt;11),50,""))</f>
        <v/>
      </c>
      <c r="M2014" s="28" t="str">
        <f>IF(Table1[[#This Row],[नाम विद्यार्थी]]="","",IF(AND(Table1[[#This Row],[कक्षा]]&gt;=11,'School Fees'!$L$3="Yes"),100,""))</f>
        <v/>
      </c>
      <c r="N20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4" s="25" t="str">
        <f>IF(Table1[[#This Row],[नाम विद्यार्थी]]="","",IF(Table1[[#This Row],[कक्षा]]&gt;8,5,""))</f>
        <v/>
      </c>
      <c r="P20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4" s="21"/>
      <c r="R2014" s="21"/>
      <c r="S2014" s="28" t="str">
        <f>IF(SUM(Table1[[#This Row],[छात्र निधि]:[टी.सी.शुल्क]])=0,"",SUM(Table1[[#This Row],[छात्र निधि]:[टी.सी.शुल्क]]))</f>
        <v/>
      </c>
      <c r="T2014" s="33"/>
      <c r="U2014" s="33"/>
      <c r="V2014" s="22"/>
    </row>
    <row r="2015" spans="2:22" ht="15">
      <c r="B2015" s="25" t="str">
        <f>IF(C2015="","",ROWS($A$4:A2015))</f>
        <v/>
      </c>
      <c r="C2015" s="25" t="str">
        <f>IF('Student Record'!A2013="","",'Student Record'!A2013)</f>
        <v/>
      </c>
      <c r="D2015" s="25" t="str">
        <f>IF('Student Record'!B2013="","",'Student Record'!B2013)</f>
        <v/>
      </c>
      <c r="E2015" s="25" t="str">
        <f>IF('Student Record'!C2013="","",'Student Record'!C2013)</f>
        <v/>
      </c>
      <c r="F2015" s="26" t="str">
        <f>IF('Student Record'!E2013="","",'Student Record'!E2013)</f>
        <v/>
      </c>
      <c r="G2015" s="26" t="str">
        <f>IF('Student Record'!G2013="","",'Student Record'!G2013)</f>
        <v/>
      </c>
      <c r="H2015" s="25" t="str">
        <f>IF('Student Record'!I2013="","",'Student Record'!I2013)</f>
        <v/>
      </c>
      <c r="I2015" s="27" t="str">
        <f>IF('Student Record'!J2013="","",'Student Record'!J2013)</f>
        <v/>
      </c>
      <c r="J2015" s="25" t="str">
        <f>IF('Student Record'!O2013="","",'Student Record'!O2013)</f>
        <v/>
      </c>
      <c r="K20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5" s="25" t="str">
        <f>IF(Table1[[#This Row],[नाम विद्यार्थी]]="","",IF(AND(Table1[[#This Row],[कक्षा]]&gt;8,Table1[[#This Row],[कक्षा]]&lt;11),50,""))</f>
        <v/>
      </c>
      <c r="M2015" s="28" t="str">
        <f>IF(Table1[[#This Row],[नाम विद्यार्थी]]="","",IF(AND(Table1[[#This Row],[कक्षा]]&gt;=11,'School Fees'!$L$3="Yes"),100,""))</f>
        <v/>
      </c>
      <c r="N20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5" s="25" t="str">
        <f>IF(Table1[[#This Row],[नाम विद्यार्थी]]="","",IF(Table1[[#This Row],[कक्षा]]&gt;8,5,""))</f>
        <v/>
      </c>
      <c r="P20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5" s="21"/>
      <c r="R2015" s="21"/>
      <c r="S2015" s="28" t="str">
        <f>IF(SUM(Table1[[#This Row],[छात्र निधि]:[टी.सी.शुल्क]])=0,"",SUM(Table1[[#This Row],[छात्र निधि]:[टी.सी.शुल्क]]))</f>
        <v/>
      </c>
      <c r="T2015" s="33"/>
      <c r="U2015" s="33"/>
      <c r="V2015" s="22"/>
    </row>
    <row r="2016" spans="2:22" ht="15">
      <c r="B2016" s="25" t="str">
        <f>IF(C2016="","",ROWS($A$4:A2016))</f>
        <v/>
      </c>
      <c r="C2016" s="25" t="str">
        <f>IF('Student Record'!A2014="","",'Student Record'!A2014)</f>
        <v/>
      </c>
      <c r="D2016" s="25" t="str">
        <f>IF('Student Record'!B2014="","",'Student Record'!B2014)</f>
        <v/>
      </c>
      <c r="E2016" s="25" t="str">
        <f>IF('Student Record'!C2014="","",'Student Record'!C2014)</f>
        <v/>
      </c>
      <c r="F2016" s="26" t="str">
        <f>IF('Student Record'!E2014="","",'Student Record'!E2014)</f>
        <v/>
      </c>
      <c r="G2016" s="26" t="str">
        <f>IF('Student Record'!G2014="","",'Student Record'!G2014)</f>
        <v/>
      </c>
      <c r="H2016" s="25" t="str">
        <f>IF('Student Record'!I2014="","",'Student Record'!I2014)</f>
        <v/>
      </c>
      <c r="I2016" s="27" t="str">
        <f>IF('Student Record'!J2014="","",'Student Record'!J2014)</f>
        <v/>
      </c>
      <c r="J2016" s="25" t="str">
        <f>IF('Student Record'!O2014="","",'Student Record'!O2014)</f>
        <v/>
      </c>
      <c r="K20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6" s="25" t="str">
        <f>IF(Table1[[#This Row],[नाम विद्यार्थी]]="","",IF(AND(Table1[[#This Row],[कक्षा]]&gt;8,Table1[[#This Row],[कक्षा]]&lt;11),50,""))</f>
        <v/>
      </c>
      <c r="M2016" s="28" t="str">
        <f>IF(Table1[[#This Row],[नाम विद्यार्थी]]="","",IF(AND(Table1[[#This Row],[कक्षा]]&gt;=11,'School Fees'!$L$3="Yes"),100,""))</f>
        <v/>
      </c>
      <c r="N20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6" s="25" t="str">
        <f>IF(Table1[[#This Row],[नाम विद्यार्थी]]="","",IF(Table1[[#This Row],[कक्षा]]&gt;8,5,""))</f>
        <v/>
      </c>
      <c r="P20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6" s="21"/>
      <c r="R2016" s="21"/>
      <c r="S2016" s="28" t="str">
        <f>IF(SUM(Table1[[#This Row],[छात्र निधि]:[टी.सी.शुल्क]])=0,"",SUM(Table1[[#This Row],[छात्र निधि]:[टी.सी.शुल्क]]))</f>
        <v/>
      </c>
      <c r="T2016" s="33"/>
      <c r="U2016" s="33"/>
      <c r="V2016" s="22"/>
    </row>
    <row r="2017" spans="2:22" ht="15">
      <c r="B2017" s="25" t="str">
        <f>IF(C2017="","",ROWS($A$4:A2017))</f>
        <v/>
      </c>
      <c r="C2017" s="25" t="str">
        <f>IF('Student Record'!A2015="","",'Student Record'!A2015)</f>
        <v/>
      </c>
      <c r="D2017" s="25" t="str">
        <f>IF('Student Record'!B2015="","",'Student Record'!B2015)</f>
        <v/>
      </c>
      <c r="E2017" s="25" t="str">
        <f>IF('Student Record'!C2015="","",'Student Record'!C2015)</f>
        <v/>
      </c>
      <c r="F2017" s="26" t="str">
        <f>IF('Student Record'!E2015="","",'Student Record'!E2015)</f>
        <v/>
      </c>
      <c r="G2017" s="26" t="str">
        <f>IF('Student Record'!G2015="","",'Student Record'!G2015)</f>
        <v/>
      </c>
      <c r="H2017" s="25" t="str">
        <f>IF('Student Record'!I2015="","",'Student Record'!I2015)</f>
        <v/>
      </c>
      <c r="I2017" s="27" t="str">
        <f>IF('Student Record'!J2015="","",'Student Record'!J2015)</f>
        <v/>
      </c>
      <c r="J2017" s="25" t="str">
        <f>IF('Student Record'!O2015="","",'Student Record'!O2015)</f>
        <v/>
      </c>
      <c r="K20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7" s="25" t="str">
        <f>IF(Table1[[#This Row],[नाम विद्यार्थी]]="","",IF(AND(Table1[[#This Row],[कक्षा]]&gt;8,Table1[[#This Row],[कक्षा]]&lt;11),50,""))</f>
        <v/>
      </c>
      <c r="M2017" s="28" t="str">
        <f>IF(Table1[[#This Row],[नाम विद्यार्थी]]="","",IF(AND(Table1[[#This Row],[कक्षा]]&gt;=11,'School Fees'!$L$3="Yes"),100,""))</f>
        <v/>
      </c>
      <c r="N20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7" s="25" t="str">
        <f>IF(Table1[[#This Row],[नाम विद्यार्थी]]="","",IF(Table1[[#This Row],[कक्षा]]&gt;8,5,""))</f>
        <v/>
      </c>
      <c r="P20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7" s="21"/>
      <c r="R2017" s="21"/>
      <c r="S2017" s="28" t="str">
        <f>IF(SUM(Table1[[#This Row],[छात्र निधि]:[टी.सी.शुल्क]])=0,"",SUM(Table1[[#This Row],[छात्र निधि]:[टी.सी.शुल्क]]))</f>
        <v/>
      </c>
      <c r="T2017" s="33"/>
      <c r="U2017" s="33"/>
      <c r="V2017" s="22"/>
    </row>
    <row r="2018" spans="2:22" ht="15">
      <c r="B2018" s="25" t="str">
        <f>IF(C2018="","",ROWS($A$4:A2018))</f>
        <v/>
      </c>
      <c r="C2018" s="25" t="str">
        <f>IF('Student Record'!A2016="","",'Student Record'!A2016)</f>
        <v/>
      </c>
      <c r="D2018" s="25" t="str">
        <f>IF('Student Record'!B2016="","",'Student Record'!B2016)</f>
        <v/>
      </c>
      <c r="E2018" s="25" t="str">
        <f>IF('Student Record'!C2016="","",'Student Record'!C2016)</f>
        <v/>
      </c>
      <c r="F2018" s="26" t="str">
        <f>IF('Student Record'!E2016="","",'Student Record'!E2016)</f>
        <v/>
      </c>
      <c r="G2018" s="26" t="str">
        <f>IF('Student Record'!G2016="","",'Student Record'!G2016)</f>
        <v/>
      </c>
      <c r="H2018" s="25" t="str">
        <f>IF('Student Record'!I2016="","",'Student Record'!I2016)</f>
        <v/>
      </c>
      <c r="I2018" s="27" t="str">
        <f>IF('Student Record'!J2016="","",'Student Record'!J2016)</f>
        <v/>
      </c>
      <c r="J2018" s="25" t="str">
        <f>IF('Student Record'!O2016="","",'Student Record'!O2016)</f>
        <v/>
      </c>
      <c r="K20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8" s="25" t="str">
        <f>IF(Table1[[#This Row],[नाम विद्यार्थी]]="","",IF(AND(Table1[[#This Row],[कक्षा]]&gt;8,Table1[[#This Row],[कक्षा]]&lt;11),50,""))</f>
        <v/>
      </c>
      <c r="M2018" s="28" t="str">
        <f>IF(Table1[[#This Row],[नाम विद्यार्थी]]="","",IF(AND(Table1[[#This Row],[कक्षा]]&gt;=11,'School Fees'!$L$3="Yes"),100,""))</f>
        <v/>
      </c>
      <c r="N20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8" s="25" t="str">
        <f>IF(Table1[[#This Row],[नाम विद्यार्थी]]="","",IF(Table1[[#This Row],[कक्षा]]&gt;8,5,""))</f>
        <v/>
      </c>
      <c r="P20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8" s="21"/>
      <c r="R2018" s="21"/>
      <c r="S2018" s="28" t="str">
        <f>IF(SUM(Table1[[#This Row],[छात्र निधि]:[टी.सी.शुल्क]])=0,"",SUM(Table1[[#This Row],[छात्र निधि]:[टी.सी.शुल्क]]))</f>
        <v/>
      </c>
      <c r="T2018" s="33"/>
      <c r="U2018" s="33"/>
      <c r="V2018" s="22"/>
    </row>
    <row r="2019" spans="2:22" ht="15">
      <c r="B2019" s="25" t="str">
        <f>IF(C2019="","",ROWS($A$4:A2019))</f>
        <v/>
      </c>
      <c r="C2019" s="25" t="str">
        <f>IF('Student Record'!A2017="","",'Student Record'!A2017)</f>
        <v/>
      </c>
      <c r="D2019" s="25" t="str">
        <f>IF('Student Record'!B2017="","",'Student Record'!B2017)</f>
        <v/>
      </c>
      <c r="E2019" s="25" t="str">
        <f>IF('Student Record'!C2017="","",'Student Record'!C2017)</f>
        <v/>
      </c>
      <c r="F2019" s="26" t="str">
        <f>IF('Student Record'!E2017="","",'Student Record'!E2017)</f>
        <v/>
      </c>
      <c r="G2019" s="26" t="str">
        <f>IF('Student Record'!G2017="","",'Student Record'!G2017)</f>
        <v/>
      </c>
      <c r="H2019" s="25" t="str">
        <f>IF('Student Record'!I2017="","",'Student Record'!I2017)</f>
        <v/>
      </c>
      <c r="I2019" s="27" t="str">
        <f>IF('Student Record'!J2017="","",'Student Record'!J2017)</f>
        <v/>
      </c>
      <c r="J2019" s="25" t="str">
        <f>IF('Student Record'!O2017="","",'Student Record'!O2017)</f>
        <v/>
      </c>
      <c r="K20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19" s="25" t="str">
        <f>IF(Table1[[#This Row],[नाम विद्यार्थी]]="","",IF(AND(Table1[[#This Row],[कक्षा]]&gt;8,Table1[[#This Row],[कक्षा]]&lt;11),50,""))</f>
        <v/>
      </c>
      <c r="M2019" s="28" t="str">
        <f>IF(Table1[[#This Row],[नाम विद्यार्थी]]="","",IF(AND(Table1[[#This Row],[कक्षा]]&gt;=11,'School Fees'!$L$3="Yes"),100,""))</f>
        <v/>
      </c>
      <c r="N20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19" s="25" t="str">
        <f>IF(Table1[[#This Row],[नाम विद्यार्थी]]="","",IF(Table1[[#This Row],[कक्षा]]&gt;8,5,""))</f>
        <v/>
      </c>
      <c r="P20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19" s="21"/>
      <c r="R2019" s="21"/>
      <c r="S2019" s="28" t="str">
        <f>IF(SUM(Table1[[#This Row],[छात्र निधि]:[टी.सी.शुल्क]])=0,"",SUM(Table1[[#This Row],[छात्र निधि]:[टी.सी.शुल्क]]))</f>
        <v/>
      </c>
      <c r="T2019" s="33"/>
      <c r="U2019" s="33"/>
      <c r="V2019" s="22"/>
    </row>
    <row r="2020" spans="2:22" ht="15">
      <c r="B2020" s="25" t="str">
        <f>IF(C2020="","",ROWS($A$4:A2020))</f>
        <v/>
      </c>
      <c r="C2020" s="25" t="str">
        <f>IF('Student Record'!A2018="","",'Student Record'!A2018)</f>
        <v/>
      </c>
      <c r="D2020" s="25" t="str">
        <f>IF('Student Record'!B2018="","",'Student Record'!B2018)</f>
        <v/>
      </c>
      <c r="E2020" s="25" t="str">
        <f>IF('Student Record'!C2018="","",'Student Record'!C2018)</f>
        <v/>
      </c>
      <c r="F2020" s="26" t="str">
        <f>IF('Student Record'!E2018="","",'Student Record'!E2018)</f>
        <v/>
      </c>
      <c r="G2020" s="26" t="str">
        <f>IF('Student Record'!G2018="","",'Student Record'!G2018)</f>
        <v/>
      </c>
      <c r="H2020" s="25" t="str">
        <f>IF('Student Record'!I2018="","",'Student Record'!I2018)</f>
        <v/>
      </c>
      <c r="I2020" s="27" t="str">
        <f>IF('Student Record'!J2018="","",'Student Record'!J2018)</f>
        <v/>
      </c>
      <c r="J2020" s="25" t="str">
        <f>IF('Student Record'!O2018="","",'Student Record'!O2018)</f>
        <v/>
      </c>
      <c r="K20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0" s="25" t="str">
        <f>IF(Table1[[#This Row],[नाम विद्यार्थी]]="","",IF(AND(Table1[[#This Row],[कक्षा]]&gt;8,Table1[[#This Row],[कक्षा]]&lt;11),50,""))</f>
        <v/>
      </c>
      <c r="M2020" s="28" t="str">
        <f>IF(Table1[[#This Row],[नाम विद्यार्थी]]="","",IF(AND(Table1[[#This Row],[कक्षा]]&gt;=11,'School Fees'!$L$3="Yes"),100,""))</f>
        <v/>
      </c>
      <c r="N20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0" s="25" t="str">
        <f>IF(Table1[[#This Row],[नाम विद्यार्थी]]="","",IF(Table1[[#This Row],[कक्षा]]&gt;8,5,""))</f>
        <v/>
      </c>
      <c r="P20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0" s="21"/>
      <c r="R2020" s="21"/>
      <c r="S2020" s="28" t="str">
        <f>IF(SUM(Table1[[#This Row],[छात्र निधि]:[टी.सी.शुल्क]])=0,"",SUM(Table1[[#This Row],[छात्र निधि]:[टी.सी.शुल्क]]))</f>
        <v/>
      </c>
      <c r="T2020" s="33"/>
      <c r="U2020" s="33"/>
      <c r="V2020" s="22"/>
    </row>
    <row r="2021" spans="2:22" ht="15">
      <c r="B2021" s="25" t="str">
        <f>IF(C2021="","",ROWS($A$4:A2021))</f>
        <v/>
      </c>
      <c r="C2021" s="25" t="str">
        <f>IF('Student Record'!A2019="","",'Student Record'!A2019)</f>
        <v/>
      </c>
      <c r="D2021" s="25" t="str">
        <f>IF('Student Record'!B2019="","",'Student Record'!B2019)</f>
        <v/>
      </c>
      <c r="E2021" s="25" t="str">
        <f>IF('Student Record'!C2019="","",'Student Record'!C2019)</f>
        <v/>
      </c>
      <c r="F2021" s="26" t="str">
        <f>IF('Student Record'!E2019="","",'Student Record'!E2019)</f>
        <v/>
      </c>
      <c r="G2021" s="26" t="str">
        <f>IF('Student Record'!G2019="","",'Student Record'!G2019)</f>
        <v/>
      </c>
      <c r="H2021" s="25" t="str">
        <f>IF('Student Record'!I2019="","",'Student Record'!I2019)</f>
        <v/>
      </c>
      <c r="I2021" s="27" t="str">
        <f>IF('Student Record'!J2019="","",'Student Record'!J2019)</f>
        <v/>
      </c>
      <c r="J2021" s="25" t="str">
        <f>IF('Student Record'!O2019="","",'Student Record'!O2019)</f>
        <v/>
      </c>
      <c r="K20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1" s="25" t="str">
        <f>IF(Table1[[#This Row],[नाम विद्यार्थी]]="","",IF(AND(Table1[[#This Row],[कक्षा]]&gt;8,Table1[[#This Row],[कक्षा]]&lt;11),50,""))</f>
        <v/>
      </c>
      <c r="M2021" s="28" t="str">
        <f>IF(Table1[[#This Row],[नाम विद्यार्थी]]="","",IF(AND(Table1[[#This Row],[कक्षा]]&gt;=11,'School Fees'!$L$3="Yes"),100,""))</f>
        <v/>
      </c>
      <c r="N20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1" s="25" t="str">
        <f>IF(Table1[[#This Row],[नाम विद्यार्थी]]="","",IF(Table1[[#This Row],[कक्षा]]&gt;8,5,""))</f>
        <v/>
      </c>
      <c r="P20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1" s="21"/>
      <c r="R2021" s="21"/>
      <c r="S2021" s="28" t="str">
        <f>IF(SUM(Table1[[#This Row],[छात्र निधि]:[टी.सी.शुल्क]])=0,"",SUM(Table1[[#This Row],[छात्र निधि]:[टी.सी.शुल्क]]))</f>
        <v/>
      </c>
      <c r="T2021" s="33"/>
      <c r="U2021" s="33"/>
      <c r="V2021" s="22"/>
    </row>
    <row r="2022" spans="2:22" ht="15">
      <c r="B2022" s="25" t="str">
        <f>IF(C2022="","",ROWS($A$4:A2022))</f>
        <v/>
      </c>
      <c r="C2022" s="25" t="str">
        <f>IF('Student Record'!A2020="","",'Student Record'!A2020)</f>
        <v/>
      </c>
      <c r="D2022" s="25" t="str">
        <f>IF('Student Record'!B2020="","",'Student Record'!B2020)</f>
        <v/>
      </c>
      <c r="E2022" s="25" t="str">
        <f>IF('Student Record'!C2020="","",'Student Record'!C2020)</f>
        <v/>
      </c>
      <c r="F2022" s="26" t="str">
        <f>IF('Student Record'!E2020="","",'Student Record'!E2020)</f>
        <v/>
      </c>
      <c r="G2022" s="26" t="str">
        <f>IF('Student Record'!G2020="","",'Student Record'!G2020)</f>
        <v/>
      </c>
      <c r="H2022" s="25" t="str">
        <f>IF('Student Record'!I2020="","",'Student Record'!I2020)</f>
        <v/>
      </c>
      <c r="I2022" s="27" t="str">
        <f>IF('Student Record'!J2020="","",'Student Record'!J2020)</f>
        <v/>
      </c>
      <c r="J2022" s="25" t="str">
        <f>IF('Student Record'!O2020="","",'Student Record'!O2020)</f>
        <v/>
      </c>
      <c r="K20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2" s="25" t="str">
        <f>IF(Table1[[#This Row],[नाम विद्यार्थी]]="","",IF(AND(Table1[[#This Row],[कक्षा]]&gt;8,Table1[[#This Row],[कक्षा]]&lt;11),50,""))</f>
        <v/>
      </c>
      <c r="M2022" s="28" t="str">
        <f>IF(Table1[[#This Row],[नाम विद्यार्थी]]="","",IF(AND(Table1[[#This Row],[कक्षा]]&gt;=11,'School Fees'!$L$3="Yes"),100,""))</f>
        <v/>
      </c>
      <c r="N20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2" s="25" t="str">
        <f>IF(Table1[[#This Row],[नाम विद्यार्थी]]="","",IF(Table1[[#This Row],[कक्षा]]&gt;8,5,""))</f>
        <v/>
      </c>
      <c r="P20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2" s="21"/>
      <c r="R2022" s="21"/>
      <c r="S2022" s="28" t="str">
        <f>IF(SUM(Table1[[#This Row],[छात्र निधि]:[टी.सी.शुल्क]])=0,"",SUM(Table1[[#This Row],[छात्र निधि]:[टी.सी.शुल्क]]))</f>
        <v/>
      </c>
      <c r="T2022" s="33"/>
      <c r="U2022" s="33"/>
      <c r="V2022" s="22"/>
    </row>
    <row r="2023" spans="2:22" ht="15">
      <c r="B2023" s="25" t="str">
        <f>IF(C2023="","",ROWS($A$4:A2023))</f>
        <v/>
      </c>
      <c r="C2023" s="25" t="str">
        <f>IF('Student Record'!A2021="","",'Student Record'!A2021)</f>
        <v/>
      </c>
      <c r="D2023" s="25" t="str">
        <f>IF('Student Record'!B2021="","",'Student Record'!B2021)</f>
        <v/>
      </c>
      <c r="E2023" s="25" t="str">
        <f>IF('Student Record'!C2021="","",'Student Record'!C2021)</f>
        <v/>
      </c>
      <c r="F2023" s="26" t="str">
        <f>IF('Student Record'!E2021="","",'Student Record'!E2021)</f>
        <v/>
      </c>
      <c r="G2023" s="26" t="str">
        <f>IF('Student Record'!G2021="","",'Student Record'!G2021)</f>
        <v/>
      </c>
      <c r="H2023" s="25" t="str">
        <f>IF('Student Record'!I2021="","",'Student Record'!I2021)</f>
        <v/>
      </c>
      <c r="I2023" s="27" t="str">
        <f>IF('Student Record'!J2021="","",'Student Record'!J2021)</f>
        <v/>
      </c>
      <c r="J2023" s="25" t="str">
        <f>IF('Student Record'!O2021="","",'Student Record'!O2021)</f>
        <v/>
      </c>
      <c r="K20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3" s="25" t="str">
        <f>IF(Table1[[#This Row],[नाम विद्यार्थी]]="","",IF(AND(Table1[[#This Row],[कक्षा]]&gt;8,Table1[[#This Row],[कक्षा]]&lt;11),50,""))</f>
        <v/>
      </c>
      <c r="M2023" s="28" t="str">
        <f>IF(Table1[[#This Row],[नाम विद्यार्थी]]="","",IF(AND(Table1[[#This Row],[कक्षा]]&gt;=11,'School Fees'!$L$3="Yes"),100,""))</f>
        <v/>
      </c>
      <c r="N20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3" s="25" t="str">
        <f>IF(Table1[[#This Row],[नाम विद्यार्थी]]="","",IF(Table1[[#This Row],[कक्षा]]&gt;8,5,""))</f>
        <v/>
      </c>
      <c r="P20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3" s="21"/>
      <c r="R2023" s="21"/>
      <c r="S2023" s="28" t="str">
        <f>IF(SUM(Table1[[#This Row],[छात्र निधि]:[टी.सी.शुल्क]])=0,"",SUM(Table1[[#This Row],[छात्र निधि]:[टी.सी.शुल्क]]))</f>
        <v/>
      </c>
      <c r="T2023" s="33"/>
      <c r="U2023" s="33"/>
      <c r="V2023" s="22"/>
    </row>
    <row r="2024" spans="2:22" ht="15">
      <c r="B2024" s="25" t="str">
        <f>IF(C2024="","",ROWS($A$4:A2024))</f>
        <v/>
      </c>
      <c r="C2024" s="25" t="str">
        <f>IF('Student Record'!A2022="","",'Student Record'!A2022)</f>
        <v/>
      </c>
      <c r="D2024" s="25" t="str">
        <f>IF('Student Record'!B2022="","",'Student Record'!B2022)</f>
        <v/>
      </c>
      <c r="E2024" s="25" t="str">
        <f>IF('Student Record'!C2022="","",'Student Record'!C2022)</f>
        <v/>
      </c>
      <c r="F2024" s="26" t="str">
        <f>IF('Student Record'!E2022="","",'Student Record'!E2022)</f>
        <v/>
      </c>
      <c r="G2024" s="26" t="str">
        <f>IF('Student Record'!G2022="","",'Student Record'!G2022)</f>
        <v/>
      </c>
      <c r="H2024" s="25" t="str">
        <f>IF('Student Record'!I2022="","",'Student Record'!I2022)</f>
        <v/>
      </c>
      <c r="I2024" s="27" t="str">
        <f>IF('Student Record'!J2022="","",'Student Record'!J2022)</f>
        <v/>
      </c>
      <c r="J2024" s="25" t="str">
        <f>IF('Student Record'!O2022="","",'Student Record'!O2022)</f>
        <v/>
      </c>
      <c r="K20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4" s="25" t="str">
        <f>IF(Table1[[#This Row],[नाम विद्यार्थी]]="","",IF(AND(Table1[[#This Row],[कक्षा]]&gt;8,Table1[[#This Row],[कक्षा]]&lt;11),50,""))</f>
        <v/>
      </c>
      <c r="M2024" s="28" t="str">
        <f>IF(Table1[[#This Row],[नाम विद्यार्थी]]="","",IF(AND(Table1[[#This Row],[कक्षा]]&gt;=11,'School Fees'!$L$3="Yes"),100,""))</f>
        <v/>
      </c>
      <c r="N20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4" s="25" t="str">
        <f>IF(Table1[[#This Row],[नाम विद्यार्थी]]="","",IF(Table1[[#This Row],[कक्षा]]&gt;8,5,""))</f>
        <v/>
      </c>
      <c r="P20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4" s="21"/>
      <c r="R2024" s="21"/>
      <c r="S2024" s="28" t="str">
        <f>IF(SUM(Table1[[#This Row],[छात्र निधि]:[टी.सी.शुल्क]])=0,"",SUM(Table1[[#This Row],[छात्र निधि]:[टी.सी.शुल्क]]))</f>
        <v/>
      </c>
      <c r="T2024" s="33"/>
      <c r="U2024" s="33"/>
      <c r="V2024" s="22"/>
    </row>
    <row r="2025" spans="2:22" ht="15">
      <c r="B2025" s="25" t="str">
        <f>IF(C2025="","",ROWS($A$4:A2025))</f>
        <v/>
      </c>
      <c r="C2025" s="25" t="str">
        <f>IF('Student Record'!A2023="","",'Student Record'!A2023)</f>
        <v/>
      </c>
      <c r="D2025" s="25" t="str">
        <f>IF('Student Record'!B2023="","",'Student Record'!B2023)</f>
        <v/>
      </c>
      <c r="E2025" s="25" t="str">
        <f>IF('Student Record'!C2023="","",'Student Record'!C2023)</f>
        <v/>
      </c>
      <c r="F2025" s="26" t="str">
        <f>IF('Student Record'!E2023="","",'Student Record'!E2023)</f>
        <v/>
      </c>
      <c r="G2025" s="26" t="str">
        <f>IF('Student Record'!G2023="","",'Student Record'!G2023)</f>
        <v/>
      </c>
      <c r="H2025" s="25" t="str">
        <f>IF('Student Record'!I2023="","",'Student Record'!I2023)</f>
        <v/>
      </c>
      <c r="I2025" s="27" t="str">
        <f>IF('Student Record'!J2023="","",'Student Record'!J2023)</f>
        <v/>
      </c>
      <c r="J2025" s="25" t="str">
        <f>IF('Student Record'!O2023="","",'Student Record'!O2023)</f>
        <v/>
      </c>
      <c r="K20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5" s="25" t="str">
        <f>IF(Table1[[#This Row],[नाम विद्यार्थी]]="","",IF(AND(Table1[[#This Row],[कक्षा]]&gt;8,Table1[[#This Row],[कक्षा]]&lt;11),50,""))</f>
        <v/>
      </c>
      <c r="M2025" s="28" t="str">
        <f>IF(Table1[[#This Row],[नाम विद्यार्थी]]="","",IF(AND(Table1[[#This Row],[कक्षा]]&gt;=11,'School Fees'!$L$3="Yes"),100,""))</f>
        <v/>
      </c>
      <c r="N20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5" s="25" t="str">
        <f>IF(Table1[[#This Row],[नाम विद्यार्थी]]="","",IF(Table1[[#This Row],[कक्षा]]&gt;8,5,""))</f>
        <v/>
      </c>
      <c r="P20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5" s="21"/>
      <c r="R2025" s="21"/>
      <c r="S2025" s="28" t="str">
        <f>IF(SUM(Table1[[#This Row],[छात्र निधि]:[टी.सी.शुल्क]])=0,"",SUM(Table1[[#This Row],[छात्र निधि]:[टी.सी.शुल्क]]))</f>
        <v/>
      </c>
      <c r="T2025" s="33"/>
      <c r="U2025" s="33"/>
      <c r="V2025" s="22"/>
    </row>
    <row r="2026" spans="2:22" ht="15">
      <c r="B2026" s="25" t="str">
        <f>IF(C2026="","",ROWS($A$4:A2026))</f>
        <v/>
      </c>
      <c r="C2026" s="25" t="str">
        <f>IF('Student Record'!A2024="","",'Student Record'!A2024)</f>
        <v/>
      </c>
      <c r="D2026" s="25" t="str">
        <f>IF('Student Record'!B2024="","",'Student Record'!B2024)</f>
        <v/>
      </c>
      <c r="E2026" s="25" t="str">
        <f>IF('Student Record'!C2024="","",'Student Record'!C2024)</f>
        <v/>
      </c>
      <c r="F2026" s="26" t="str">
        <f>IF('Student Record'!E2024="","",'Student Record'!E2024)</f>
        <v/>
      </c>
      <c r="G2026" s="26" t="str">
        <f>IF('Student Record'!G2024="","",'Student Record'!G2024)</f>
        <v/>
      </c>
      <c r="H2026" s="25" t="str">
        <f>IF('Student Record'!I2024="","",'Student Record'!I2024)</f>
        <v/>
      </c>
      <c r="I2026" s="27" t="str">
        <f>IF('Student Record'!J2024="","",'Student Record'!J2024)</f>
        <v/>
      </c>
      <c r="J2026" s="25" t="str">
        <f>IF('Student Record'!O2024="","",'Student Record'!O2024)</f>
        <v/>
      </c>
      <c r="K20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6" s="25" t="str">
        <f>IF(Table1[[#This Row],[नाम विद्यार्थी]]="","",IF(AND(Table1[[#This Row],[कक्षा]]&gt;8,Table1[[#This Row],[कक्षा]]&lt;11),50,""))</f>
        <v/>
      </c>
      <c r="M2026" s="28" t="str">
        <f>IF(Table1[[#This Row],[नाम विद्यार्थी]]="","",IF(AND(Table1[[#This Row],[कक्षा]]&gt;=11,'School Fees'!$L$3="Yes"),100,""))</f>
        <v/>
      </c>
      <c r="N20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6" s="25" t="str">
        <f>IF(Table1[[#This Row],[नाम विद्यार्थी]]="","",IF(Table1[[#This Row],[कक्षा]]&gt;8,5,""))</f>
        <v/>
      </c>
      <c r="P20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6" s="21"/>
      <c r="R2026" s="21"/>
      <c r="S2026" s="28" t="str">
        <f>IF(SUM(Table1[[#This Row],[छात्र निधि]:[टी.सी.शुल्क]])=0,"",SUM(Table1[[#This Row],[छात्र निधि]:[टी.सी.शुल्क]]))</f>
        <v/>
      </c>
      <c r="T2026" s="33"/>
      <c r="U2026" s="33"/>
      <c r="V2026" s="22"/>
    </row>
    <row r="2027" spans="2:22" ht="15">
      <c r="B2027" s="25" t="str">
        <f>IF(C2027="","",ROWS($A$4:A2027))</f>
        <v/>
      </c>
      <c r="C2027" s="25" t="str">
        <f>IF('Student Record'!A2025="","",'Student Record'!A2025)</f>
        <v/>
      </c>
      <c r="D2027" s="25" t="str">
        <f>IF('Student Record'!B2025="","",'Student Record'!B2025)</f>
        <v/>
      </c>
      <c r="E2027" s="25" t="str">
        <f>IF('Student Record'!C2025="","",'Student Record'!C2025)</f>
        <v/>
      </c>
      <c r="F2027" s="26" t="str">
        <f>IF('Student Record'!E2025="","",'Student Record'!E2025)</f>
        <v/>
      </c>
      <c r="G2027" s="26" t="str">
        <f>IF('Student Record'!G2025="","",'Student Record'!G2025)</f>
        <v/>
      </c>
      <c r="H2027" s="25" t="str">
        <f>IF('Student Record'!I2025="","",'Student Record'!I2025)</f>
        <v/>
      </c>
      <c r="I2027" s="27" t="str">
        <f>IF('Student Record'!J2025="","",'Student Record'!J2025)</f>
        <v/>
      </c>
      <c r="J2027" s="25" t="str">
        <f>IF('Student Record'!O2025="","",'Student Record'!O2025)</f>
        <v/>
      </c>
      <c r="K20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7" s="25" t="str">
        <f>IF(Table1[[#This Row],[नाम विद्यार्थी]]="","",IF(AND(Table1[[#This Row],[कक्षा]]&gt;8,Table1[[#This Row],[कक्षा]]&lt;11),50,""))</f>
        <v/>
      </c>
      <c r="M2027" s="28" t="str">
        <f>IF(Table1[[#This Row],[नाम विद्यार्थी]]="","",IF(AND(Table1[[#This Row],[कक्षा]]&gt;=11,'School Fees'!$L$3="Yes"),100,""))</f>
        <v/>
      </c>
      <c r="N20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7" s="25" t="str">
        <f>IF(Table1[[#This Row],[नाम विद्यार्थी]]="","",IF(Table1[[#This Row],[कक्षा]]&gt;8,5,""))</f>
        <v/>
      </c>
      <c r="P20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7" s="21"/>
      <c r="R2027" s="21"/>
      <c r="S2027" s="28" t="str">
        <f>IF(SUM(Table1[[#This Row],[छात्र निधि]:[टी.सी.शुल्क]])=0,"",SUM(Table1[[#This Row],[छात्र निधि]:[टी.सी.शुल्क]]))</f>
        <v/>
      </c>
      <c r="T2027" s="33"/>
      <c r="U2027" s="33"/>
      <c r="V2027" s="22"/>
    </row>
    <row r="2028" spans="2:22" ht="15">
      <c r="B2028" s="25" t="str">
        <f>IF(C2028="","",ROWS($A$4:A2028))</f>
        <v/>
      </c>
      <c r="C2028" s="25" t="str">
        <f>IF('Student Record'!A2026="","",'Student Record'!A2026)</f>
        <v/>
      </c>
      <c r="D2028" s="25" t="str">
        <f>IF('Student Record'!B2026="","",'Student Record'!B2026)</f>
        <v/>
      </c>
      <c r="E2028" s="25" t="str">
        <f>IF('Student Record'!C2026="","",'Student Record'!C2026)</f>
        <v/>
      </c>
      <c r="F2028" s="26" t="str">
        <f>IF('Student Record'!E2026="","",'Student Record'!E2026)</f>
        <v/>
      </c>
      <c r="G2028" s="26" t="str">
        <f>IF('Student Record'!G2026="","",'Student Record'!G2026)</f>
        <v/>
      </c>
      <c r="H2028" s="25" t="str">
        <f>IF('Student Record'!I2026="","",'Student Record'!I2026)</f>
        <v/>
      </c>
      <c r="I2028" s="27" t="str">
        <f>IF('Student Record'!J2026="","",'Student Record'!J2026)</f>
        <v/>
      </c>
      <c r="J2028" s="25" t="str">
        <f>IF('Student Record'!O2026="","",'Student Record'!O2026)</f>
        <v/>
      </c>
      <c r="K20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8" s="25" t="str">
        <f>IF(Table1[[#This Row],[नाम विद्यार्थी]]="","",IF(AND(Table1[[#This Row],[कक्षा]]&gt;8,Table1[[#This Row],[कक्षा]]&lt;11),50,""))</f>
        <v/>
      </c>
      <c r="M2028" s="28" t="str">
        <f>IF(Table1[[#This Row],[नाम विद्यार्थी]]="","",IF(AND(Table1[[#This Row],[कक्षा]]&gt;=11,'School Fees'!$L$3="Yes"),100,""))</f>
        <v/>
      </c>
      <c r="N20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8" s="25" t="str">
        <f>IF(Table1[[#This Row],[नाम विद्यार्थी]]="","",IF(Table1[[#This Row],[कक्षा]]&gt;8,5,""))</f>
        <v/>
      </c>
      <c r="P20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8" s="21"/>
      <c r="R2028" s="21"/>
      <c r="S2028" s="28" t="str">
        <f>IF(SUM(Table1[[#This Row],[छात्र निधि]:[टी.सी.शुल्क]])=0,"",SUM(Table1[[#This Row],[छात्र निधि]:[टी.सी.शुल्क]]))</f>
        <v/>
      </c>
      <c r="T2028" s="33"/>
      <c r="U2028" s="33"/>
      <c r="V2028" s="22"/>
    </row>
    <row r="2029" spans="2:22" ht="15">
      <c r="B2029" s="25" t="str">
        <f>IF(C2029="","",ROWS($A$4:A2029))</f>
        <v/>
      </c>
      <c r="C2029" s="25" t="str">
        <f>IF('Student Record'!A2027="","",'Student Record'!A2027)</f>
        <v/>
      </c>
      <c r="D2029" s="25" t="str">
        <f>IF('Student Record'!B2027="","",'Student Record'!B2027)</f>
        <v/>
      </c>
      <c r="E2029" s="25" t="str">
        <f>IF('Student Record'!C2027="","",'Student Record'!C2027)</f>
        <v/>
      </c>
      <c r="F2029" s="26" t="str">
        <f>IF('Student Record'!E2027="","",'Student Record'!E2027)</f>
        <v/>
      </c>
      <c r="G2029" s="26" t="str">
        <f>IF('Student Record'!G2027="","",'Student Record'!G2027)</f>
        <v/>
      </c>
      <c r="H2029" s="25" t="str">
        <f>IF('Student Record'!I2027="","",'Student Record'!I2027)</f>
        <v/>
      </c>
      <c r="I2029" s="27" t="str">
        <f>IF('Student Record'!J2027="","",'Student Record'!J2027)</f>
        <v/>
      </c>
      <c r="J2029" s="25" t="str">
        <f>IF('Student Record'!O2027="","",'Student Record'!O2027)</f>
        <v/>
      </c>
      <c r="K20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29" s="25" t="str">
        <f>IF(Table1[[#This Row],[नाम विद्यार्थी]]="","",IF(AND(Table1[[#This Row],[कक्षा]]&gt;8,Table1[[#This Row],[कक्षा]]&lt;11),50,""))</f>
        <v/>
      </c>
      <c r="M2029" s="28" t="str">
        <f>IF(Table1[[#This Row],[नाम विद्यार्थी]]="","",IF(AND(Table1[[#This Row],[कक्षा]]&gt;=11,'School Fees'!$L$3="Yes"),100,""))</f>
        <v/>
      </c>
      <c r="N20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29" s="25" t="str">
        <f>IF(Table1[[#This Row],[नाम विद्यार्थी]]="","",IF(Table1[[#This Row],[कक्षा]]&gt;8,5,""))</f>
        <v/>
      </c>
      <c r="P20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29" s="21"/>
      <c r="R2029" s="21"/>
      <c r="S2029" s="28" t="str">
        <f>IF(SUM(Table1[[#This Row],[छात्र निधि]:[टी.सी.शुल्क]])=0,"",SUM(Table1[[#This Row],[छात्र निधि]:[टी.सी.शुल्क]]))</f>
        <v/>
      </c>
      <c r="T2029" s="33"/>
      <c r="U2029" s="33"/>
      <c r="V2029" s="22"/>
    </row>
    <row r="2030" spans="2:22" ht="15">
      <c r="B2030" s="25" t="str">
        <f>IF(C2030="","",ROWS($A$4:A2030))</f>
        <v/>
      </c>
      <c r="C2030" s="25" t="str">
        <f>IF('Student Record'!A2028="","",'Student Record'!A2028)</f>
        <v/>
      </c>
      <c r="D2030" s="25" t="str">
        <f>IF('Student Record'!B2028="","",'Student Record'!B2028)</f>
        <v/>
      </c>
      <c r="E2030" s="25" t="str">
        <f>IF('Student Record'!C2028="","",'Student Record'!C2028)</f>
        <v/>
      </c>
      <c r="F2030" s="26" t="str">
        <f>IF('Student Record'!E2028="","",'Student Record'!E2028)</f>
        <v/>
      </c>
      <c r="G2030" s="26" t="str">
        <f>IF('Student Record'!G2028="","",'Student Record'!G2028)</f>
        <v/>
      </c>
      <c r="H2030" s="25" t="str">
        <f>IF('Student Record'!I2028="","",'Student Record'!I2028)</f>
        <v/>
      </c>
      <c r="I2030" s="27" t="str">
        <f>IF('Student Record'!J2028="","",'Student Record'!J2028)</f>
        <v/>
      </c>
      <c r="J2030" s="25" t="str">
        <f>IF('Student Record'!O2028="","",'Student Record'!O2028)</f>
        <v/>
      </c>
      <c r="K20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0" s="25" t="str">
        <f>IF(Table1[[#This Row],[नाम विद्यार्थी]]="","",IF(AND(Table1[[#This Row],[कक्षा]]&gt;8,Table1[[#This Row],[कक्षा]]&lt;11),50,""))</f>
        <v/>
      </c>
      <c r="M2030" s="28" t="str">
        <f>IF(Table1[[#This Row],[नाम विद्यार्थी]]="","",IF(AND(Table1[[#This Row],[कक्षा]]&gt;=11,'School Fees'!$L$3="Yes"),100,""))</f>
        <v/>
      </c>
      <c r="N20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0" s="25" t="str">
        <f>IF(Table1[[#This Row],[नाम विद्यार्थी]]="","",IF(Table1[[#This Row],[कक्षा]]&gt;8,5,""))</f>
        <v/>
      </c>
      <c r="P20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0" s="21"/>
      <c r="R2030" s="21"/>
      <c r="S2030" s="28" t="str">
        <f>IF(SUM(Table1[[#This Row],[छात्र निधि]:[टी.सी.शुल्क]])=0,"",SUM(Table1[[#This Row],[छात्र निधि]:[टी.सी.शुल्क]]))</f>
        <v/>
      </c>
      <c r="T2030" s="33"/>
      <c r="U2030" s="33"/>
      <c r="V2030" s="22"/>
    </row>
    <row r="2031" spans="2:22" ht="15">
      <c r="B2031" s="25" t="str">
        <f>IF(C2031="","",ROWS($A$4:A2031))</f>
        <v/>
      </c>
      <c r="C2031" s="25" t="str">
        <f>IF('Student Record'!A2029="","",'Student Record'!A2029)</f>
        <v/>
      </c>
      <c r="D2031" s="25" t="str">
        <f>IF('Student Record'!B2029="","",'Student Record'!B2029)</f>
        <v/>
      </c>
      <c r="E2031" s="25" t="str">
        <f>IF('Student Record'!C2029="","",'Student Record'!C2029)</f>
        <v/>
      </c>
      <c r="F2031" s="26" t="str">
        <f>IF('Student Record'!E2029="","",'Student Record'!E2029)</f>
        <v/>
      </c>
      <c r="G2031" s="26" t="str">
        <f>IF('Student Record'!G2029="","",'Student Record'!G2029)</f>
        <v/>
      </c>
      <c r="H2031" s="25" t="str">
        <f>IF('Student Record'!I2029="","",'Student Record'!I2029)</f>
        <v/>
      </c>
      <c r="I2031" s="27" t="str">
        <f>IF('Student Record'!J2029="","",'Student Record'!J2029)</f>
        <v/>
      </c>
      <c r="J2031" s="25" t="str">
        <f>IF('Student Record'!O2029="","",'Student Record'!O2029)</f>
        <v/>
      </c>
      <c r="K20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1" s="25" t="str">
        <f>IF(Table1[[#This Row],[नाम विद्यार्थी]]="","",IF(AND(Table1[[#This Row],[कक्षा]]&gt;8,Table1[[#This Row],[कक्षा]]&lt;11),50,""))</f>
        <v/>
      </c>
      <c r="M2031" s="28" t="str">
        <f>IF(Table1[[#This Row],[नाम विद्यार्थी]]="","",IF(AND(Table1[[#This Row],[कक्षा]]&gt;=11,'School Fees'!$L$3="Yes"),100,""))</f>
        <v/>
      </c>
      <c r="N20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1" s="25" t="str">
        <f>IF(Table1[[#This Row],[नाम विद्यार्थी]]="","",IF(Table1[[#This Row],[कक्षा]]&gt;8,5,""))</f>
        <v/>
      </c>
      <c r="P20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1" s="21"/>
      <c r="R2031" s="21"/>
      <c r="S2031" s="28" t="str">
        <f>IF(SUM(Table1[[#This Row],[छात्र निधि]:[टी.सी.शुल्क]])=0,"",SUM(Table1[[#This Row],[छात्र निधि]:[टी.सी.शुल्क]]))</f>
        <v/>
      </c>
      <c r="T2031" s="33"/>
      <c r="U2031" s="33"/>
      <c r="V2031" s="22"/>
    </row>
    <row r="2032" spans="2:22" ht="15">
      <c r="B2032" s="25" t="str">
        <f>IF(C2032="","",ROWS($A$4:A2032))</f>
        <v/>
      </c>
      <c r="C2032" s="25" t="str">
        <f>IF('Student Record'!A2030="","",'Student Record'!A2030)</f>
        <v/>
      </c>
      <c r="D2032" s="25" t="str">
        <f>IF('Student Record'!B2030="","",'Student Record'!B2030)</f>
        <v/>
      </c>
      <c r="E2032" s="25" t="str">
        <f>IF('Student Record'!C2030="","",'Student Record'!C2030)</f>
        <v/>
      </c>
      <c r="F2032" s="26" t="str">
        <f>IF('Student Record'!E2030="","",'Student Record'!E2030)</f>
        <v/>
      </c>
      <c r="G2032" s="26" t="str">
        <f>IF('Student Record'!G2030="","",'Student Record'!G2030)</f>
        <v/>
      </c>
      <c r="H2032" s="25" t="str">
        <f>IF('Student Record'!I2030="","",'Student Record'!I2030)</f>
        <v/>
      </c>
      <c r="I2032" s="27" t="str">
        <f>IF('Student Record'!J2030="","",'Student Record'!J2030)</f>
        <v/>
      </c>
      <c r="J2032" s="25" t="str">
        <f>IF('Student Record'!O2030="","",'Student Record'!O2030)</f>
        <v/>
      </c>
      <c r="K20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2" s="25" t="str">
        <f>IF(Table1[[#This Row],[नाम विद्यार्थी]]="","",IF(AND(Table1[[#This Row],[कक्षा]]&gt;8,Table1[[#This Row],[कक्षा]]&lt;11),50,""))</f>
        <v/>
      </c>
      <c r="M2032" s="28" t="str">
        <f>IF(Table1[[#This Row],[नाम विद्यार्थी]]="","",IF(AND(Table1[[#This Row],[कक्षा]]&gt;=11,'School Fees'!$L$3="Yes"),100,""))</f>
        <v/>
      </c>
      <c r="N20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2" s="25" t="str">
        <f>IF(Table1[[#This Row],[नाम विद्यार्थी]]="","",IF(Table1[[#This Row],[कक्षा]]&gt;8,5,""))</f>
        <v/>
      </c>
      <c r="P20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2" s="21"/>
      <c r="R2032" s="21"/>
      <c r="S2032" s="28" t="str">
        <f>IF(SUM(Table1[[#This Row],[छात्र निधि]:[टी.सी.शुल्क]])=0,"",SUM(Table1[[#This Row],[छात्र निधि]:[टी.सी.शुल्क]]))</f>
        <v/>
      </c>
      <c r="T2032" s="33"/>
      <c r="U2032" s="33"/>
      <c r="V2032" s="22"/>
    </row>
    <row r="2033" spans="2:22" ht="15">
      <c r="B2033" s="25" t="str">
        <f>IF(C2033="","",ROWS($A$4:A2033))</f>
        <v/>
      </c>
      <c r="C2033" s="25" t="str">
        <f>IF('Student Record'!A2031="","",'Student Record'!A2031)</f>
        <v/>
      </c>
      <c r="D2033" s="25" t="str">
        <f>IF('Student Record'!B2031="","",'Student Record'!B2031)</f>
        <v/>
      </c>
      <c r="E2033" s="25" t="str">
        <f>IF('Student Record'!C2031="","",'Student Record'!C2031)</f>
        <v/>
      </c>
      <c r="F2033" s="26" t="str">
        <f>IF('Student Record'!E2031="","",'Student Record'!E2031)</f>
        <v/>
      </c>
      <c r="G2033" s="26" t="str">
        <f>IF('Student Record'!G2031="","",'Student Record'!G2031)</f>
        <v/>
      </c>
      <c r="H2033" s="25" t="str">
        <f>IF('Student Record'!I2031="","",'Student Record'!I2031)</f>
        <v/>
      </c>
      <c r="I2033" s="27" t="str">
        <f>IF('Student Record'!J2031="","",'Student Record'!J2031)</f>
        <v/>
      </c>
      <c r="J2033" s="25" t="str">
        <f>IF('Student Record'!O2031="","",'Student Record'!O2031)</f>
        <v/>
      </c>
      <c r="K20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3" s="25" t="str">
        <f>IF(Table1[[#This Row],[नाम विद्यार्थी]]="","",IF(AND(Table1[[#This Row],[कक्षा]]&gt;8,Table1[[#This Row],[कक्षा]]&lt;11),50,""))</f>
        <v/>
      </c>
      <c r="M2033" s="28" t="str">
        <f>IF(Table1[[#This Row],[नाम विद्यार्थी]]="","",IF(AND(Table1[[#This Row],[कक्षा]]&gt;=11,'School Fees'!$L$3="Yes"),100,""))</f>
        <v/>
      </c>
      <c r="N20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3" s="25" t="str">
        <f>IF(Table1[[#This Row],[नाम विद्यार्थी]]="","",IF(Table1[[#This Row],[कक्षा]]&gt;8,5,""))</f>
        <v/>
      </c>
      <c r="P20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3" s="21"/>
      <c r="R2033" s="21"/>
      <c r="S2033" s="28" t="str">
        <f>IF(SUM(Table1[[#This Row],[छात्र निधि]:[टी.सी.शुल्क]])=0,"",SUM(Table1[[#This Row],[छात्र निधि]:[टी.सी.शुल्क]]))</f>
        <v/>
      </c>
      <c r="T2033" s="33"/>
      <c r="U2033" s="33"/>
      <c r="V2033" s="22"/>
    </row>
    <row r="2034" spans="2:22" ht="15">
      <c r="B2034" s="25" t="str">
        <f>IF(C2034="","",ROWS($A$4:A2034))</f>
        <v/>
      </c>
      <c r="C2034" s="25" t="str">
        <f>IF('Student Record'!A2032="","",'Student Record'!A2032)</f>
        <v/>
      </c>
      <c r="D2034" s="25" t="str">
        <f>IF('Student Record'!B2032="","",'Student Record'!B2032)</f>
        <v/>
      </c>
      <c r="E2034" s="25" t="str">
        <f>IF('Student Record'!C2032="","",'Student Record'!C2032)</f>
        <v/>
      </c>
      <c r="F2034" s="26" t="str">
        <f>IF('Student Record'!E2032="","",'Student Record'!E2032)</f>
        <v/>
      </c>
      <c r="G2034" s="26" t="str">
        <f>IF('Student Record'!G2032="","",'Student Record'!G2032)</f>
        <v/>
      </c>
      <c r="H2034" s="25" t="str">
        <f>IF('Student Record'!I2032="","",'Student Record'!I2032)</f>
        <v/>
      </c>
      <c r="I2034" s="27" t="str">
        <f>IF('Student Record'!J2032="","",'Student Record'!J2032)</f>
        <v/>
      </c>
      <c r="J2034" s="25" t="str">
        <f>IF('Student Record'!O2032="","",'Student Record'!O2032)</f>
        <v/>
      </c>
      <c r="K20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4" s="25" t="str">
        <f>IF(Table1[[#This Row],[नाम विद्यार्थी]]="","",IF(AND(Table1[[#This Row],[कक्षा]]&gt;8,Table1[[#This Row],[कक्षा]]&lt;11),50,""))</f>
        <v/>
      </c>
      <c r="M2034" s="28" t="str">
        <f>IF(Table1[[#This Row],[नाम विद्यार्थी]]="","",IF(AND(Table1[[#This Row],[कक्षा]]&gt;=11,'School Fees'!$L$3="Yes"),100,""))</f>
        <v/>
      </c>
      <c r="N20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4" s="25" t="str">
        <f>IF(Table1[[#This Row],[नाम विद्यार्थी]]="","",IF(Table1[[#This Row],[कक्षा]]&gt;8,5,""))</f>
        <v/>
      </c>
      <c r="P20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4" s="21"/>
      <c r="R2034" s="21"/>
      <c r="S2034" s="28" t="str">
        <f>IF(SUM(Table1[[#This Row],[छात्र निधि]:[टी.सी.शुल्क]])=0,"",SUM(Table1[[#This Row],[छात्र निधि]:[टी.सी.शुल्क]]))</f>
        <v/>
      </c>
      <c r="T2034" s="33"/>
      <c r="U2034" s="33"/>
      <c r="V2034" s="22"/>
    </row>
    <row r="2035" spans="2:22" ht="15">
      <c r="B2035" s="25" t="str">
        <f>IF(C2035="","",ROWS($A$4:A2035))</f>
        <v/>
      </c>
      <c r="C2035" s="25" t="str">
        <f>IF('Student Record'!A2033="","",'Student Record'!A2033)</f>
        <v/>
      </c>
      <c r="D2035" s="25" t="str">
        <f>IF('Student Record'!B2033="","",'Student Record'!B2033)</f>
        <v/>
      </c>
      <c r="E2035" s="25" t="str">
        <f>IF('Student Record'!C2033="","",'Student Record'!C2033)</f>
        <v/>
      </c>
      <c r="F2035" s="26" t="str">
        <f>IF('Student Record'!E2033="","",'Student Record'!E2033)</f>
        <v/>
      </c>
      <c r="G2035" s="26" t="str">
        <f>IF('Student Record'!G2033="","",'Student Record'!G2033)</f>
        <v/>
      </c>
      <c r="H2035" s="25" t="str">
        <f>IF('Student Record'!I2033="","",'Student Record'!I2033)</f>
        <v/>
      </c>
      <c r="I2035" s="27" t="str">
        <f>IF('Student Record'!J2033="","",'Student Record'!J2033)</f>
        <v/>
      </c>
      <c r="J2035" s="25" t="str">
        <f>IF('Student Record'!O2033="","",'Student Record'!O2033)</f>
        <v/>
      </c>
      <c r="K20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5" s="25" t="str">
        <f>IF(Table1[[#This Row],[नाम विद्यार्थी]]="","",IF(AND(Table1[[#This Row],[कक्षा]]&gt;8,Table1[[#This Row],[कक्षा]]&lt;11),50,""))</f>
        <v/>
      </c>
      <c r="M2035" s="28" t="str">
        <f>IF(Table1[[#This Row],[नाम विद्यार्थी]]="","",IF(AND(Table1[[#This Row],[कक्षा]]&gt;=11,'School Fees'!$L$3="Yes"),100,""))</f>
        <v/>
      </c>
      <c r="N20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5" s="25" t="str">
        <f>IF(Table1[[#This Row],[नाम विद्यार्थी]]="","",IF(Table1[[#This Row],[कक्षा]]&gt;8,5,""))</f>
        <v/>
      </c>
      <c r="P20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5" s="21"/>
      <c r="R2035" s="21"/>
      <c r="S2035" s="28" t="str">
        <f>IF(SUM(Table1[[#This Row],[छात्र निधि]:[टी.सी.शुल्क]])=0,"",SUM(Table1[[#This Row],[छात्र निधि]:[टी.सी.शुल्क]]))</f>
        <v/>
      </c>
      <c r="T2035" s="33"/>
      <c r="U2035" s="33"/>
      <c r="V2035" s="22"/>
    </row>
    <row r="2036" spans="2:22" ht="15">
      <c r="B2036" s="25" t="str">
        <f>IF(C2036="","",ROWS($A$4:A2036))</f>
        <v/>
      </c>
      <c r="C2036" s="25" t="str">
        <f>IF('Student Record'!A2034="","",'Student Record'!A2034)</f>
        <v/>
      </c>
      <c r="D2036" s="25" t="str">
        <f>IF('Student Record'!B2034="","",'Student Record'!B2034)</f>
        <v/>
      </c>
      <c r="E2036" s="25" t="str">
        <f>IF('Student Record'!C2034="","",'Student Record'!C2034)</f>
        <v/>
      </c>
      <c r="F2036" s="26" t="str">
        <f>IF('Student Record'!E2034="","",'Student Record'!E2034)</f>
        <v/>
      </c>
      <c r="G2036" s="26" t="str">
        <f>IF('Student Record'!G2034="","",'Student Record'!G2034)</f>
        <v/>
      </c>
      <c r="H2036" s="25" t="str">
        <f>IF('Student Record'!I2034="","",'Student Record'!I2034)</f>
        <v/>
      </c>
      <c r="I2036" s="27" t="str">
        <f>IF('Student Record'!J2034="","",'Student Record'!J2034)</f>
        <v/>
      </c>
      <c r="J2036" s="25" t="str">
        <f>IF('Student Record'!O2034="","",'Student Record'!O2034)</f>
        <v/>
      </c>
      <c r="K20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6" s="25" t="str">
        <f>IF(Table1[[#This Row],[नाम विद्यार्थी]]="","",IF(AND(Table1[[#This Row],[कक्षा]]&gt;8,Table1[[#This Row],[कक्षा]]&lt;11),50,""))</f>
        <v/>
      </c>
      <c r="M2036" s="28" t="str">
        <f>IF(Table1[[#This Row],[नाम विद्यार्थी]]="","",IF(AND(Table1[[#This Row],[कक्षा]]&gt;=11,'School Fees'!$L$3="Yes"),100,""))</f>
        <v/>
      </c>
      <c r="N20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6" s="25" t="str">
        <f>IF(Table1[[#This Row],[नाम विद्यार्थी]]="","",IF(Table1[[#This Row],[कक्षा]]&gt;8,5,""))</f>
        <v/>
      </c>
      <c r="P20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6" s="21"/>
      <c r="R2036" s="21"/>
      <c r="S2036" s="28" t="str">
        <f>IF(SUM(Table1[[#This Row],[छात्र निधि]:[टी.सी.शुल्क]])=0,"",SUM(Table1[[#This Row],[छात्र निधि]:[टी.सी.शुल्क]]))</f>
        <v/>
      </c>
      <c r="T2036" s="33"/>
      <c r="U2036" s="33"/>
      <c r="V2036" s="22"/>
    </row>
    <row r="2037" spans="2:22" ht="15">
      <c r="B2037" s="25" t="str">
        <f>IF(C2037="","",ROWS($A$4:A2037))</f>
        <v/>
      </c>
      <c r="C2037" s="25" t="str">
        <f>IF('Student Record'!A2035="","",'Student Record'!A2035)</f>
        <v/>
      </c>
      <c r="D2037" s="25" t="str">
        <f>IF('Student Record'!B2035="","",'Student Record'!B2035)</f>
        <v/>
      </c>
      <c r="E2037" s="25" t="str">
        <f>IF('Student Record'!C2035="","",'Student Record'!C2035)</f>
        <v/>
      </c>
      <c r="F2037" s="26" t="str">
        <f>IF('Student Record'!E2035="","",'Student Record'!E2035)</f>
        <v/>
      </c>
      <c r="G2037" s="26" t="str">
        <f>IF('Student Record'!G2035="","",'Student Record'!G2035)</f>
        <v/>
      </c>
      <c r="H2037" s="25" t="str">
        <f>IF('Student Record'!I2035="","",'Student Record'!I2035)</f>
        <v/>
      </c>
      <c r="I2037" s="27" t="str">
        <f>IF('Student Record'!J2035="","",'Student Record'!J2035)</f>
        <v/>
      </c>
      <c r="J2037" s="25" t="str">
        <f>IF('Student Record'!O2035="","",'Student Record'!O2035)</f>
        <v/>
      </c>
      <c r="K20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7" s="25" t="str">
        <f>IF(Table1[[#This Row],[नाम विद्यार्थी]]="","",IF(AND(Table1[[#This Row],[कक्षा]]&gt;8,Table1[[#This Row],[कक्षा]]&lt;11),50,""))</f>
        <v/>
      </c>
      <c r="M2037" s="28" t="str">
        <f>IF(Table1[[#This Row],[नाम विद्यार्थी]]="","",IF(AND(Table1[[#This Row],[कक्षा]]&gt;=11,'School Fees'!$L$3="Yes"),100,""))</f>
        <v/>
      </c>
      <c r="N20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7" s="25" t="str">
        <f>IF(Table1[[#This Row],[नाम विद्यार्थी]]="","",IF(Table1[[#This Row],[कक्षा]]&gt;8,5,""))</f>
        <v/>
      </c>
      <c r="P20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7" s="21"/>
      <c r="R2037" s="21"/>
      <c r="S2037" s="28" t="str">
        <f>IF(SUM(Table1[[#This Row],[छात्र निधि]:[टी.सी.शुल्क]])=0,"",SUM(Table1[[#This Row],[छात्र निधि]:[टी.सी.शुल्क]]))</f>
        <v/>
      </c>
      <c r="T2037" s="33"/>
      <c r="U2037" s="33"/>
      <c r="V2037" s="22"/>
    </row>
    <row r="2038" spans="2:22" ht="15">
      <c r="B2038" s="25" t="str">
        <f>IF(C2038="","",ROWS($A$4:A2038))</f>
        <v/>
      </c>
      <c r="C2038" s="25" t="str">
        <f>IF('Student Record'!A2036="","",'Student Record'!A2036)</f>
        <v/>
      </c>
      <c r="D2038" s="25" t="str">
        <f>IF('Student Record'!B2036="","",'Student Record'!B2036)</f>
        <v/>
      </c>
      <c r="E2038" s="25" t="str">
        <f>IF('Student Record'!C2036="","",'Student Record'!C2036)</f>
        <v/>
      </c>
      <c r="F2038" s="26" t="str">
        <f>IF('Student Record'!E2036="","",'Student Record'!E2036)</f>
        <v/>
      </c>
      <c r="G2038" s="26" t="str">
        <f>IF('Student Record'!G2036="","",'Student Record'!G2036)</f>
        <v/>
      </c>
      <c r="H2038" s="25" t="str">
        <f>IF('Student Record'!I2036="","",'Student Record'!I2036)</f>
        <v/>
      </c>
      <c r="I2038" s="27" t="str">
        <f>IF('Student Record'!J2036="","",'Student Record'!J2036)</f>
        <v/>
      </c>
      <c r="J2038" s="25" t="str">
        <f>IF('Student Record'!O2036="","",'Student Record'!O2036)</f>
        <v/>
      </c>
      <c r="K20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8" s="25" t="str">
        <f>IF(Table1[[#This Row],[नाम विद्यार्थी]]="","",IF(AND(Table1[[#This Row],[कक्षा]]&gt;8,Table1[[#This Row],[कक्षा]]&lt;11),50,""))</f>
        <v/>
      </c>
      <c r="M2038" s="28" t="str">
        <f>IF(Table1[[#This Row],[नाम विद्यार्थी]]="","",IF(AND(Table1[[#This Row],[कक्षा]]&gt;=11,'School Fees'!$L$3="Yes"),100,""))</f>
        <v/>
      </c>
      <c r="N20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8" s="25" t="str">
        <f>IF(Table1[[#This Row],[नाम विद्यार्थी]]="","",IF(Table1[[#This Row],[कक्षा]]&gt;8,5,""))</f>
        <v/>
      </c>
      <c r="P20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8" s="21"/>
      <c r="R2038" s="21"/>
      <c r="S2038" s="28" t="str">
        <f>IF(SUM(Table1[[#This Row],[छात्र निधि]:[टी.सी.शुल्क]])=0,"",SUM(Table1[[#This Row],[छात्र निधि]:[टी.सी.शुल्क]]))</f>
        <v/>
      </c>
      <c r="T2038" s="33"/>
      <c r="U2038" s="33"/>
      <c r="V2038" s="22"/>
    </row>
    <row r="2039" spans="2:22" ht="15">
      <c r="B2039" s="25" t="str">
        <f>IF(C2039="","",ROWS($A$4:A2039))</f>
        <v/>
      </c>
      <c r="C2039" s="25" t="str">
        <f>IF('Student Record'!A2037="","",'Student Record'!A2037)</f>
        <v/>
      </c>
      <c r="D2039" s="25" t="str">
        <f>IF('Student Record'!B2037="","",'Student Record'!B2037)</f>
        <v/>
      </c>
      <c r="E2039" s="25" t="str">
        <f>IF('Student Record'!C2037="","",'Student Record'!C2037)</f>
        <v/>
      </c>
      <c r="F2039" s="26" t="str">
        <f>IF('Student Record'!E2037="","",'Student Record'!E2037)</f>
        <v/>
      </c>
      <c r="G2039" s="26" t="str">
        <f>IF('Student Record'!G2037="","",'Student Record'!G2037)</f>
        <v/>
      </c>
      <c r="H2039" s="25" t="str">
        <f>IF('Student Record'!I2037="","",'Student Record'!I2037)</f>
        <v/>
      </c>
      <c r="I2039" s="27" t="str">
        <f>IF('Student Record'!J2037="","",'Student Record'!J2037)</f>
        <v/>
      </c>
      <c r="J2039" s="25" t="str">
        <f>IF('Student Record'!O2037="","",'Student Record'!O2037)</f>
        <v/>
      </c>
      <c r="K20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39" s="25" t="str">
        <f>IF(Table1[[#This Row],[नाम विद्यार्थी]]="","",IF(AND(Table1[[#This Row],[कक्षा]]&gt;8,Table1[[#This Row],[कक्षा]]&lt;11),50,""))</f>
        <v/>
      </c>
      <c r="M2039" s="28" t="str">
        <f>IF(Table1[[#This Row],[नाम विद्यार्थी]]="","",IF(AND(Table1[[#This Row],[कक्षा]]&gt;=11,'School Fees'!$L$3="Yes"),100,""))</f>
        <v/>
      </c>
      <c r="N20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39" s="25" t="str">
        <f>IF(Table1[[#This Row],[नाम विद्यार्थी]]="","",IF(Table1[[#This Row],[कक्षा]]&gt;8,5,""))</f>
        <v/>
      </c>
      <c r="P20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39" s="21"/>
      <c r="R2039" s="21"/>
      <c r="S2039" s="28" t="str">
        <f>IF(SUM(Table1[[#This Row],[छात्र निधि]:[टी.सी.शुल्क]])=0,"",SUM(Table1[[#This Row],[छात्र निधि]:[टी.सी.शुल्क]]))</f>
        <v/>
      </c>
      <c r="T2039" s="33"/>
      <c r="U2039" s="33"/>
      <c r="V2039" s="22"/>
    </row>
    <row r="2040" spans="2:22" ht="15">
      <c r="B2040" s="25" t="str">
        <f>IF(C2040="","",ROWS($A$4:A2040))</f>
        <v/>
      </c>
      <c r="C2040" s="25" t="str">
        <f>IF('Student Record'!A2038="","",'Student Record'!A2038)</f>
        <v/>
      </c>
      <c r="D2040" s="25" t="str">
        <f>IF('Student Record'!B2038="","",'Student Record'!B2038)</f>
        <v/>
      </c>
      <c r="E2040" s="25" t="str">
        <f>IF('Student Record'!C2038="","",'Student Record'!C2038)</f>
        <v/>
      </c>
      <c r="F2040" s="26" t="str">
        <f>IF('Student Record'!E2038="","",'Student Record'!E2038)</f>
        <v/>
      </c>
      <c r="G2040" s="26" t="str">
        <f>IF('Student Record'!G2038="","",'Student Record'!G2038)</f>
        <v/>
      </c>
      <c r="H2040" s="25" t="str">
        <f>IF('Student Record'!I2038="","",'Student Record'!I2038)</f>
        <v/>
      </c>
      <c r="I2040" s="27" t="str">
        <f>IF('Student Record'!J2038="","",'Student Record'!J2038)</f>
        <v/>
      </c>
      <c r="J2040" s="25" t="str">
        <f>IF('Student Record'!O2038="","",'Student Record'!O2038)</f>
        <v/>
      </c>
      <c r="K20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0" s="25" t="str">
        <f>IF(Table1[[#This Row],[नाम विद्यार्थी]]="","",IF(AND(Table1[[#This Row],[कक्षा]]&gt;8,Table1[[#This Row],[कक्षा]]&lt;11),50,""))</f>
        <v/>
      </c>
      <c r="M2040" s="28" t="str">
        <f>IF(Table1[[#This Row],[नाम विद्यार्थी]]="","",IF(AND(Table1[[#This Row],[कक्षा]]&gt;=11,'School Fees'!$L$3="Yes"),100,""))</f>
        <v/>
      </c>
      <c r="N20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0" s="25" t="str">
        <f>IF(Table1[[#This Row],[नाम विद्यार्थी]]="","",IF(Table1[[#This Row],[कक्षा]]&gt;8,5,""))</f>
        <v/>
      </c>
      <c r="P20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0" s="21"/>
      <c r="R2040" s="21"/>
      <c r="S2040" s="28" t="str">
        <f>IF(SUM(Table1[[#This Row],[छात्र निधि]:[टी.सी.शुल्क]])=0,"",SUM(Table1[[#This Row],[छात्र निधि]:[टी.सी.शुल्क]]))</f>
        <v/>
      </c>
      <c r="T2040" s="33"/>
      <c r="U2040" s="33"/>
      <c r="V2040" s="22"/>
    </row>
    <row r="2041" spans="2:22" ht="15">
      <c r="B2041" s="25" t="str">
        <f>IF(C2041="","",ROWS($A$4:A2041))</f>
        <v/>
      </c>
      <c r="C2041" s="25" t="str">
        <f>IF('Student Record'!A2039="","",'Student Record'!A2039)</f>
        <v/>
      </c>
      <c r="D2041" s="25" t="str">
        <f>IF('Student Record'!B2039="","",'Student Record'!B2039)</f>
        <v/>
      </c>
      <c r="E2041" s="25" t="str">
        <f>IF('Student Record'!C2039="","",'Student Record'!C2039)</f>
        <v/>
      </c>
      <c r="F2041" s="26" t="str">
        <f>IF('Student Record'!E2039="","",'Student Record'!E2039)</f>
        <v/>
      </c>
      <c r="G2041" s="26" t="str">
        <f>IF('Student Record'!G2039="","",'Student Record'!G2039)</f>
        <v/>
      </c>
      <c r="H2041" s="25" t="str">
        <f>IF('Student Record'!I2039="","",'Student Record'!I2039)</f>
        <v/>
      </c>
      <c r="I2041" s="27" t="str">
        <f>IF('Student Record'!J2039="","",'Student Record'!J2039)</f>
        <v/>
      </c>
      <c r="J2041" s="25" t="str">
        <f>IF('Student Record'!O2039="","",'Student Record'!O2039)</f>
        <v/>
      </c>
      <c r="K20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1" s="25" t="str">
        <f>IF(Table1[[#This Row],[नाम विद्यार्थी]]="","",IF(AND(Table1[[#This Row],[कक्षा]]&gt;8,Table1[[#This Row],[कक्षा]]&lt;11),50,""))</f>
        <v/>
      </c>
      <c r="M2041" s="28" t="str">
        <f>IF(Table1[[#This Row],[नाम विद्यार्थी]]="","",IF(AND(Table1[[#This Row],[कक्षा]]&gt;=11,'School Fees'!$L$3="Yes"),100,""))</f>
        <v/>
      </c>
      <c r="N20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1" s="25" t="str">
        <f>IF(Table1[[#This Row],[नाम विद्यार्थी]]="","",IF(Table1[[#This Row],[कक्षा]]&gt;8,5,""))</f>
        <v/>
      </c>
      <c r="P20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1" s="21"/>
      <c r="R2041" s="21"/>
      <c r="S2041" s="28" t="str">
        <f>IF(SUM(Table1[[#This Row],[छात्र निधि]:[टी.सी.शुल्क]])=0,"",SUM(Table1[[#This Row],[छात्र निधि]:[टी.सी.शुल्क]]))</f>
        <v/>
      </c>
      <c r="T2041" s="33"/>
      <c r="U2041" s="33"/>
      <c r="V2041" s="22"/>
    </row>
    <row r="2042" spans="2:22" ht="15">
      <c r="B2042" s="25" t="str">
        <f>IF(C2042="","",ROWS($A$4:A2042))</f>
        <v/>
      </c>
      <c r="C2042" s="25" t="str">
        <f>IF('Student Record'!A2040="","",'Student Record'!A2040)</f>
        <v/>
      </c>
      <c r="D2042" s="25" t="str">
        <f>IF('Student Record'!B2040="","",'Student Record'!B2040)</f>
        <v/>
      </c>
      <c r="E2042" s="25" t="str">
        <f>IF('Student Record'!C2040="","",'Student Record'!C2040)</f>
        <v/>
      </c>
      <c r="F2042" s="26" t="str">
        <f>IF('Student Record'!E2040="","",'Student Record'!E2040)</f>
        <v/>
      </c>
      <c r="G2042" s="26" t="str">
        <f>IF('Student Record'!G2040="","",'Student Record'!G2040)</f>
        <v/>
      </c>
      <c r="H2042" s="25" t="str">
        <f>IF('Student Record'!I2040="","",'Student Record'!I2040)</f>
        <v/>
      </c>
      <c r="I2042" s="27" t="str">
        <f>IF('Student Record'!J2040="","",'Student Record'!J2040)</f>
        <v/>
      </c>
      <c r="J2042" s="25" t="str">
        <f>IF('Student Record'!O2040="","",'Student Record'!O2040)</f>
        <v/>
      </c>
      <c r="K20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2" s="25" t="str">
        <f>IF(Table1[[#This Row],[नाम विद्यार्थी]]="","",IF(AND(Table1[[#This Row],[कक्षा]]&gt;8,Table1[[#This Row],[कक्षा]]&lt;11),50,""))</f>
        <v/>
      </c>
      <c r="M2042" s="28" t="str">
        <f>IF(Table1[[#This Row],[नाम विद्यार्थी]]="","",IF(AND(Table1[[#This Row],[कक्षा]]&gt;=11,'School Fees'!$L$3="Yes"),100,""))</f>
        <v/>
      </c>
      <c r="N20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2" s="25" t="str">
        <f>IF(Table1[[#This Row],[नाम विद्यार्थी]]="","",IF(Table1[[#This Row],[कक्षा]]&gt;8,5,""))</f>
        <v/>
      </c>
      <c r="P20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2" s="21"/>
      <c r="R2042" s="21"/>
      <c r="S2042" s="28" t="str">
        <f>IF(SUM(Table1[[#This Row],[छात्र निधि]:[टी.सी.शुल्क]])=0,"",SUM(Table1[[#This Row],[छात्र निधि]:[टी.सी.शुल्क]]))</f>
        <v/>
      </c>
      <c r="T2042" s="33"/>
      <c r="U2042" s="33"/>
      <c r="V2042" s="22"/>
    </row>
    <row r="2043" spans="2:22" ht="15">
      <c r="B2043" s="25" t="str">
        <f>IF(C2043="","",ROWS($A$4:A2043))</f>
        <v/>
      </c>
      <c r="C2043" s="25" t="str">
        <f>IF('Student Record'!A2041="","",'Student Record'!A2041)</f>
        <v/>
      </c>
      <c r="D2043" s="25" t="str">
        <f>IF('Student Record'!B2041="","",'Student Record'!B2041)</f>
        <v/>
      </c>
      <c r="E2043" s="25" t="str">
        <f>IF('Student Record'!C2041="","",'Student Record'!C2041)</f>
        <v/>
      </c>
      <c r="F2043" s="26" t="str">
        <f>IF('Student Record'!E2041="","",'Student Record'!E2041)</f>
        <v/>
      </c>
      <c r="G2043" s="26" t="str">
        <f>IF('Student Record'!G2041="","",'Student Record'!G2041)</f>
        <v/>
      </c>
      <c r="H2043" s="25" t="str">
        <f>IF('Student Record'!I2041="","",'Student Record'!I2041)</f>
        <v/>
      </c>
      <c r="I2043" s="27" t="str">
        <f>IF('Student Record'!J2041="","",'Student Record'!J2041)</f>
        <v/>
      </c>
      <c r="J2043" s="25" t="str">
        <f>IF('Student Record'!O2041="","",'Student Record'!O2041)</f>
        <v/>
      </c>
      <c r="K20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3" s="25" t="str">
        <f>IF(Table1[[#This Row],[नाम विद्यार्थी]]="","",IF(AND(Table1[[#This Row],[कक्षा]]&gt;8,Table1[[#This Row],[कक्षा]]&lt;11),50,""))</f>
        <v/>
      </c>
      <c r="M2043" s="28" t="str">
        <f>IF(Table1[[#This Row],[नाम विद्यार्थी]]="","",IF(AND(Table1[[#This Row],[कक्षा]]&gt;=11,'School Fees'!$L$3="Yes"),100,""))</f>
        <v/>
      </c>
      <c r="N20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3" s="25" t="str">
        <f>IF(Table1[[#This Row],[नाम विद्यार्थी]]="","",IF(Table1[[#This Row],[कक्षा]]&gt;8,5,""))</f>
        <v/>
      </c>
      <c r="P20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3" s="21"/>
      <c r="R2043" s="21"/>
      <c r="S2043" s="28" t="str">
        <f>IF(SUM(Table1[[#This Row],[छात्र निधि]:[टी.सी.शुल्क]])=0,"",SUM(Table1[[#This Row],[छात्र निधि]:[टी.सी.शुल्क]]))</f>
        <v/>
      </c>
      <c r="T2043" s="33"/>
      <c r="U2043" s="33"/>
      <c r="V2043" s="22"/>
    </row>
    <row r="2044" spans="2:22" ht="15">
      <c r="B2044" s="25" t="str">
        <f>IF(C2044="","",ROWS($A$4:A2044))</f>
        <v/>
      </c>
      <c r="C2044" s="25" t="str">
        <f>IF('Student Record'!A2042="","",'Student Record'!A2042)</f>
        <v/>
      </c>
      <c r="D2044" s="25" t="str">
        <f>IF('Student Record'!B2042="","",'Student Record'!B2042)</f>
        <v/>
      </c>
      <c r="E2044" s="25" t="str">
        <f>IF('Student Record'!C2042="","",'Student Record'!C2042)</f>
        <v/>
      </c>
      <c r="F2044" s="26" t="str">
        <f>IF('Student Record'!E2042="","",'Student Record'!E2042)</f>
        <v/>
      </c>
      <c r="G2044" s="26" t="str">
        <f>IF('Student Record'!G2042="","",'Student Record'!G2042)</f>
        <v/>
      </c>
      <c r="H2044" s="25" t="str">
        <f>IF('Student Record'!I2042="","",'Student Record'!I2042)</f>
        <v/>
      </c>
      <c r="I2044" s="27" t="str">
        <f>IF('Student Record'!J2042="","",'Student Record'!J2042)</f>
        <v/>
      </c>
      <c r="J2044" s="25" t="str">
        <f>IF('Student Record'!O2042="","",'Student Record'!O2042)</f>
        <v/>
      </c>
      <c r="K20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4" s="25" t="str">
        <f>IF(Table1[[#This Row],[नाम विद्यार्थी]]="","",IF(AND(Table1[[#This Row],[कक्षा]]&gt;8,Table1[[#This Row],[कक्षा]]&lt;11),50,""))</f>
        <v/>
      </c>
      <c r="M2044" s="28" t="str">
        <f>IF(Table1[[#This Row],[नाम विद्यार्थी]]="","",IF(AND(Table1[[#This Row],[कक्षा]]&gt;=11,'School Fees'!$L$3="Yes"),100,""))</f>
        <v/>
      </c>
      <c r="N20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4" s="25" t="str">
        <f>IF(Table1[[#This Row],[नाम विद्यार्थी]]="","",IF(Table1[[#This Row],[कक्षा]]&gt;8,5,""))</f>
        <v/>
      </c>
      <c r="P20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4" s="21"/>
      <c r="R2044" s="21"/>
      <c r="S2044" s="28" t="str">
        <f>IF(SUM(Table1[[#This Row],[छात्र निधि]:[टी.सी.शुल्क]])=0,"",SUM(Table1[[#This Row],[छात्र निधि]:[टी.सी.शुल्क]]))</f>
        <v/>
      </c>
      <c r="T2044" s="33"/>
      <c r="U2044" s="33"/>
      <c r="V2044" s="22"/>
    </row>
    <row r="2045" spans="2:22" ht="15">
      <c r="B2045" s="25" t="str">
        <f>IF(C2045="","",ROWS($A$4:A2045))</f>
        <v/>
      </c>
      <c r="C2045" s="25" t="str">
        <f>IF('Student Record'!A2043="","",'Student Record'!A2043)</f>
        <v/>
      </c>
      <c r="D2045" s="25" t="str">
        <f>IF('Student Record'!B2043="","",'Student Record'!B2043)</f>
        <v/>
      </c>
      <c r="E2045" s="25" t="str">
        <f>IF('Student Record'!C2043="","",'Student Record'!C2043)</f>
        <v/>
      </c>
      <c r="F2045" s="26" t="str">
        <f>IF('Student Record'!E2043="","",'Student Record'!E2043)</f>
        <v/>
      </c>
      <c r="G2045" s="26" t="str">
        <f>IF('Student Record'!G2043="","",'Student Record'!G2043)</f>
        <v/>
      </c>
      <c r="H2045" s="25" t="str">
        <f>IF('Student Record'!I2043="","",'Student Record'!I2043)</f>
        <v/>
      </c>
      <c r="I2045" s="27" t="str">
        <f>IF('Student Record'!J2043="","",'Student Record'!J2043)</f>
        <v/>
      </c>
      <c r="J2045" s="25" t="str">
        <f>IF('Student Record'!O2043="","",'Student Record'!O2043)</f>
        <v/>
      </c>
      <c r="K20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5" s="25" t="str">
        <f>IF(Table1[[#This Row],[नाम विद्यार्थी]]="","",IF(AND(Table1[[#This Row],[कक्षा]]&gt;8,Table1[[#This Row],[कक्षा]]&lt;11),50,""))</f>
        <v/>
      </c>
      <c r="M2045" s="28" t="str">
        <f>IF(Table1[[#This Row],[नाम विद्यार्थी]]="","",IF(AND(Table1[[#This Row],[कक्षा]]&gt;=11,'School Fees'!$L$3="Yes"),100,""))</f>
        <v/>
      </c>
      <c r="N20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5" s="25" t="str">
        <f>IF(Table1[[#This Row],[नाम विद्यार्थी]]="","",IF(Table1[[#This Row],[कक्षा]]&gt;8,5,""))</f>
        <v/>
      </c>
      <c r="P20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5" s="21"/>
      <c r="R2045" s="21"/>
      <c r="S2045" s="28" t="str">
        <f>IF(SUM(Table1[[#This Row],[छात्र निधि]:[टी.सी.शुल्क]])=0,"",SUM(Table1[[#This Row],[छात्र निधि]:[टी.सी.शुल्क]]))</f>
        <v/>
      </c>
      <c r="T2045" s="33"/>
      <c r="U2045" s="33"/>
      <c r="V2045" s="22"/>
    </row>
    <row r="2046" spans="2:22" ht="15">
      <c r="B2046" s="25" t="str">
        <f>IF(C2046="","",ROWS($A$4:A2046))</f>
        <v/>
      </c>
      <c r="C2046" s="25" t="str">
        <f>IF('Student Record'!A2044="","",'Student Record'!A2044)</f>
        <v/>
      </c>
      <c r="D2046" s="25" t="str">
        <f>IF('Student Record'!B2044="","",'Student Record'!B2044)</f>
        <v/>
      </c>
      <c r="E2046" s="25" t="str">
        <f>IF('Student Record'!C2044="","",'Student Record'!C2044)</f>
        <v/>
      </c>
      <c r="F2046" s="26" t="str">
        <f>IF('Student Record'!E2044="","",'Student Record'!E2044)</f>
        <v/>
      </c>
      <c r="G2046" s="26" t="str">
        <f>IF('Student Record'!G2044="","",'Student Record'!G2044)</f>
        <v/>
      </c>
      <c r="H2046" s="25" t="str">
        <f>IF('Student Record'!I2044="","",'Student Record'!I2044)</f>
        <v/>
      </c>
      <c r="I2046" s="27" t="str">
        <f>IF('Student Record'!J2044="","",'Student Record'!J2044)</f>
        <v/>
      </c>
      <c r="J2046" s="25" t="str">
        <f>IF('Student Record'!O2044="","",'Student Record'!O2044)</f>
        <v/>
      </c>
      <c r="K20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6" s="25" t="str">
        <f>IF(Table1[[#This Row],[नाम विद्यार्थी]]="","",IF(AND(Table1[[#This Row],[कक्षा]]&gt;8,Table1[[#This Row],[कक्षा]]&lt;11),50,""))</f>
        <v/>
      </c>
      <c r="M2046" s="28" t="str">
        <f>IF(Table1[[#This Row],[नाम विद्यार्थी]]="","",IF(AND(Table1[[#This Row],[कक्षा]]&gt;=11,'School Fees'!$L$3="Yes"),100,""))</f>
        <v/>
      </c>
      <c r="N20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6" s="25" t="str">
        <f>IF(Table1[[#This Row],[नाम विद्यार्थी]]="","",IF(Table1[[#This Row],[कक्षा]]&gt;8,5,""))</f>
        <v/>
      </c>
      <c r="P20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6" s="21"/>
      <c r="R2046" s="21"/>
      <c r="S2046" s="28" t="str">
        <f>IF(SUM(Table1[[#This Row],[छात्र निधि]:[टी.सी.शुल्क]])=0,"",SUM(Table1[[#This Row],[छात्र निधि]:[टी.सी.शुल्क]]))</f>
        <v/>
      </c>
      <c r="T2046" s="33"/>
      <c r="U2046" s="33"/>
      <c r="V2046" s="22"/>
    </row>
    <row r="2047" spans="2:22" ht="15">
      <c r="B2047" s="25" t="str">
        <f>IF(C2047="","",ROWS($A$4:A2047))</f>
        <v/>
      </c>
      <c r="C2047" s="25" t="str">
        <f>IF('Student Record'!A2045="","",'Student Record'!A2045)</f>
        <v/>
      </c>
      <c r="D2047" s="25" t="str">
        <f>IF('Student Record'!B2045="","",'Student Record'!B2045)</f>
        <v/>
      </c>
      <c r="E2047" s="25" t="str">
        <f>IF('Student Record'!C2045="","",'Student Record'!C2045)</f>
        <v/>
      </c>
      <c r="F2047" s="26" t="str">
        <f>IF('Student Record'!E2045="","",'Student Record'!E2045)</f>
        <v/>
      </c>
      <c r="G2047" s="26" t="str">
        <f>IF('Student Record'!G2045="","",'Student Record'!G2045)</f>
        <v/>
      </c>
      <c r="H2047" s="25" t="str">
        <f>IF('Student Record'!I2045="","",'Student Record'!I2045)</f>
        <v/>
      </c>
      <c r="I2047" s="27" t="str">
        <f>IF('Student Record'!J2045="","",'Student Record'!J2045)</f>
        <v/>
      </c>
      <c r="J2047" s="25" t="str">
        <f>IF('Student Record'!O2045="","",'Student Record'!O2045)</f>
        <v/>
      </c>
      <c r="K20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7" s="25" t="str">
        <f>IF(Table1[[#This Row],[नाम विद्यार्थी]]="","",IF(AND(Table1[[#This Row],[कक्षा]]&gt;8,Table1[[#This Row],[कक्षा]]&lt;11),50,""))</f>
        <v/>
      </c>
      <c r="M2047" s="28" t="str">
        <f>IF(Table1[[#This Row],[नाम विद्यार्थी]]="","",IF(AND(Table1[[#This Row],[कक्षा]]&gt;=11,'School Fees'!$L$3="Yes"),100,""))</f>
        <v/>
      </c>
      <c r="N20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7" s="25" t="str">
        <f>IF(Table1[[#This Row],[नाम विद्यार्थी]]="","",IF(Table1[[#This Row],[कक्षा]]&gt;8,5,""))</f>
        <v/>
      </c>
      <c r="P20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7" s="21"/>
      <c r="R2047" s="21"/>
      <c r="S2047" s="28" t="str">
        <f>IF(SUM(Table1[[#This Row],[छात्र निधि]:[टी.सी.शुल्क]])=0,"",SUM(Table1[[#This Row],[छात्र निधि]:[टी.सी.शुल्क]]))</f>
        <v/>
      </c>
      <c r="T2047" s="33"/>
      <c r="U2047" s="33"/>
      <c r="V2047" s="22"/>
    </row>
    <row r="2048" spans="2:22" ht="15">
      <c r="B2048" s="25" t="str">
        <f>IF(C2048="","",ROWS($A$4:A2048))</f>
        <v/>
      </c>
      <c r="C2048" s="25" t="str">
        <f>IF('Student Record'!A2046="","",'Student Record'!A2046)</f>
        <v/>
      </c>
      <c r="D2048" s="25" t="str">
        <f>IF('Student Record'!B2046="","",'Student Record'!B2046)</f>
        <v/>
      </c>
      <c r="E2048" s="25" t="str">
        <f>IF('Student Record'!C2046="","",'Student Record'!C2046)</f>
        <v/>
      </c>
      <c r="F2048" s="26" t="str">
        <f>IF('Student Record'!E2046="","",'Student Record'!E2046)</f>
        <v/>
      </c>
      <c r="G2048" s="26" t="str">
        <f>IF('Student Record'!G2046="","",'Student Record'!G2046)</f>
        <v/>
      </c>
      <c r="H2048" s="25" t="str">
        <f>IF('Student Record'!I2046="","",'Student Record'!I2046)</f>
        <v/>
      </c>
      <c r="I2048" s="27" t="str">
        <f>IF('Student Record'!J2046="","",'Student Record'!J2046)</f>
        <v/>
      </c>
      <c r="J2048" s="25" t="str">
        <f>IF('Student Record'!O2046="","",'Student Record'!O2046)</f>
        <v/>
      </c>
      <c r="K20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8" s="25" t="str">
        <f>IF(Table1[[#This Row],[नाम विद्यार्थी]]="","",IF(AND(Table1[[#This Row],[कक्षा]]&gt;8,Table1[[#This Row],[कक्षा]]&lt;11),50,""))</f>
        <v/>
      </c>
      <c r="M2048" s="28" t="str">
        <f>IF(Table1[[#This Row],[नाम विद्यार्थी]]="","",IF(AND(Table1[[#This Row],[कक्षा]]&gt;=11,'School Fees'!$L$3="Yes"),100,""))</f>
        <v/>
      </c>
      <c r="N20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8" s="25" t="str">
        <f>IF(Table1[[#This Row],[नाम विद्यार्थी]]="","",IF(Table1[[#This Row],[कक्षा]]&gt;8,5,""))</f>
        <v/>
      </c>
      <c r="P20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8" s="21"/>
      <c r="R2048" s="21"/>
      <c r="S2048" s="28" t="str">
        <f>IF(SUM(Table1[[#This Row],[छात्र निधि]:[टी.सी.शुल्क]])=0,"",SUM(Table1[[#This Row],[छात्र निधि]:[टी.सी.शुल्क]]))</f>
        <v/>
      </c>
      <c r="T2048" s="33"/>
      <c r="U2048" s="33"/>
      <c r="V2048" s="22"/>
    </row>
    <row r="2049" spans="2:22" ht="15">
      <c r="B2049" s="25" t="str">
        <f>IF(C2049="","",ROWS($A$4:A2049))</f>
        <v/>
      </c>
      <c r="C2049" s="25" t="str">
        <f>IF('Student Record'!A2047="","",'Student Record'!A2047)</f>
        <v/>
      </c>
      <c r="D2049" s="25" t="str">
        <f>IF('Student Record'!B2047="","",'Student Record'!B2047)</f>
        <v/>
      </c>
      <c r="E2049" s="25" t="str">
        <f>IF('Student Record'!C2047="","",'Student Record'!C2047)</f>
        <v/>
      </c>
      <c r="F2049" s="26" t="str">
        <f>IF('Student Record'!E2047="","",'Student Record'!E2047)</f>
        <v/>
      </c>
      <c r="G2049" s="26" t="str">
        <f>IF('Student Record'!G2047="","",'Student Record'!G2047)</f>
        <v/>
      </c>
      <c r="H2049" s="25" t="str">
        <f>IF('Student Record'!I2047="","",'Student Record'!I2047)</f>
        <v/>
      </c>
      <c r="I2049" s="27" t="str">
        <f>IF('Student Record'!J2047="","",'Student Record'!J2047)</f>
        <v/>
      </c>
      <c r="J2049" s="25" t="str">
        <f>IF('Student Record'!O2047="","",'Student Record'!O2047)</f>
        <v/>
      </c>
      <c r="K20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49" s="25" t="str">
        <f>IF(Table1[[#This Row],[नाम विद्यार्थी]]="","",IF(AND(Table1[[#This Row],[कक्षा]]&gt;8,Table1[[#This Row],[कक्षा]]&lt;11),50,""))</f>
        <v/>
      </c>
      <c r="M2049" s="28" t="str">
        <f>IF(Table1[[#This Row],[नाम विद्यार्थी]]="","",IF(AND(Table1[[#This Row],[कक्षा]]&gt;=11,'School Fees'!$L$3="Yes"),100,""))</f>
        <v/>
      </c>
      <c r="N20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49" s="25" t="str">
        <f>IF(Table1[[#This Row],[नाम विद्यार्थी]]="","",IF(Table1[[#This Row],[कक्षा]]&gt;8,5,""))</f>
        <v/>
      </c>
      <c r="P20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49" s="21"/>
      <c r="R2049" s="21"/>
      <c r="S2049" s="28" t="str">
        <f>IF(SUM(Table1[[#This Row],[छात्र निधि]:[टी.सी.शुल्क]])=0,"",SUM(Table1[[#This Row],[छात्र निधि]:[टी.सी.शुल्क]]))</f>
        <v/>
      </c>
      <c r="T2049" s="33"/>
      <c r="U2049" s="33"/>
      <c r="V2049" s="22"/>
    </row>
    <row r="2050" spans="2:22" ht="15">
      <c r="B2050" s="25" t="str">
        <f>IF(C2050="","",ROWS($A$4:A2050))</f>
        <v/>
      </c>
      <c r="C2050" s="25" t="str">
        <f>IF('Student Record'!A2048="","",'Student Record'!A2048)</f>
        <v/>
      </c>
      <c r="D2050" s="25" t="str">
        <f>IF('Student Record'!B2048="","",'Student Record'!B2048)</f>
        <v/>
      </c>
      <c r="E2050" s="25" t="str">
        <f>IF('Student Record'!C2048="","",'Student Record'!C2048)</f>
        <v/>
      </c>
      <c r="F2050" s="26" t="str">
        <f>IF('Student Record'!E2048="","",'Student Record'!E2048)</f>
        <v/>
      </c>
      <c r="G2050" s="26" t="str">
        <f>IF('Student Record'!G2048="","",'Student Record'!G2048)</f>
        <v/>
      </c>
      <c r="H2050" s="25" t="str">
        <f>IF('Student Record'!I2048="","",'Student Record'!I2048)</f>
        <v/>
      </c>
      <c r="I2050" s="27" t="str">
        <f>IF('Student Record'!J2048="","",'Student Record'!J2048)</f>
        <v/>
      </c>
      <c r="J2050" s="25" t="str">
        <f>IF('Student Record'!O2048="","",'Student Record'!O2048)</f>
        <v/>
      </c>
      <c r="K20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0" s="25" t="str">
        <f>IF(Table1[[#This Row],[नाम विद्यार्थी]]="","",IF(AND(Table1[[#This Row],[कक्षा]]&gt;8,Table1[[#This Row],[कक्षा]]&lt;11),50,""))</f>
        <v/>
      </c>
      <c r="M2050" s="28" t="str">
        <f>IF(Table1[[#This Row],[नाम विद्यार्थी]]="","",IF(AND(Table1[[#This Row],[कक्षा]]&gt;=11,'School Fees'!$L$3="Yes"),100,""))</f>
        <v/>
      </c>
      <c r="N20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0" s="25" t="str">
        <f>IF(Table1[[#This Row],[नाम विद्यार्थी]]="","",IF(Table1[[#This Row],[कक्षा]]&gt;8,5,""))</f>
        <v/>
      </c>
      <c r="P20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0" s="21"/>
      <c r="R2050" s="21"/>
      <c r="S2050" s="28" t="str">
        <f>IF(SUM(Table1[[#This Row],[छात्र निधि]:[टी.सी.शुल्क]])=0,"",SUM(Table1[[#This Row],[छात्र निधि]:[टी.सी.शुल्क]]))</f>
        <v/>
      </c>
      <c r="T2050" s="33"/>
      <c r="U2050" s="33"/>
      <c r="V2050" s="22"/>
    </row>
    <row r="2051" spans="2:22" ht="15">
      <c r="B2051" s="25" t="str">
        <f>IF(C2051="","",ROWS($A$4:A2051))</f>
        <v/>
      </c>
      <c r="C2051" s="25" t="str">
        <f>IF('Student Record'!A2049="","",'Student Record'!A2049)</f>
        <v/>
      </c>
      <c r="D2051" s="25" t="str">
        <f>IF('Student Record'!B2049="","",'Student Record'!B2049)</f>
        <v/>
      </c>
      <c r="E2051" s="25" t="str">
        <f>IF('Student Record'!C2049="","",'Student Record'!C2049)</f>
        <v/>
      </c>
      <c r="F2051" s="26" t="str">
        <f>IF('Student Record'!E2049="","",'Student Record'!E2049)</f>
        <v/>
      </c>
      <c r="G2051" s="26" t="str">
        <f>IF('Student Record'!G2049="","",'Student Record'!G2049)</f>
        <v/>
      </c>
      <c r="H2051" s="25" t="str">
        <f>IF('Student Record'!I2049="","",'Student Record'!I2049)</f>
        <v/>
      </c>
      <c r="I2051" s="27" t="str">
        <f>IF('Student Record'!J2049="","",'Student Record'!J2049)</f>
        <v/>
      </c>
      <c r="J2051" s="25" t="str">
        <f>IF('Student Record'!O2049="","",'Student Record'!O2049)</f>
        <v/>
      </c>
      <c r="K20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1" s="25" t="str">
        <f>IF(Table1[[#This Row],[नाम विद्यार्थी]]="","",IF(AND(Table1[[#This Row],[कक्षा]]&gt;8,Table1[[#This Row],[कक्षा]]&lt;11),50,""))</f>
        <v/>
      </c>
      <c r="M2051" s="28" t="str">
        <f>IF(Table1[[#This Row],[नाम विद्यार्थी]]="","",IF(AND(Table1[[#This Row],[कक्षा]]&gt;=11,'School Fees'!$L$3="Yes"),100,""))</f>
        <v/>
      </c>
      <c r="N20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1" s="25" t="str">
        <f>IF(Table1[[#This Row],[नाम विद्यार्थी]]="","",IF(Table1[[#This Row],[कक्षा]]&gt;8,5,""))</f>
        <v/>
      </c>
      <c r="P20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1" s="21"/>
      <c r="R2051" s="21"/>
      <c r="S2051" s="28" t="str">
        <f>IF(SUM(Table1[[#This Row],[छात्र निधि]:[टी.सी.शुल्क]])=0,"",SUM(Table1[[#This Row],[छात्र निधि]:[टी.सी.शुल्क]]))</f>
        <v/>
      </c>
      <c r="T2051" s="33"/>
      <c r="U2051" s="33"/>
      <c r="V2051" s="22"/>
    </row>
    <row r="2052" spans="2:22" ht="15">
      <c r="B2052" s="25" t="str">
        <f>IF(C2052="","",ROWS($A$4:A2052))</f>
        <v/>
      </c>
      <c r="C2052" s="25" t="str">
        <f>IF('Student Record'!A2050="","",'Student Record'!A2050)</f>
        <v/>
      </c>
      <c r="D2052" s="25" t="str">
        <f>IF('Student Record'!B2050="","",'Student Record'!B2050)</f>
        <v/>
      </c>
      <c r="E2052" s="25" t="str">
        <f>IF('Student Record'!C2050="","",'Student Record'!C2050)</f>
        <v/>
      </c>
      <c r="F2052" s="26" t="str">
        <f>IF('Student Record'!E2050="","",'Student Record'!E2050)</f>
        <v/>
      </c>
      <c r="G2052" s="26" t="str">
        <f>IF('Student Record'!G2050="","",'Student Record'!G2050)</f>
        <v/>
      </c>
      <c r="H2052" s="25" t="str">
        <f>IF('Student Record'!I2050="","",'Student Record'!I2050)</f>
        <v/>
      </c>
      <c r="I2052" s="27" t="str">
        <f>IF('Student Record'!J2050="","",'Student Record'!J2050)</f>
        <v/>
      </c>
      <c r="J2052" s="25" t="str">
        <f>IF('Student Record'!O2050="","",'Student Record'!O2050)</f>
        <v/>
      </c>
      <c r="K20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2" s="25" t="str">
        <f>IF(Table1[[#This Row],[नाम विद्यार्थी]]="","",IF(AND(Table1[[#This Row],[कक्षा]]&gt;8,Table1[[#This Row],[कक्षा]]&lt;11),50,""))</f>
        <v/>
      </c>
      <c r="M2052" s="28" t="str">
        <f>IF(Table1[[#This Row],[नाम विद्यार्थी]]="","",IF(AND(Table1[[#This Row],[कक्षा]]&gt;=11,'School Fees'!$L$3="Yes"),100,""))</f>
        <v/>
      </c>
      <c r="N20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2" s="25" t="str">
        <f>IF(Table1[[#This Row],[नाम विद्यार्थी]]="","",IF(Table1[[#This Row],[कक्षा]]&gt;8,5,""))</f>
        <v/>
      </c>
      <c r="P20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2" s="21"/>
      <c r="R2052" s="21"/>
      <c r="S2052" s="28" t="str">
        <f>IF(SUM(Table1[[#This Row],[छात्र निधि]:[टी.सी.शुल्क]])=0,"",SUM(Table1[[#This Row],[छात्र निधि]:[टी.सी.शुल्क]]))</f>
        <v/>
      </c>
      <c r="T2052" s="33"/>
      <c r="U2052" s="33"/>
      <c r="V2052" s="22"/>
    </row>
    <row r="2053" spans="2:22" ht="15">
      <c r="B2053" s="25" t="str">
        <f>IF(C2053="","",ROWS($A$4:A2053))</f>
        <v/>
      </c>
      <c r="C2053" s="25" t="str">
        <f>IF('Student Record'!A2051="","",'Student Record'!A2051)</f>
        <v/>
      </c>
      <c r="D2053" s="25" t="str">
        <f>IF('Student Record'!B2051="","",'Student Record'!B2051)</f>
        <v/>
      </c>
      <c r="E2053" s="25" t="str">
        <f>IF('Student Record'!C2051="","",'Student Record'!C2051)</f>
        <v/>
      </c>
      <c r="F2053" s="26" t="str">
        <f>IF('Student Record'!E2051="","",'Student Record'!E2051)</f>
        <v/>
      </c>
      <c r="G2053" s="26" t="str">
        <f>IF('Student Record'!G2051="","",'Student Record'!G2051)</f>
        <v/>
      </c>
      <c r="H2053" s="25" t="str">
        <f>IF('Student Record'!I2051="","",'Student Record'!I2051)</f>
        <v/>
      </c>
      <c r="I2053" s="27" t="str">
        <f>IF('Student Record'!J2051="","",'Student Record'!J2051)</f>
        <v/>
      </c>
      <c r="J2053" s="25" t="str">
        <f>IF('Student Record'!O2051="","",'Student Record'!O2051)</f>
        <v/>
      </c>
      <c r="K20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3" s="25" t="str">
        <f>IF(Table1[[#This Row],[नाम विद्यार्थी]]="","",IF(AND(Table1[[#This Row],[कक्षा]]&gt;8,Table1[[#This Row],[कक्षा]]&lt;11),50,""))</f>
        <v/>
      </c>
      <c r="M2053" s="28" t="str">
        <f>IF(Table1[[#This Row],[नाम विद्यार्थी]]="","",IF(AND(Table1[[#This Row],[कक्षा]]&gt;=11,'School Fees'!$L$3="Yes"),100,""))</f>
        <v/>
      </c>
      <c r="N20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3" s="25" t="str">
        <f>IF(Table1[[#This Row],[नाम विद्यार्थी]]="","",IF(Table1[[#This Row],[कक्षा]]&gt;8,5,""))</f>
        <v/>
      </c>
      <c r="P20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3" s="21"/>
      <c r="R2053" s="21"/>
      <c r="S2053" s="28" t="str">
        <f>IF(SUM(Table1[[#This Row],[छात्र निधि]:[टी.सी.शुल्क]])=0,"",SUM(Table1[[#This Row],[छात्र निधि]:[टी.सी.शुल्क]]))</f>
        <v/>
      </c>
      <c r="T2053" s="33"/>
      <c r="U2053" s="33"/>
      <c r="V2053" s="22"/>
    </row>
    <row r="2054" spans="2:22" ht="15">
      <c r="B2054" s="25" t="str">
        <f>IF(C2054="","",ROWS($A$4:A2054))</f>
        <v/>
      </c>
      <c r="C2054" s="25" t="str">
        <f>IF('Student Record'!A2052="","",'Student Record'!A2052)</f>
        <v/>
      </c>
      <c r="D2054" s="25" t="str">
        <f>IF('Student Record'!B2052="","",'Student Record'!B2052)</f>
        <v/>
      </c>
      <c r="E2054" s="25" t="str">
        <f>IF('Student Record'!C2052="","",'Student Record'!C2052)</f>
        <v/>
      </c>
      <c r="F2054" s="26" t="str">
        <f>IF('Student Record'!E2052="","",'Student Record'!E2052)</f>
        <v/>
      </c>
      <c r="G2054" s="26" t="str">
        <f>IF('Student Record'!G2052="","",'Student Record'!G2052)</f>
        <v/>
      </c>
      <c r="H2054" s="25" t="str">
        <f>IF('Student Record'!I2052="","",'Student Record'!I2052)</f>
        <v/>
      </c>
      <c r="I2054" s="27" t="str">
        <f>IF('Student Record'!J2052="","",'Student Record'!J2052)</f>
        <v/>
      </c>
      <c r="J2054" s="25" t="str">
        <f>IF('Student Record'!O2052="","",'Student Record'!O2052)</f>
        <v/>
      </c>
      <c r="K20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4" s="25" t="str">
        <f>IF(Table1[[#This Row],[नाम विद्यार्थी]]="","",IF(AND(Table1[[#This Row],[कक्षा]]&gt;8,Table1[[#This Row],[कक्षा]]&lt;11),50,""))</f>
        <v/>
      </c>
      <c r="M2054" s="28" t="str">
        <f>IF(Table1[[#This Row],[नाम विद्यार्थी]]="","",IF(AND(Table1[[#This Row],[कक्षा]]&gt;=11,'School Fees'!$L$3="Yes"),100,""))</f>
        <v/>
      </c>
      <c r="N20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4" s="25" t="str">
        <f>IF(Table1[[#This Row],[नाम विद्यार्थी]]="","",IF(Table1[[#This Row],[कक्षा]]&gt;8,5,""))</f>
        <v/>
      </c>
      <c r="P20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4" s="21"/>
      <c r="R2054" s="21"/>
      <c r="S2054" s="28" t="str">
        <f>IF(SUM(Table1[[#This Row],[छात्र निधि]:[टी.सी.शुल्क]])=0,"",SUM(Table1[[#This Row],[छात्र निधि]:[टी.सी.शुल्क]]))</f>
        <v/>
      </c>
      <c r="T2054" s="33"/>
      <c r="U2054" s="33"/>
      <c r="V2054" s="22"/>
    </row>
    <row r="2055" spans="2:22" ht="15">
      <c r="B2055" s="25" t="str">
        <f>IF(C2055="","",ROWS($A$4:A2055))</f>
        <v/>
      </c>
      <c r="C2055" s="25" t="str">
        <f>IF('Student Record'!A2053="","",'Student Record'!A2053)</f>
        <v/>
      </c>
      <c r="D2055" s="25" t="str">
        <f>IF('Student Record'!B2053="","",'Student Record'!B2053)</f>
        <v/>
      </c>
      <c r="E2055" s="25" t="str">
        <f>IF('Student Record'!C2053="","",'Student Record'!C2053)</f>
        <v/>
      </c>
      <c r="F2055" s="26" t="str">
        <f>IF('Student Record'!E2053="","",'Student Record'!E2053)</f>
        <v/>
      </c>
      <c r="G2055" s="26" t="str">
        <f>IF('Student Record'!G2053="","",'Student Record'!G2053)</f>
        <v/>
      </c>
      <c r="H2055" s="25" t="str">
        <f>IF('Student Record'!I2053="","",'Student Record'!I2053)</f>
        <v/>
      </c>
      <c r="I2055" s="27" t="str">
        <f>IF('Student Record'!J2053="","",'Student Record'!J2053)</f>
        <v/>
      </c>
      <c r="J2055" s="25" t="str">
        <f>IF('Student Record'!O2053="","",'Student Record'!O2053)</f>
        <v/>
      </c>
      <c r="K20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5" s="25" t="str">
        <f>IF(Table1[[#This Row],[नाम विद्यार्थी]]="","",IF(AND(Table1[[#This Row],[कक्षा]]&gt;8,Table1[[#This Row],[कक्षा]]&lt;11),50,""))</f>
        <v/>
      </c>
      <c r="M2055" s="28" t="str">
        <f>IF(Table1[[#This Row],[नाम विद्यार्थी]]="","",IF(AND(Table1[[#This Row],[कक्षा]]&gt;=11,'School Fees'!$L$3="Yes"),100,""))</f>
        <v/>
      </c>
      <c r="N20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5" s="25" t="str">
        <f>IF(Table1[[#This Row],[नाम विद्यार्थी]]="","",IF(Table1[[#This Row],[कक्षा]]&gt;8,5,""))</f>
        <v/>
      </c>
      <c r="P20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5" s="21"/>
      <c r="R2055" s="21"/>
      <c r="S2055" s="28" t="str">
        <f>IF(SUM(Table1[[#This Row],[छात्र निधि]:[टी.सी.शुल्क]])=0,"",SUM(Table1[[#This Row],[छात्र निधि]:[टी.सी.शुल्क]]))</f>
        <v/>
      </c>
      <c r="T2055" s="33"/>
      <c r="U2055" s="33"/>
      <c r="V2055" s="22"/>
    </row>
    <row r="2056" spans="2:22" ht="15">
      <c r="B2056" s="25" t="str">
        <f>IF(C2056="","",ROWS($A$4:A2056))</f>
        <v/>
      </c>
      <c r="C2056" s="25" t="str">
        <f>IF('Student Record'!A2054="","",'Student Record'!A2054)</f>
        <v/>
      </c>
      <c r="D2056" s="25" t="str">
        <f>IF('Student Record'!B2054="","",'Student Record'!B2054)</f>
        <v/>
      </c>
      <c r="E2056" s="25" t="str">
        <f>IF('Student Record'!C2054="","",'Student Record'!C2054)</f>
        <v/>
      </c>
      <c r="F2056" s="26" t="str">
        <f>IF('Student Record'!E2054="","",'Student Record'!E2054)</f>
        <v/>
      </c>
      <c r="G2056" s="26" t="str">
        <f>IF('Student Record'!G2054="","",'Student Record'!G2054)</f>
        <v/>
      </c>
      <c r="H2056" s="25" t="str">
        <f>IF('Student Record'!I2054="","",'Student Record'!I2054)</f>
        <v/>
      </c>
      <c r="I2056" s="27" t="str">
        <f>IF('Student Record'!J2054="","",'Student Record'!J2054)</f>
        <v/>
      </c>
      <c r="J2056" s="25" t="str">
        <f>IF('Student Record'!O2054="","",'Student Record'!O2054)</f>
        <v/>
      </c>
      <c r="K20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6" s="25" t="str">
        <f>IF(Table1[[#This Row],[नाम विद्यार्थी]]="","",IF(AND(Table1[[#This Row],[कक्षा]]&gt;8,Table1[[#This Row],[कक्षा]]&lt;11),50,""))</f>
        <v/>
      </c>
      <c r="M2056" s="28" t="str">
        <f>IF(Table1[[#This Row],[नाम विद्यार्थी]]="","",IF(AND(Table1[[#This Row],[कक्षा]]&gt;=11,'School Fees'!$L$3="Yes"),100,""))</f>
        <v/>
      </c>
      <c r="N20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6" s="25" t="str">
        <f>IF(Table1[[#This Row],[नाम विद्यार्थी]]="","",IF(Table1[[#This Row],[कक्षा]]&gt;8,5,""))</f>
        <v/>
      </c>
      <c r="P20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6" s="21"/>
      <c r="R2056" s="21"/>
      <c r="S2056" s="28" t="str">
        <f>IF(SUM(Table1[[#This Row],[छात्र निधि]:[टी.सी.शुल्क]])=0,"",SUM(Table1[[#This Row],[छात्र निधि]:[टी.सी.शुल्क]]))</f>
        <v/>
      </c>
      <c r="T2056" s="33"/>
      <c r="U2056" s="33"/>
      <c r="V2056" s="22"/>
    </row>
    <row r="2057" spans="2:22" ht="15">
      <c r="B2057" s="25" t="str">
        <f>IF(C2057="","",ROWS($A$4:A2057))</f>
        <v/>
      </c>
      <c r="C2057" s="25" t="str">
        <f>IF('Student Record'!A2055="","",'Student Record'!A2055)</f>
        <v/>
      </c>
      <c r="D2057" s="25" t="str">
        <f>IF('Student Record'!B2055="","",'Student Record'!B2055)</f>
        <v/>
      </c>
      <c r="E2057" s="25" t="str">
        <f>IF('Student Record'!C2055="","",'Student Record'!C2055)</f>
        <v/>
      </c>
      <c r="F2057" s="26" t="str">
        <f>IF('Student Record'!E2055="","",'Student Record'!E2055)</f>
        <v/>
      </c>
      <c r="G2057" s="26" t="str">
        <f>IF('Student Record'!G2055="","",'Student Record'!G2055)</f>
        <v/>
      </c>
      <c r="H2057" s="25" t="str">
        <f>IF('Student Record'!I2055="","",'Student Record'!I2055)</f>
        <v/>
      </c>
      <c r="I2057" s="27" t="str">
        <f>IF('Student Record'!J2055="","",'Student Record'!J2055)</f>
        <v/>
      </c>
      <c r="J2057" s="25" t="str">
        <f>IF('Student Record'!O2055="","",'Student Record'!O2055)</f>
        <v/>
      </c>
      <c r="K20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7" s="25" t="str">
        <f>IF(Table1[[#This Row],[नाम विद्यार्थी]]="","",IF(AND(Table1[[#This Row],[कक्षा]]&gt;8,Table1[[#This Row],[कक्षा]]&lt;11),50,""))</f>
        <v/>
      </c>
      <c r="M2057" s="28" t="str">
        <f>IF(Table1[[#This Row],[नाम विद्यार्थी]]="","",IF(AND(Table1[[#This Row],[कक्षा]]&gt;=11,'School Fees'!$L$3="Yes"),100,""))</f>
        <v/>
      </c>
      <c r="N20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7" s="25" t="str">
        <f>IF(Table1[[#This Row],[नाम विद्यार्थी]]="","",IF(Table1[[#This Row],[कक्षा]]&gt;8,5,""))</f>
        <v/>
      </c>
      <c r="P20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7" s="21"/>
      <c r="R2057" s="21"/>
      <c r="S2057" s="28" t="str">
        <f>IF(SUM(Table1[[#This Row],[छात्र निधि]:[टी.सी.शुल्क]])=0,"",SUM(Table1[[#This Row],[छात्र निधि]:[टी.सी.शुल्क]]))</f>
        <v/>
      </c>
      <c r="T2057" s="33"/>
      <c r="U2057" s="33"/>
      <c r="V2057" s="22"/>
    </row>
    <row r="2058" spans="2:22" ht="15">
      <c r="B2058" s="25" t="str">
        <f>IF(C2058="","",ROWS($A$4:A2058))</f>
        <v/>
      </c>
      <c r="C2058" s="25" t="str">
        <f>IF('Student Record'!A2056="","",'Student Record'!A2056)</f>
        <v/>
      </c>
      <c r="D2058" s="25" t="str">
        <f>IF('Student Record'!B2056="","",'Student Record'!B2056)</f>
        <v/>
      </c>
      <c r="E2058" s="25" t="str">
        <f>IF('Student Record'!C2056="","",'Student Record'!C2056)</f>
        <v/>
      </c>
      <c r="F2058" s="26" t="str">
        <f>IF('Student Record'!E2056="","",'Student Record'!E2056)</f>
        <v/>
      </c>
      <c r="G2058" s="26" t="str">
        <f>IF('Student Record'!G2056="","",'Student Record'!G2056)</f>
        <v/>
      </c>
      <c r="H2058" s="25" t="str">
        <f>IF('Student Record'!I2056="","",'Student Record'!I2056)</f>
        <v/>
      </c>
      <c r="I2058" s="27" t="str">
        <f>IF('Student Record'!J2056="","",'Student Record'!J2056)</f>
        <v/>
      </c>
      <c r="J2058" s="25" t="str">
        <f>IF('Student Record'!O2056="","",'Student Record'!O2056)</f>
        <v/>
      </c>
      <c r="K20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8" s="25" t="str">
        <f>IF(Table1[[#This Row],[नाम विद्यार्थी]]="","",IF(AND(Table1[[#This Row],[कक्षा]]&gt;8,Table1[[#This Row],[कक्षा]]&lt;11),50,""))</f>
        <v/>
      </c>
      <c r="M2058" s="28" t="str">
        <f>IF(Table1[[#This Row],[नाम विद्यार्थी]]="","",IF(AND(Table1[[#This Row],[कक्षा]]&gt;=11,'School Fees'!$L$3="Yes"),100,""))</f>
        <v/>
      </c>
      <c r="N20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8" s="25" t="str">
        <f>IF(Table1[[#This Row],[नाम विद्यार्थी]]="","",IF(Table1[[#This Row],[कक्षा]]&gt;8,5,""))</f>
        <v/>
      </c>
      <c r="P20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8" s="21"/>
      <c r="R2058" s="21"/>
      <c r="S2058" s="28" t="str">
        <f>IF(SUM(Table1[[#This Row],[छात्र निधि]:[टी.सी.शुल्क]])=0,"",SUM(Table1[[#This Row],[छात्र निधि]:[टी.सी.शुल्क]]))</f>
        <v/>
      </c>
      <c r="T2058" s="33"/>
      <c r="U2058" s="33"/>
      <c r="V2058" s="22"/>
    </row>
    <row r="2059" spans="2:22" ht="15">
      <c r="B2059" s="25" t="str">
        <f>IF(C2059="","",ROWS($A$4:A2059))</f>
        <v/>
      </c>
      <c r="C2059" s="25" t="str">
        <f>IF('Student Record'!A2057="","",'Student Record'!A2057)</f>
        <v/>
      </c>
      <c r="D2059" s="25" t="str">
        <f>IF('Student Record'!B2057="","",'Student Record'!B2057)</f>
        <v/>
      </c>
      <c r="E2059" s="25" t="str">
        <f>IF('Student Record'!C2057="","",'Student Record'!C2057)</f>
        <v/>
      </c>
      <c r="F2059" s="26" t="str">
        <f>IF('Student Record'!E2057="","",'Student Record'!E2057)</f>
        <v/>
      </c>
      <c r="G2059" s="26" t="str">
        <f>IF('Student Record'!G2057="","",'Student Record'!G2057)</f>
        <v/>
      </c>
      <c r="H2059" s="25" t="str">
        <f>IF('Student Record'!I2057="","",'Student Record'!I2057)</f>
        <v/>
      </c>
      <c r="I2059" s="27" t="str">
        <f>IF('Student Record'!J2057="","",'Student Record'!J2057)</f>
        <v/>
      </c>
      <c r="J2059" s="25" t="str">
        <f>IF('Student Record'!O2057="","",'Student Record'!O2057)</f>
        <v/>
      </c>
      <c r="K20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59" s="25" t="str">
        <f>IF(Table1[[#This Row],[नाम विद्यार्थी]]="","",IF(AND(Table1[[#This Row],[कक्षा]]&gt;8,Table1[[#This Row],[कक्षा]]&lt;11),50,""))</f>
        <v/>
      </c>
      <c r="M2059" s="28" t="str">
        <f>IF(Table1[[#This Row],[नाम विद्यार्थी]]="","",IF(AND(Table1[[#This Row],[कक्षा]]&gt;=11,'School Fees'!$L$3="Yes"),100,""))</f>
        <v/>
      </c>
      <c r="N20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59" s="25" t="str">
        <f>IF(Table1[[#This Row],[नाम विद्यार्थी]]="","",IF(Table1[[#This Row],[कक्षा]]&gt;8,5,""))</f>
        <v/>
      </c>
      <c r="P20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59" s="21"/>
      <c r="R2059" s="21"/>
      <c r="S2059" s="28" t="str">
        <f>IF(SUM(Table1[[#This Row],[छात्र निधि]:[टी.सी.शुल्क]])=0,"",SUM(Table1[[#This Row],[छात्र निधि]:[टी.सी.शुल्क]]))</f>
        <v/>
      </c>
      <c r="T2059" s="33"/>
      <c r="U2059" s="33"/>
      <c r="V2059" s="22"/>
    </row>
    <row r="2060" spans="2:22" ht="15">
      <c r="B2060" s="25" t="str">
        <f>IF(C2060="","",ROWS($A$4:A2060))</f>
        <v/>
      </c>
      <c r="C2060" s="25" t="str">
        <f>IF('Student Record'!A2058="","",'Student Record'!A2058)</f>
        <v/>
      </c>
      <c r="D2060" s="25" t="str">
        <f>IF('Student Record'!B2058="","",'Student Record'!B2058)</f>
        <v/>
      </c>
      <c r="E2060" s="25" t="str">
        <f>IF('Student Record'!C2058="","",'Student Record'!C2058)</f>
        <v/>
      </c>
      <c r="F2060" s="26" t="str">
        <f>IF('Student Record'!E2058="","",'Student Record'!E2058)</f>
        <v/>
      </c>
      <c r="G2060" s="26" t="str">
        <f>IF('Student Record'!G2058="","",'Student Record'!G2058)</f>
        <v/>
      </c>
      <c r="H2060" s="25" t="str">
        <f>IF('Student Record'!I2058="","",'Student Record'!I2058)</f>
        <v/>
      </c>
      <c r="I2060" s="27" t="str">
        <f>IF('Student Record'!J2058="","",'Student Record'!J2058)</f>
        <v/>
      </c>
      <c r="J2060" s="25" t="str">
        <f>IF('Student Record'!O2058="","",'Student Record'!O2058)</f>
        <v/>
      </c>
      <c r="K20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0" s="25" t="str">
        <f>IF(Table1[[#This Row],[नाम विद्यार्थी]]="","",IF(AND(Table1[[#This Row],[कक्षा]]&gt;8,Table1[[#This Row],[कक्षा]]&lt;11),50,""))</f>
        <v/>
      </c>
      <c r="M2060" s="28" t="str">
        <f>IF(Table1[[#This Row],[नाम विद्यार्थी]]="","",IF(AND(Table1[[#This Row],[कक्षा]]&gt;=11,'School Fees'!$L$3="Yes"),100,""))</f>
        <v/>
      </c>
      <c r="N20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0" s="25" t="str">
        <f>IF(Table1[[#This Row],[नाम विद्यार्थी]]="","",IF(Table1[[#This Row],[कक्षा]]&gt;8,5,""))</f>
        <v/>
      </c>
      <c r="P20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0" s="21"/>
      <c r="R2060" s="21"/>
      <c r="S2060" s="28" t="str">
        <f>IF(SUM(Table1[[#This Row],[छात्र निधि]:[टी.सी.शुल्क]])=0,"",SUM(Table1[[#This Row],[छात्र निधि]:[टी.सी.शुल्क]]))</f>
        <v/>
      </c>
      <c r="T2060" s="33"/>
      <c r="U2060" s="33"/>
      <c r="V2060" s="22"/>
    </row>
    <row r="2061" spans="2:22" ht="15">
      <c r="B2061" s="25" t="str">
        <f>IF(C2061="","",ROWS($A$4:A2061))</f>
        <v/>
      </c>
      <c r="C2061" s="25" t="str">
        <f>IF('Student Record'!A2059="","",'Student Record'!A2059)</f>
        <v/>
      </c>
      <c r="D2061" s="25" t="str">
        <f>IF('Student Record'!B2059="","",'Student Record'!B2059)</f>
        <v/>
      </c>
      <c r="E2061" s="25" t="str">
        <f>IF('Student Record'!C2059="","",'Student Record'!C2059)</f>
        <v/>
      </c>
      <c r="F2061" s="26" t="str">
        <f>IF('Student Record'!E2059="","",'Student Record'!E2059)</f>
        <v/>
      </c>
      <c r="G2061" s="26" t="str">
        <f>IF('Student Record'!G2059="","",'Student Record'!G2059)</f>
        <v/>
      </c>
      <c r="H2061" s="25" t="str">
        <f>IF('Student Record'!I2059="","",'Student Record'!I2059)</f>
        <v/>
      </c>
      <c r="I2061" s="27" t="str">
        <f>IF('Student Record'!J2059="","",'Student Record'!J2059)</f>
        <v/>
      </c>
      <c r="J2061" s="25" t="str">
        <f>IF('Student Record'!O2059="","",'Student Record'!O2059)</f>
        <v/>
      </c>
      <c r="K20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1" s="25" t="str">
        <f>IF(Table1[[#This Row],[नाम विद्यार्थी]]="","",IF(AND(Table1[[#This Row],[कक्षा]]&gt;8,Table1[[#This Row],[कक्षा]]&lt;11),50,""))</f>
        <v/>
      </c>
      <c r="M2061" s="28" t="str">
        <f>IF(Table1[[#This Row],[नाम विद्यार्थी]]="","",IF(AND(Table1[[#This Row],[कक्षा]]&gt;=11,'School Fees'!$L$3="Yes"),100,""))</f>
        <v/>
      </c>
      <c r="N20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1" s="25" t="str">
        <f>IF(Table1[[#This Row],[नाम विद्यार्थी]]="","",IF(Table1[[#This Row],[कक्षा]]&gt;8,5,""))</f>
        <v/>
      </c>
      <c r="P20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1" s="21"/>
      <c r="R2061" s="21"/>
      <c r="S2061" s="28" t="str">
        <f>IF(SUM(Table1[[#This Row],[छात्र निधि]:[टी.सी.शुल्क]])=0,"",SUM(Table1[[#This Row],[छात्र निधि]:[टी.सी.शुल्क]]))</f>
        <v/>
      </c>
      <c r="T2061" s="33"/>
      <c r="U2061" s="33"/>
      <c r="V2061" s="22"/>
    </row>
    <row r="2062" spans="2:22" ht="15">
      <c r="B2062" s="25" t="str">
        <f>IF(C2062="","",ROWS($A$4:A2062))</f>
        <v/>
      </c>
      <c r="C2062" s="25" t="str">
        <f>IF('Student Record'!A2060="","",'Student Record'!A2060)</f>
        <v/>
      </c>
      <c r="D2062" s="25" t="str">
        <f>IF('Student Record'!B2060="","",'Student Record'!B2060)</f>
        <v/>
      </c>
      <c r="E2062" s="25" t="str">
        <f>IF('Student Record'!C2060="","",'Student Record'!C2060)</f>
        <v/>
      </c>
      <c r="F2062" s="26" t="str">
        <f>IF('Student Record'!E2060="","",'Student Record'!E2060)</f>
        <v/>
      </c>
      <c r="G2062" s="26" t="str">
        <f>IF('Student Record'!G2060="","",'Student Record'!G2060)</f>
        <v/>
      </c>
      <c r="H2062" s="25" t="str">
        <f>IF('Student Record'!I2060="","",'Student Record'!I2060)</f>
        <v/>
      </c>
      <c r="I2062" s="27" t="str">
        <f>IF('Student Record'!J2060="","",'Student Record'!J2060)</f>
        <v/>
      </c>
      <c r="J2062" s="25" t="str">
        <f>IF('Student Record'!O2060="","",'Student Record'!O2060)</f>
        <v/>
      </c>
      <c r="K20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2" s="25" t="str">
        <f>IF(Table1[[#This Row],[नाम विद्यार्थी]]="","",IF(AND(Table1[[#This Row],[कक्षा]]&gt;8,Table1[[#This Row],[कक्षा]]&lt;11),50,""))</f>
        <v/>
      </c>
      <c r="M2062" s="28" t="str">
        <f>IF(Table1[[#This Row],[नाम विद्यार्थी]]="","",IF(AND(Table1[[#This Row],[कक्षा]]&gt;=11,'School Fees'!$L$3="Yes"),100,""))</f>
        <v/>
      </c>
      <c r="N20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2" s="25" t="str">
        <f>IF(Table1[[#This Row],[नाम विद्यार्थी]]="","",IF(Table1[[#This Row],[कक्षा]]&gt;8,5,""))</f>
        <v/>
      </c>
      <c r="P20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2" s="21"/>
      <c r="R2062" s="21"/>
      <c r="S2062" s="28" t="str">
        <f>IF(SUM(Table1[[#This Row],[छात्र निधि]:[टी.सी.शुल्क]])=0,"",SUM(Table1[[#This Row],[छात्र निधि]:[टी.सी.शुल्क]]))</f>
        <v/>
      </c>
      <c r="T2062" s="33"/>
      <c r="U2062" s="33"/>
      <c r="V2062" s="22"/>
    </row>
    <row r="2063" spans="2:22" ht="15">
      <c r="B2063" s="25" t="str">
        <f>IF(C2063="","",ROWS($A$4:A2063))</f>
        <v/>
      </c>
      <c r="C2063" s="25" t="str">
        <f>IF('Student Record'!A2061="","",'Student Record'!A2061)</f>
        <v/>
      </c>
      <c r="D2063" s="25" t="str">
        <f>IF('Student Record'!B2061="","",'Student Record'!B2061)</f>
        <v/>
      </c>
      <c r="E2063" s="25" t="str">
        <f>IF('Student Record'!C2061="","",'Student Record'!C2061)</f>
        <v/>
      </c>
      <c r="F2063" s="26" t="str">
        <f>IF('Student Record'!E2061="","",'Student Record'!E2061)</f>
        <v/>
      </c>
      <c r="G2063" s="26" t="str">
        <f>IF('Student Record'!G2061="","",'Student Record'!G2061)</f>
        <v/>
      </c>
      <c r="H2063" s="25" t="str">
        <f>IF('Student Record'!I2061="","",'Student Record'!I2061)</f>
        <v/>
      </c>
      <c r="I2063" s="27" t="str">
        <f>IF('Student Record'!J2061="","",'Student Record'!J2061)</f>
        <v/>
      </c>
      <c r="J2063" s="25" t="str">
        <f>IF('Student Record'!O2061="","",'Student Record'!O2061)</f>
        <v/>
      </c>
      <c r="K20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3" s="25" t="str">
        <f>IF(Table1[[#This Row],[नाम विद्यार्थी]]="","",IF(AND(Table1[[#This Row],[कक्षा]]&gt;8,Table1[[#This Row],[कक्षा]]&lt;11),50,""))</f>
        <v/>
      </c>
      <c r="M2063" s="28" t="str">
        <f>IF(Table1[[#This Row],[नाम विद्यार्थी]]="","",IF(AND(Table1[[#This Row],[कक्षा]]&gt;=11,'School Fees'!$L$3="Yes"),100,""))</f>
        <v/>
      </c>
      <c r="N20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3" s="25" t="str">
        <f>IF(Table1[[#This Row],[नाम विद्यार्थी]]="","",IF(Table1[[#This Row],[कक्षा]]&gt;8,5,""))</f>
        <v/>
      </c>
      <c r="P20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3" s="21"/>
      <c r="R2063" s="21"/>
      <c r="S2063" s="28" t="str">
        <f>IF(SUM(Table1[[#This Row],[छात्र निधि]:[टी.सी.शुल्क]])=0,"",SUM(Table1[[#This Row],[छात्र निधि]:[टी.सी.शुल्क]]))</f>
        <v/>
      </c>
      <c r="T2063" s="33"/>
      <c r="U2063" s="33"/>
      <c r="V2063" s="22"/>
    </row>
    <row r="2064" spans="2:22" ht="15">
      <c r="B2064" s="25" t="str">
        <f>IF(C2064="","",ROWS($A$4:A2064))</f>
        <v/>
      </c>
      <c r="C2064" s="25" t="str">
        <f>IF('Student Record'!A2062="","",'Student Record'!A2062)</f>
        <v/>
      </c>
      <c r="D2064" s="25" t="str">
        <f>IF('Student Record'!B2062="","",'Student Record'!B2062)</f>
        <v/>
      </c>
      <c r="E2064" s="25" t="str">
        <f>IF('Student Record'!C2062="","",'Student Record'!C2062)</f>
        <v/>
      </c>
      <c r="F2064" s="26" t="str">
        <f>IF('Student Record'!E2062="","",'Student Record'!E2062)</f>
        <v/>
      </c>
      <c r="G2064" s="26" t="str">
        <f>IF('Student Record'!G2062="","",'Student Record'!G2062)</f>
        <v/>
      </c>
      <c r="H2064" s="25" t="str">
        <f>IF('Student Record'!I2062="","",'Student Record'!I2062)</f>
        <v/>
      </c>
      <c r="I2064" s="27" t="str">
        <f>IF('Student Record'!J2062="","",'Student Record'!J2062)</f>
        <v/>
      </c>
      <c r="J2064" s="25" t="str">
        <f>IF('Student Record'!O2062="","",'Student Record'!O2062)</f>
        <v/>
      </c>
      <c r="K20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4" s="25" t="str">
        <f>IF(Table1[[#This Row],[नाम विद्यार्थी]]="","",IF(AND(Table1[[#This Row],[कक्षा]]&gt;8,Table1[[#This Row],[कक्षा]]&lt;11),50,""))</f>
        <v/>
      </c>
      <c r="M2064" s="28" t="str">
        <f>IF(Table1[[#This Row],[नाम विद्यार्थी]]="","",IF(AND(Table1[[#This Row],[कक्षा]]&gt;=11,'School Fees'!$L$3="Yes"),100,""))</f>
        <v/>
      </c>
      <c r="N20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4" s="25" t="str">
        <f>IF(Table1[[#This Row],[नाम विद्यार्थी]]="","",IF(Table1[[#This Row],[कक्षा]]&gt;8,5,""))</f>
        <v/>
      </c>
      <c r="P20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4" s="21"/>
      <c r="R2064" s="21"/>
      <c r="S2064" s="28" t="str">
        <f>IF(SUM(Table1[[#This Row],[छात्र निधि]:[टी.सी.शुल्क]])=0,"",SUM(Table1[[#This Row],[छात्र निधि]:[टी.सी.शुल्क]]))</f>
        <v/>
      </c>
      <c r="T2064" s="33"/>
      <c r="U2064" s="33"/>
      <c r="V2064" s="22"/>
    </row>
    <row r="2065" spans="2:22" ht="15">
      <c r="B2065" s="25" t="str">
        <f>IF(C2065="","",ROWS($A$4:A2065))</f>
        <v/>
      </c>
      <c r="C2065" s="25" t="str">
        <f>IF('Student Record'!A2063="","",'Student Record'!A2063)</f>
        <v/>
      </c>
      <c r="D2065" s="25" t="str">
        <f>IF('Student Record'!B2063="","",'Student Record'!B2063)</f>
        <v/>
      </c>
      <c r="E2065" s="25" t="str">
        <f>IF('Student Record'!C2063="","",'Student Record'!C2063)</f>
        <v/>
      </c>
      <c r="F2065" s="26" t="str">
        <f>IF('Student Record'!E2063="","",'Student Record'!E2063)</f>
        <v/>
      </c>
      <c r="G2065" s="26" t="str">
        <f>IF('Student Record'!G2063="","",'Student Record'!G2063)</f>
        <v/>
      </c>
      <c r="H2065" s="25" t="str">
        <f>IF('Student Record'!I2063="","",'Student Record'!I2063)</f>
        <v/>
      </c>
      <c r="I2065" s="27" t="str">
        <f>IF('Student Record'!J2063="","",'Student Record'!J2063)</f>
        <v/>
      </c>
      <c r="J2065" s="25" t="str">
        <f>IF('Student Record'!O2063="","",'Student Record'!O2063)</f>
        <v/>
      </c>
      <c r="K20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5" s="25" t="str">
        <f>IF(Table1[[#This Row],[नाम विद्यार्थी]]="","",IF(AND(Table1[[#This Row],[कक्षा]]&gt;8,Table1[[#This Row],[कक्षा]]&lt;11),50,""))</f>
        <v/>
      </c>
      <c r="M2065" s="28" t="str">
        <f>IF(Table1[[#This Row],[नाम विद्यार्थी]]="","",IF(AND(Table1[[#This Row],[कक्षा]]&gt;=11,'School Fees'!$L$3="Yes"),100,""))</f>
        <v/>
      </c>
      <c r="N20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5" s="25" t="str">
        <f>IF(Table1[[#This Row],[नाम विद्यार्थी]]="","",IF(Table1[[#This Row],[कक्षा]]&gt;8,5,""))</f>
        <v/>
      </c>
      <c r="P20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5" s="21"/>
      <c r="R2065" s="21"/>
      <c r="S2065" s="28" t="str">
        <f>IF(SUM(Table1[[#This Row],[छात्र निधि]:[टी.सी.शुल्क]])=0,"",SUM(Table1[[#This Row],[छात्र निधि]:[टी.सी.शुल्क]]))</f>
        <v/>
      </c>
      <c r="T2065" s="33"/>
      <c r="U2065" s="33"/>
      <c r="V2065" s="22"/>
    </row>
    <row r="2066" spans="2:22" ht="15">
      <c r="B2066" s="25" t="str">
        <f>IF(C2066="","",ROWS($A$4:A2066))</f>
        <v/>
      </c>
      <c r="C2066" s="25" t="str">
        <f>IF('Student Record'!A2064="","",'Student Record'!A2064)</f>
        <v/>
      </c>
      <c r="D2066" s="25" t="str">
        <f>IF('Student Record'!B2064="","",'Student Record'!B2064)</f>
        <v/>
      </c>
      <c r="E2066" s="25" t="str">
        <f>IF('Student Record'!C2064="","",'Student Record'!C2064)</f>
        <v/>
      </c>
      <c r="F2066" s="26" t="str">
        <f>IF('Student Record'!E2064="","",'Student Record'!E2064)</f>
        <v/>
      </c>
      <c r="G2066" s="26" t="str">
        <f>IF('Student Record'!G2064="","",'Student Record'!G2064)</f>
        <v/>
      </c>
      <c r="H2066" s="25" t="str">
        <f>IF('Student Record'!I2064="","",'Student Record'!I2064)</f>
        <v/>
      </c>
      <c r="I2066" s="27" t="str">
        <f>IF('Student Record'!J2064="","",'Student Record'!J2064)</f>
        <v/>
      </c>
      <c r="J2066" s="25" t="str">
        <f>IF('Student Record'!O2064="","",'Student Record'!O2064)</f>
        <v/>
      </c>
      <c r="K20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6" s="25" t="str">
        <f>IF(Table1[[#This Row],[नाम विद्यार्थी]]="","",IF(AND(Table1[[#This Row],[कक्षा]]&gt;8,Table1[[#This Row],[कक्षा]]&lt;11),50,""))</f>
        <v/>
      </c>
      <c r="M2066" s="28" t="str">
        <f>IF(Table1[[#This Row],[नाम विद्यार्थी]]="","",IF(AND(Table1[[#This Row],[कक्षा]]&gt;=11,'School Fees'!$L$3="Yes"),100,""))</f>
        <v/>
      </c>
      <c r="N20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6" s="25" t="str">
        <f>IF(Table1[[#This Row],[नाम विद्यार्थी]]="","",IF(Table1[[#This Row],[कक्षा]]&gt;8,5,""))</f>
        <v/>
      </c>
      <c r="P20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6" s="21"/>
      <c r="R2066" s="21"/>
      <c r="S2066" s="28" t="str">
        <f>IF(SUM(Table1[[#This Row],[छात्र निधि]:[टी.सी.शुल्क]])=0,"",SUM(Table1[[#This Row],[छात्र निधि]:[टी.सी.शुल्क]]))</f>
        <v/>
      </c>
      <c r="T2066" s="33"/>
      <c r="U2066" s="33"/>
      <c r="V2066" s="22"/>
    </row>
    <row r="2067" spans="2:22" ht="15">
      <c r="B2067" s="25" t="str">
        <f>IF(C2067="","",ROWS($A$4:A2067))</f>
        <v/>
      </c>
      <c r="C2067" s="25" t="str">
        <f>IF('Student Record'!A2065="","",'Student Record'!A2065)</f>
        <v/>
      </c>
      <c r="D2067" s="25" t="str">
        <f>IF('Student Record'!B2065="","",'Student Record'!B2065)</f>
        <v/>
      </c>
      <c r="E2067" s="25" t="str">
        <f>IF('Student Record'!C2065="","",'Student Record'!C2065)</f>
        <v/>
      </c>
      <c r="F2067" s="26" t="str">
        <f>IF('Student Record'!E2065="","",'Student Record'!E2065)</f>
        <v/>
      </c>
      <c r="G2067" s="26" t="str">
        <f>IF('Student Record'!G2065="","",'Student Record'!G2065)</f>
        <v/>
      </c>
      <c r="H2067" s="25" t="str">
        <f>IF('Student Record'!I2065="","",'Student Record'!I2065)</f>
        <v/>
      </c>
      <c r="I2067" s="27" t="str">
        <f>IF('Student Record'!J2065="","",'Student Record'!J2065)</f>
        <v/>
      </c>
      <c r="J2067" s="25" t="str">
        <f>IF('Student Record'!O2065="","",'Student Record'!O2065)</f>
        <v/>
      </c>
      <c r="K20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7" s="25" t="str">
        <f>IF(Table1[[#This Row],[नाम विद्यार्थी]]="","",IF(AND(Table1[[#This Row],[कक्षा]]&gt;8,Table1[[#This Row],[कक्षा]]&lt;11),50,""))</f>
        <v/>
      </c>
      <c r="M2067" s="28" t="str">
        <f>IF(Table1[[#This Row],[नाम विद्यार्थी]]="","",IF(AND(Table1[[#This Row],[कक्षा]]&gt;=11,'School Fees'!$L$3="Yes"),100,""))</f>
        <v/>
      </c>
      <c r="N20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7" s="25" t="str">
        <f>IF(Table1[[#This Row],[नाम विद्यार्थी]]="","",IF(Table1[[#This Row],[कक्षा]]&gt;8,5,""))</f>
        <v/>
      </c>
      <c r="P20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7" s="21"/>
      <c r="R2067" s="21"/>
      <c r="S2067" s="28" t="str">
        <f>IF(SUM(Table1[[#This Row],[छात्र निधि]:[टी.सी.शुल्क]])=0,"",SUM(Table1[[#This Row],[छात्र निधि]:[टी.सी.शुल्क]]))</f>
        <v/>
      </c>
      <c r="T2067" s="33"/>
      <c r="U2067" s="33"/>
      <c r="V2067" s="22"/>
    </row>
    <row r="2068" spans="2:22" ht="15">
      <c r="B2068" s="25" t="str">
        <f>IF(C2068="","",ROWS($A$4:A2068))</f>
        <v/>
      </c>
      <c r="C2068" s="25" t="str">
        <f>IF('Student Record'!A2066="","",'Student Record'!A2066)</f>
        <v/>
      </c>
      <c r="D2068" s="25" t="str">
        <f>IF('Student Record'!B2066="","",'Student Record'!B2066)</f>
        <v/>
      </c>
      <c r="E2068" s="25" t="str">
        <f>IF('Student Record'!C2066="","",'Student Record'!C2066)</f>
        <v/>
      </c>
      <c r="F2068" s="26" t="str">
        <f>IF('Student Record'!E2066="","",'Student Record'!E2066)</f>
        <v/>
      </c>
      <c r="G2068" s="26" t="str">
        <f>IF('Student Record'!G2066="","",'Student Record'!G2066)</f>
        <v/>
      </c>
      <c r="H2068" s="25" t="str">
        <f>IF('Student Record'!I2066="","",'Student Record'!I2066)</f>
        <v/>
      </c>
      <c r="I2068" s="27" t="str">
        <f>IF('Student Record'!J2066="","",'Student Record'!J2066)</f>
        <v/>
      </c>
      <c r="J2068" s="25" t="str">
        <f>IF('Student Record'!O2066="","",'Student Record'!O2066)</f>
        <v/>
      </c>
      <c r="K20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8" s="25" t="str">
        <f>IF(Table1[[#This Row],[नाम विद्यार्थी]]="","",IF(AND(Table1[[#This Row],[कक्षा]]&gt;8,Table1[[#This Row],[कक्षा]]&lt;11),50,""))</f>
        <v/>
      </c>
      <c r="M2068" s="28" t="str">
        <f>IF(Table1[[#This Row],[नाम विद्यार्थी]]="","",IF(AND(Table1[[#This Row],[कक्षा]]&gt;=11,'School Fees'!$L$3="Yes"),100,""))</f>
        <v/>
      </c>
      <c r="N20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8" s="25" t="str">
        <f>IF(Table1[[#This Row],[नाम विद्यार्थी]]="","",IF(Table1[[#This Row],[कक्षा]]&gt;8,5,""))</f>
        <v/>
      </c>
      <c r="P20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8" s="21"/>
      <c r="R2068" s="21"/>
      <c r="S2068" s="28" t="str">
        <f>IF(SUM(Table1[[#This Row],[छात्र निधि]:[टी.सी.शुल्क]])=0,"",SUM(Table1[[#This Row],[छात्र निधि]:[टी.सी.शुल्क]]))</f>
        <v/>
      </c>
      <c r="T2068" s="33"/>
      <c r="U2068" s="33"/>
      <c r="V2068" s="22"/>
    </row>
    <row r="2069" spans="2:22" ht="15">
      <c r="B2069" s="25" t="str">
        <f>IF(C2069="","",ROWS($A$4:A2069))</f>
        <v/>
      </c>
      <c r="C2069" s="25" t="str">
        <f>IF('Student Record'!A2067="","",'Student Record'!A2067)</f>
        <v/>
      </c>
      <c r="D2069" s="25" t="str">
        <f>IF('Student Record'!B2067="","",'Student Record'!B2067)</f>
        <v/>
      </c>
      <c r="E2069" s="25" t="str">
        <f>IF('Student Record'!C2067="","",'Student Record'!C2067)</f>
        <v/>
      </c>
      <c r="F2069" s="26" t="str">
        <f>IF('Student Record'!E2067="","",'Student Record'!E2067)</f>
        <v/>
      </c>
      <c r="G2069" s="26" t="str">
        <f>IF('Student Record'!G2067="","",'Student Record'!G2067)</f>
        <v/>
      </c>
      <c r="H2069" s="25" t="str">
        <f>IF('Student Record'!I2067="","",'Student Record'!I2067)</f>
        <v/>
      </c>
      <c r="I2069" s="27" t="str">
        <f>IF('Student Record'!J2067="","",'Student Record'!J2067)</f>
        <v/>
      </c>
      <c r="J2069" s="25" t="str">
        <f>IF('Student Record'!O2067="","",'Student Record'!O2067)</f>
        <v/>
      </c>
      <c r="K20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69" s="25" t="str">
        <f>IF(Table1[[#This Row],[नाम विद्यार्थी]]="","",IF(AND(Table1[[#This Row],[कक्षा]]&gt;8,Table1[[#This Row],[कक्षा]]&lt;11),50,""))</f>
        <v/>
      </c>
      <c r="M2069" s="28" t="str">
        <f>IF(Table1[[#This Row],[नाम विद्यार्थी]]="","",IF(AND(Table1[[#This Row],[कक्षा]]&gt;=11,'School Fees'!$L$3="Yes"),100,""))</f>
        <v/>
      </c>
      <c r="N20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69" s="25" t="str">
        <f>IF(Table1[[#This Row],[नाम विद्यार्थी]]="","",IF(Table1[[#This Row],[कक्षा]]&gt;8,5,""))</f>
        <v/>
      </c>
      <c r="P20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69" s="21"/>
      <c r="R2069" s="21"/>
      <c r="S2069" s="28" t="str">
        <f>IF(SUM(Table1[[#This Row],[छात्र निधि]:[टी.सी.शुल्क]])=0,"",SUM(Table1[[#This Row],[छात्र निधि]:[टी.सी.शुल्क]]))</f>
        <v/>
      </c>
      <c r="T2069" s="33"/>
      <c r="U2069" s="33"/>
      <c r="V2069" s="22"/>
    </row>
    <row r="2070" spans="2:22" ht="15">
      <c r="B2070" s="25" t="str">
        <f>IF(C2070="","",ROWS($A$4:A2070))</f>
        <v/>
      </c>
      <c r="C2070" s="25" t="str">
        <f>IF('Student Record'!A2068="","",'Student Record'!A2068)</f>
        <v/>
      </c>
      <c r="D2070" s="25" t="str">
        <f>IF('Student Record'!B2068="","",'Student Record'!B2068)</f>
        <v/>
      </c>
      <c r="E2070" s="25" t="str">
        <f>IF('Student Record'!C2068="","",'Student Record'!C2068)</f>
        <v/>
      </c>
      <c r="F2070" s="26" t="str">
        <f>IF('Student Record'!E2068="","",'Student Record'!E2068)</f>
        <v/>
      </c>
      <c r="G2070" s="26" t="str">
        <f>IF('Student Record'!G2068="","",'Student Record'!G2068)</f>
        <v/>
      </c>
      <c r="H2070" s="25" t="str">
        <f>IF('Student Record'!I2068="","",'Student Record'!I2068)</f>
        <v/>
      </c>
      <c r="I2070" s="27" t="str">
        <f>IF('Student Record'!J2068="","",'Student Record'!J2068)</f>
        <v/>
      </c>
      <c r="J2070" s="25" t="str">
        <f>IF('Student Record'!O2068="","",'Student Record'!O2068)</f>
        <v/>
      </c>
      <c r="K20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0" s="25" t="str">
        <f>IF(Table1[[#This Row],[नाम विद्यार्थी]]="","",IF(AND(Table1[[#This Row],[कक्षा]]&gt;8,Table1[[#This Row],[कक्षा]]&lt;11),50,""))</f>
        <v/>
      </c>
      <c r="M2070" s="28" t="str">
        <f>IF(Table1[[#This Row],[नाम विद्यार्थी]]="","",IF(AND(Table1[[#This Row],[कक्षा]]&gt;=11,'School Fees'!$L$3="Yes"),100,""))</f>
        <v/>
      </c>
      <c r="N20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0" s="25" t="str">
        <f>IF(Table1[[#This Row],[नाम विद्यार्थी]]="","",IF(Table1[[#This Row],[कक्षा]]&gt;8,5,""))</f>
        <v/>
      </c>
      <c r="P20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0" s="21"/>
      <c r="R2070" s="21"/>
      <c r="S2070" s="28" t="str">
        <f>IF(SUM(Table1[[#This Row],[छात्र निधि]:[टी.सी.शुल्क]])=0,"",SUM(Table1[[#This Row],[छात्र निधि]:[टी.सी.शुल्क]]))</f>
        <v/>
      </c>
      <c r="T2070" s="33"/>
      <c r="U2070" s="33"/>
      <c r="V2070" s="22"/>
    </row>
    <row r="2071" spans="2:22" ht="15">
      <c r="B2071" s="25" t="str">
        <f>IF(C2071="","",ROWS($A$4:A2071))</f>
        <v/>
      </c>
      <c r="C2071" s="25" t="str">
        <f>IF('Student Record'!A2069="","",'Student Record'!A2069)</f>
        <v/>
      </c>
      <c r="D2071" s="25" t="str">
        <f>IF('Student Record'!B2069="","",'Student Record'!B2069)</f>
        <v/>
      </c>
      <c r="E2071" s="25" t="str">
        <f>IF('Student Record'!C2069="","",'Student Record'!C2069)</f>
        <v/>
      </c>
      <c r="F2071" s="26" t="str">
        <f>IF('Student Record'!E2069="","",'Student Record'!E2069)</f>
        <v/>
      </c>
      <c r="G2071" s="26" t="str">
        <f>IF('Student Record'!G2069="","",'Student Record'!G2069)</f>
        <v/>
      </c>
      <c r="H2071" s="25" t="str">
        <f>IF('Student Record'!I2069="","",'Student Record'!I2069)</f>
        <v/>
      </c>
      <c r="I2071" s="27" t="str">
        <f>IF('Student Record'!J2069="","",'Student Record'!J2069)</f>
        <v/>
      </c>
      <c r="J2071" s="25" t="str">
        <f>IF('Student Record'!O2069="","",'Student Record'!O2069)</f>
        <v/>
      </c>
      <c r="K20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1" s="25" t="str">
        <f>IF(Table1[[#This Row],[नाम विद्यार्थी]]="","",IF(AND(Table1[[#This Row],[कक्षा]]&gt;8,Table1[[#This Row],[कक्षा]]&lt;11),50,""))</f>
        <v/>
      </c>
      <c r="M2071" s="28" t="str">
        <f>IF(Table1[[#This Row],[नाम विद्यार्थी]]="","",IF(AND(Table1[[#This Row],[कक्षा]]&gt;=11,'School Fees'!$L$3="Yes"),100,""))</f>
        <v/>
      </c>
      <c r="N20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1" s="25" t="str">
        <f>IF(Table1[[#This Row],[नाम विद्यार्थी]]="","",IF(Table1[[#This Row],[कक्षा]]&gt;8,5,""))</f>
        <v/>
      </c>
      <c r="P20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1" s="21"/>
      <c r="R2071" s="21"/>
      <c r="S2071" s="28" t="str">
        <f>IF(SUM(Table1[[#This Row],[छात्र निधि]:[टी.सी.शुल्क]])=0,"",SUM(Table1[[#This Row],[छात्र निधि]:[टी.सी.शुल्क]]))</f>
        <v/>
      </c>
      <c r="T2071" s="33"/>
      <c r="U2071" s="33"/>
      <c r="V2071" s="22"/>
    </row>
    <row r="2072" spans="2:22" ht="15">
      <c r="B2072" s="25" t="str">
        <f>IF(C2072="","",ROWS($A$4:A2072))</f>
        <v/>
      </c>
      <c r="C2072" s="25" t="str">
        <f>IF('Student Record'!A2070="","",'Student Record'!A2070)</f>
        <v/>
      </c>
      <c r="D2072" s="25" t="str">
        <f>IF('Student Record'!B2070="","",'Student Record'!B2070)</f>
        <v/>
      </c>
      <c r="E2072" s="25" t="str">
        <f>IF('Student Record'!C2070="","",'Student Record'!C2070)</f>
        <v/>
      </c>
      <c r="F2072" s="26" t="str">
        <f>IF('Student Record'!E2070="","",'Student Record'!E2070)</f>
        <v/>
      </c>
      <c r="G2072" s="26" t="str">
        <f>IF('Student Record'!G2070="","",'Student Record'!G2070)</f>
        <v/>
      </c>
      <c r="H2072" s="25" t="str">
        <f>IF('Student Record'!I2070="","",'Student Record'!I2070)</f>
        <v/>
      </c>
      <c r="I2072" s="27" t="str">
        <f>IF('Student Record'!J2070="","",'Student Record'!J2070)</f>
        <v/>
      </c>
      <c r="J2072" s="25" t="str">
        <f>IF('Student Record'!O2070="","",'Student Record'!O2070)</f>
        <v/>
      </c>
      <c r="K20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2" s="25" t="str">
        <f>IF(Table1[[#This Row],[नाम विद्यार्थी]]="","",IF(AND(Table1[[#This Row],[कक्षा]]&gt;8,Table1[[#This Row],[कक्षा]]&lt;11),50,""))</f>
        <v/>
      </c>
      <c r="M2072" s="28" t="str">
        <f>IF(Table1[[#This Row],[नाम विद्यार्थी]]="","",IF(AND(Table1[[#This Row],[कक्षा]]&gt;=11,'School Fees'!$L$3="Yes"),100,""))</f>
        <v/>
      </c>
      <c r="N20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2" s="25" t="str">
        <f>IF(Table1[[#This Row],[नाम विद्यार्थी]]="","",IF(Table1[[#This Row],[कक्षा]]&gt;8,5,""))</f>
        <v/>
      </c>
      <c r="P20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2" s="21"/>
      <c r="R2072" s="21"/>
      <c r="S2072" s="28" t="str">
        <f>IF(SUM(Table1[[#This Row],[छात्र निधि]:[टी.सी.शुल्क]])=0,"",SUM(Table1[[#This Row],[छात्र निधि]:[टी.सी.शुल्क]]))</f>
        <v/>
      </c>
      <c r="T2072" s="33"/>
      <c r="U2072" s="33"/>
      <c r="V2072" s="22"/>
    </row>
    <row r="2073" spans="2:22" ht="15">
      <c r="B2073" s="25" t="str">
        <f>IF(C2073="","",ROWS($A$4:A2073))</f>
        <v/>
      </c>
      <c r="C2073" s="25" t="str">
        <f>IF('Student Record'!A2071="","",'Student Record'!A2071)</f>
        <v/>
      </c>
      <c r="D2073" s="25" t="str">
        <f>IF('Student Record'!B2071="","",'Student Record'!B2071)</f>
        <v/>
      </c>
      <c r="E2073" s="25" t="str">
        <f>IF('Student Record'!C2071="","",'Student Record'!C2071)</f>
        <v/>
      </c>
      <c r="F2073" s="26" t="str">
        <f>IF('Student Record'!E2071="","",'Student Record'!E2071)</f>
        <v/>
      </c>
      <c r="G2073" s="26" t="str">
        <f>IF('Student Record'!G2071="","",'Student Record'!G2071)</f>
        <v/>
      </c>
      <c r="H2073" s="25" t="str">
        <f>IF('Student Record'!I2071="","",'Student Record'!I2071)</f>
        <v/>
      </c>
      <c r="I2073" s="27" t="str">
        <f>IF('Student Record'!J2071="","",'Student Record'!J2071)</f>
        <v/>
      </c>
      <c r="J2073" s="25" t="str">
        <f>IF('Student Record'!O2071="","",'Student Record'!O2071)</f>
        <v/>
      </c>
      <c r="K20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3" s="25" t="str">
        <f>IF(Table1[[#This Row],[नाम विद्यार्थी]]="","",IF(AND(Table1[[#This Row],[कक्षा]]&gt;8,Table1[[#This Row],[कक्षा]]&lt;11),50,""))</f>
        <v/>
      </c>
      <c r="M2073" s="28" t="str">
        <f>IF(Table1[[#This Row],[नाम विद्यार्थी]]="","",IF(AND(Table1[[#This Row],[कक्षा]]&gt;=11,'School Fees'!$L$3="Yes"),100,""))</f>
        <v/>
      </c>
      <c r="N20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3" s="25" t="str">
        <f>IF(Table1[[#This Row],[नाम विद्यार्थी]]="","",IF(Table1[[#This Row],[कक्षा]]&gt;8,5,""))</f>
        <v/>
      </c>
      <c r="P20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3" s="21"/>
      <c r="R2073" s="21"/>
      <c r="S2073" s="28" t="str">
        <f>IF(SUM(Table1[[#This Row],[छात्र निधि]:[टी.सी.शुल्क]])=0,"",SUM(Table1[[#This Row],[छात्र निधि]:[टी.सी.शुल्क]]))</f>
        <v/>
      </c>
      <c r="T2073" s="33"/>
      <c r="U2073" s="33"/>
      <c r="V2073" s="22"/>
    </row>
    <row r="2074" spans="2:22" ht="15">
      <c r="B2074" s="25" t="str">
        <f>IF(C2074="","",ROWS($A$4:A2074))</f>
        <v/>
      </c>
      <c r="C2074" s="25" t="str">
        <f>IF('Student Record'!A2072="","",'Student Record'!A2072)</f>
        <v/>
      </c>
      <c r="D2074" s="25" t="str">
        <f>IF('Student Record'!B2072="","",'Student Record'!B2072)</f>
        <v/>
      </c>
      <c r="E2074" s="25" t="str">
        <f>IF('Student Record'!C2072="","",'Student Record'!C2072)</f>
        <v/>
      </c>
      <c r="F2074" s="26" t="str">
        <f>IF('Student Record'!E2072="","",'Student Record'!E2072)</f>
        <v/>
      </c>
      <c r="G2074" s="26" t="str">
        <f>IF('Student Record'!G2072="","",'Student Record'!G2072)</f>
        <v/>
      </c>
      <c r="H2074" s="25" t="str">
        <f>IF('Student Record'!I2072="","",'Student Record'!I2072)</f>
        <v/>
      </c>
      <c r="I2074" s="27" t="str">
        <f>IF('Student Record'!J2072="","",'Student Record'!J2072)</f>
        <v/>
      </c>
      <c r="J2074" s="25" t="str">
        <f>IF('Student Record'!O2072="","",'Student Record'!O2072)</f>
        <v/>
      </c>
      <c r="K20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4" s="25" t="str">
        <f>IF(Table1[[#This Row],[नाम विद्यार्थी]]="","",IF(AND(Table1[[#This Row],[कक्षा]]&gt;8,Table1[[#This Row],[कक्षा]]&lt;11),50,""))</f>
        <v/>
      </c>
      <c r="M2074" s="28" t="str">
        <f>IF(Table1[[#This Row],[नाम विद्यार्थी]]="","",IF(AND(Table1[[#This Row],[कक्षा]]&gt;=11,'School Fees'!$L$3="Yes"),100,""))</f>
        <v/>
      </c>
      <c r="N20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4" s="25" t="str">
        <f>IF(Table1[[#This Row],[नाम विद्यार्थी]]="","",IF(Table1[[#This Row],[कक्षा]]&gt;8,5,""))</f>
        <v/>
      </c>
      <c r="P20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4" s="21"/>
      <c r="R2074" s="21"/>
      <c r="S2074" s="28" t="str">
        <f>IF(SUM(Table1[[#This Row],[छात्र निधि]:[टी.सी.शुल्क]])=0,"",SUM(Table1[[#This Row],[छात्र निधि]:[टी.सी.शुल्क]]))</f>
        <v/>
      </c>
      <c r="T2074" s="33"/>
      <c r="U2074" s="33"/>
      <c r="V2074" s="22"/>
    </row>
    <row r="2075" spans="2:22" ht="15">
      <c r="B2075" s="25" t="str">
        <f>IF(C2075="","",ROWS($A$4:A2075))</f>
        <v/>
      </c>
      <c r="C2075" s="25" t="str">
        <f>IF('Student Record'!A2073="","",'Student Record'!A2073)</f>
        <v/>
      </c>
      <c r="D2075" s="25" t="str">
        <f>IF('Student Record'!B2073="","",'Student Record'!B2073)</f>
        <v/>
      </c>
      <c r="E2075" s="25" t="str">
        <f>IF('Student Record'!C2073="","",'Student Record'!C2073)</f>
        <v/>
      </c>
      <c r="F2075" s="26" t="str">
        <f>IF('Student Record'!E2073="","",'Student Record'!E2073)</f>
        <v/>
      </c>
      <c r="G2075" s="26" t="str">
        <f>IF('Student Record'!G2073="","",'Student Record'!G2073)</f>
        <v/>
      </c>
      <c r="H2075" s="25" t="str">
        <f>IF('Student Record'!I2073="","",'Student Record'!I2073)</f>
        <v/>
      </c>
      <c r="I2075" s="27" t="str">
        <f>IF('Student Record'!J2073="","",'Student Record'!J2073)</f>
        <v/>
      </c>
      <c r="J2075" s="25" t="str">
        <f>IF('Student Record'!O2073="","",'Student Record'!O2073)</f>
        <v/>
      </c>
      <c r="K20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5" s="25" t="str">
        <f>IF(Table1[[#This Row],[नाम विद्यार्थी]]="","",IF(AND(Table1[[#This Row],[कक्षा]]&gt;8,Table1[[#This Row],[कक्षा]]&lt;11),50,""))</f>
        <v/>
      </c>
      <c r="M2075" s="28" t="str">
        <f>IF(Table1[[#This Row],[नाम विद्यार्थी]]="","",IF(AND(Table1[[#This Row],[कक्षा]]&gt;=11,'School Fees'!$L$3="Yes"),100,""))</f>
        <v/>
      </c>
      <c r="N20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5" s="25" t="str">
        <f>IF(Table1[[#This Row],[नाम विद्यार्थी]]="","",IF(Table1[[#This Row],[कक्षा]]&gt;8,5,""))</f>
        <v/>
      </c>
      <c r="P20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5" s="21"/>
      <c r="R2075" s="21"/>
      <c r="S2075" s="28" t="str">
        <f>IF(SUM(Table1[[#This Row],[छात्र निधि]:[टी.सी.शुल्क]])=0,"",SUM(Table1[[#This Row],[छात्र निधि]:[टी.सी.शुल्क]]))</f>
        <v/>
      </c>
      <c r="T2075" s="33"/>
      <c r="U2075" s="33"/>
      <c r="V2075" s="22"/>
    </row>
    <row r="2076" spans="2:22" ht="15">
      <c r="B2076" s="25" t="str">
        <f>IF(C2076="","",ROWS($A$4:A2076))</f>
        <v/>
      </c>
      <c r="C2076" s="25" t="str">
        <f>IF('Student Record'!A2074="","",'Student Record'!A2074)</f>
        <v/>
      </c>
      <c r="D2076" s="25" t="str">
        <f>IF('Student Record'!B2074="","",'Student Record'!B2074)</f>
        <v/>
      </c>
      <c r="E2076" s="25" t="str">
        <f>IF('Student Record'!C2074="","",'Student Record'!C2074)</f>
        <v/>
      </c>
      <c r="F2076" s="26" t="str">
        <f>IF('Student Record'!E2074="","",'Student Record'!E2074)</f>
        <v/>
      </c>
      <c r="G2076" s="26" t="str">
        <f>IF('Student Record'!G2074="","",'Student Record'!G2074)</f>
        <v/>
      </c>
      <c r="H2076" s="25" t="str">
        <f>IF('Student Record'!I2074="","",'Student Record'!I2074)</f>
        <v/>
      </c>
      <c r="I2076" s="27" t="str">
        <f>IF('Student Record'!J2074="","",'Student Record'!J2074)</f>
        <v/>
      </c>
      <c r="J2076" s="25" t="str">
        <f>IF('Student Record'!O2074="","",'Student Record'!O2074)</f>
        <v/>
      </c>
      <c r="K20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6" s="25" t="str">
        <f>IF(Table1[[#This Row],[नाम विद्यार्थी]]="","",IF(AND(Table1[[#This Row],[कक्षा]]&gt;8,Table1[[#This Row],[कक्षा]]&lt;11),50,""))</f>
        <v/>
      </c>
      <c r="M2076" s="28" t="str">
        <f>IF(Table1[[#This Row],[नाम विद्यार्थी]]="","",IF(AND(Table1[[#This Row],[कक्षा]]&gt;=11,'School Fees'!$L$3="Yes"),100,""))</f>
        <v/>
      </c>
      <c r="N20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6" s="25" t="str">
        <f>IF(Table1[[#This Row],[नाम विद्यार्थी]]="","",IF(Table1[[#This Row],[कक्षा]]&gt;8,5,""))</f>
        <v/>
      </c>
      <c r="P20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6" s="21"/>
      <c r="R2076" s="21"/>
      <c r="S2076" s="28" t="str">
        <f>IF(SUM(Table1[[#This Row],[छात्र निधि]:[टी.सी.शुल्क]])=0,"",SUM(Table1[[#This Row],[छात्र निधि]:[टी.सी.शुल्क]]))</f>
        <v/>
      </c>
      <c r="T2076" s="33"/>
      <c r="U2076" s="33"/>
      <c r="V2076" s="22"/>
    </row>
    <row r="2077" spans="2:22" ht="15">
      <c r="B2077" s="25" t="str">
        <f>IF(C2077="","",ROWS($A$4:A2077))</f>
        <v/>
      </c>
      <c r="C2077" s="25" t="str">
        <f>IF('Student Record'!A2075="","",'Student Record'!A2075)</f>
        <v/>
      </c>
      <c r="D2077" s="25" t="str">
        <f>IF('Student Record'!B2075="","",'Student Record'!B2075)</f>
        <v/>
      </c>
      <c r="E2077" s="25" t="str">
        <f>IF('Student Record'!C2075="","",'Student Record'!C2075)</f>
        <v/>
      </c>
      <c r="F2077" s="26" t="str">
        <f>IF('Student Record'!E2075="","",'Student Record'!E2075)</f>
        <v/>
      </c>
      <c r="G2077" s="26" t="str">
        <f>IF('Student Record'!G2075="","",'Student Record'!G2075)</f>
        <v/>
      </c>
      <c r="H2077" s="25" t="str">
        <f>IF('Student Record'!I2075="","",'Student Record'!I2075)</f>
        <v/>
      </c>
      <c r="I2077" s="27" t="str">
        <f>IF('Student Record'!J2075="","",'Student Record'!J2075)</f>
        <v/>
      </c>
      <c r="J2077" s="25" t="str">
        <f>IF('Student Record'!O2075="","",'Student Record'!O2075)</f>
        <v/>
      </c>
      <c r="K20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7" s="25" t="str">
        <f>IF(Table1[[#This Row],[नाम विद्यार्थी]]="","",IF(AND(Table1[[#This Row],[कक्षा]]&gt;8,Table1[[#This Row],[कक्षा]]&lt;11),50,""))</f>
        <v/>
      </c>
      <c r="M2077" s="28" t="str">
        <f>IF(Table1[[#This Row],[नाम विद्यार्थी]]="","",IF(AND(Table1[[#This Row],[कक्षा]]&gt;=11,'School Fees'!$L$3="Yes"),100,""))</f>
        <v/>
      </c>
      <c r="N20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7" s="25" t="str">
        <f>IF(Table1[[#This Row],[नाम विद्यार्थी]]="","",IF(Table1[[#This Row],[कक्षा]]&gt;8,5,""))</f>
        <v/>
      </c>
      <c r="P20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7" s="21"/>
      <c r="R2077" s="21"/>
      <c r="S2077" s="28" t="str">
        <f>IF(SUM(Table1[[#This Row],[छात्र निधि]:[टी.सी.शुल्क]])=0,"",SUM(Table1[[#This Row],[छात्र निधि]:[टी.सी.शुल्क]]))</f>
        <v/>
      </c>
      <c r="T2077" s="33"/>
      <c r="U2077" s="33"/>
      <c r="V2077" s="22"/>
    </row>
    <row r="2078" spans="2:22" ht="15">
      <c r="B2078" s="25" t="str">
        <f>IF(C2078="","",ROWS($A$4:A2078))</f>
        <v/>
      </c>
      <c r="C2078" s="25" t="str">
        <f>IF('Student Record'!A2076="","",'Student Record'!A2076)</f>
        <v/>
      </c>
      <c r="D2078" s="25" t="str">
        <f>IF('Student Record'!B2076="","",'Student Record'!B2076)</f>
        <v/>
      </c>
      <c r="E2078" s="25" t="str">
        <f>IF('Student Record'!C2076="","",'Student Record'!C2076)</f>
        <v/>
      </c>
      <c r="F2078" s="26" t="str">
        <f>IF('Student Record'!E2076="","",'Student Record'!E2076)</f>
        <v/>
      </c>
      <c r="G2078" s="26" t="str">
        <f>IF('Student Record'!G2076="","",'Student Record'!G2076)</f>
        <v/>
      </c>
      <c r="H2078" s="25" t="str">
        <f>IF('Student Record'!I2076="","",'Student Record'!I2076)</f>
        <v/>
      </c>
      <c r="I2078" s="27" t="str">
        <f>IF('Student Record'!J2076="","",'Student Record'!J2076)</f>
        <v/>
      </c>
      <c r="J2078" s="25" t="str">
        <f>IF('Student Record'!O2076="","",'Student Record'!O2076)</f>
        <v/>
      </c>
      <c r="K20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8" s="25" t="str">
        <f>IF(Table1[[#This Row],[नाम विद्यार्थी]]="","",IF(AND(Table1[[#This Row],[कक्षा]]&gt;8,Table1[[#This Row],[कक्षा]]&lt;11),50,""))</f>
        <v/>
      </c>
      <c r="M2078" s="28" t="str">
        <f>IF(Table1[[#This Row],[नाम विद्यार्थी]]="","",IF(AND(Table1[[#This Row],[कक्षा]]&gt;=11,'School Fees'!$L$3="Yes"),100,""))</f>
        <v/>
      </c>
      <c r="N20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8" s="25" t="str">
        <f>IF(Table1[[#This Row],[नाम विद्यार्थी]]="","",IF(Table1[[#This Row],[कक्षा]]&gt;8,5,""))</f>
        <v/>
      </c>
      <c r="P20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8" s="21"/>
      <c r="R2078" s="21"/>
      <c r="S2078" s="28" t="str">
        <f>IF(SUM(Table1[[#This Row],[छात्र निधि]:[टी.सी.शुल्क]])=0,"",SUM(Table1[[#This Row],[छात्र निधि]:[टी.सी.शुल्क]]))</f>
        <v/>
      </c>
      <c r="T2078" s="33"/>
      <c r="U2078" s="33"/>
      <c r="V2078" s="22"/>
    </row>
    <row r="2079" spans="2:22" ht="15">
      <c r="B2079" s="25" t="str">
        <f>IF(C2079="","",ROWS($A$4:A2079))</f>
        <v/>
      </c>
      <c r="C2079" s="25" t="str">
        <f>IF('Student Record'!A2077="","",'Student Record'!A2077)</f>
        <v/>
      </c>
      <c r="D2079" s="25" t="str">
        <f>IF('Student Record'!B2077="","",'Student Record'!B2077)</f>
        <v/>
      </c>
      <c r="E2079" s="25" t="str">
        <f>IF('Student Record'!C2077="","",'Student Record'!C2077)</f>
        <v/>
      </c>
      <c r="F2079" s="26" t="str">
        <f>IF('Student Record'!E2077="","",'Student Record'!E2077)</f>
        <v/>
      </c>
      <c r="G2079" s="26" t="str">
        <f>IF('Student Record'!G2077="","",'Student Record'!G2077)</f>
        <v/>
      </c>
      <c r="H2079" s="25" t="str">
        <f>IF('Student Record'!I2077="","",'Student Record'!I2077)</f>
        <v/>
      </c>
      <c r="I2079" s="27" t="str">
        <f>IF('Student Record'!J2077="","",'Student Record'!J2077)</f>
        <v/>
      </c>
      <c r="J2079" s="25" t="str">
        <f>IF('Student Record'!O2077="","",'Student Record'!O2077)</f>
        <v/>
      </c>
      <c r="K20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79" s="25" t="str">
        <f>IF(Table1[[#This Row],[नाम विद्यार्थी]]="","",IF(AND(Table1[[#This Row],[कक्षा]]&gt;8,Table1[[#This Row],[कक्षा]]&lt;11),50,""))</f>
        <v/>
      </c>
      <c r="M2079" s="28" t="str">
        <f>IF(Table1[[#This Row],[नाम विद्यार्थी]]="","",IF(AND(Table1[[#This Row],[कक्षा]]&gt;=11,'School Fees'!$L$3="Yes"),100,""))</f>
        <v/>
      </c>
      <c r="N20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79" s="25" t="str">
        <f>IF(Table1[[#This Row],[नाम विद्यार्थी]]="","",IF(Table1[[#This Row],[कक्षा]]&gt;8,5,""))</f>
        <v/>
      </c>
      <c r="P20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79" s="21"/>
      <c r="R2079" s="21"/>
      <c r="S2079" s="28" t="str">
        <f>IF(SUM(Table1[[#This Row],[छात्र निधि]:[टी.सी.शुल्क]])=0,"",SUM(Table1[[#This Row],[छात्र निधि]:[टी.सी.शुल्क]]))</f>
        <v/>
      </c>
      <c r="T2079" s="33"/>
      <c r="U2079" s="33"/>
      <c r="V2079" s="22"/>
    </row>
    <row r="2080" spans="2:22" ht="15">
      <c r="B2080" s="25" t="str">
        <f>IF(C2080="","",ROWS($A$4:A2080))</f>
        <v/>
      </c>
      <c r="C2080" s="25" t="str">
        <f>IF('Student Record'!A2078="","",'Student Record'!A2078)</f>
        <v/>
      </c>
      <c r="D2080" s="25" t="str">
        <f>IF('Student Record'!B2078="","",'Student Record'!B2078)</f>
        <v/>
      </c>
      <c r="E2080" s="25" t="str">
        <f>IF('Student Record'!C2078="","",'Student Record'!C2078)</f>
        <v/>
      </c>
      <c r="F2080" s="26" t="str">
        <f>IF('Student Record'!E2078="","",'Student Record'!E2078)</f>
        <v/>
      </c>
      <c r="G2080" s="26" t="str">
        <f>IF('Student Record'!G2078="","",'Student Record'!G2078)</f>
        <v/>
      </c>
      <c r="H2080" s="25" t="str">
        <f>IF('Student Record'!I2078="","",'Student Record'!I2078)</f>
        <v/>
      </c>
      <c r="I2080" s="27" t="str">
        <f>IF('Student Record'!J2078="","",'Student Record'!J2078)</f>
        <v/>
      </c>
      <c r="J2080" s="25" t="str">
        <f>IF('Student Record'!O2078="","",'Student Record'!O2078)</f>
        <v/>
      </c>
      <c r="K20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0" s="25" t="str">
        <f>IF(Table1[[#This Row],[नाम विद्यार्थी]]="","",IF(AND(Table1[[#This Row],[कक्षा]]&gt;8,Table1[[#This Row],[कक्षा]]&lt;11),50,""))</f>
        <v/>
      </c>
      <c r="M2080" s="28" t="str">
        <f>IF(Table1[[#This Row],[नाम विद्यार्थी]]="","",IF(AND(Table1[[#This Row],[कक्षा]]&gt;=11,'School Fees'!$L$3="Yes"),100,""))</f>
        <v/>
      </c>
      <c r="N20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0" s="25" t="str">
        <f>IF(Table1[[#This Row],[नाम विद्यार्थी]]="","",IF(Table1[[#This Row],[कक्षा]]&gt;8,5,""))</f>
        <v/>
      </c>
      <c r="P20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0" s="21"/>
      <c r="R2080" s="21"/>
      <c r="S2080" s="28" t="str">
        <f>IF(SUM(Table1[[#This Row],[छात्र निधि]:[टी.सी.शुल्क]])=0,"",SUM(Table1[[#This Row],[छात्र निधि]:[टी.सी.शुल्क]]))</f>
        <v/>
      </c>
      <c r="T2080" s="33"/>
      <c r="U2080" s="33"/>
      <c r="V2080" s="22"/>
    </row>
    <row r="2081" spans="2:22" ht="15">
      <c r="B2081" s="25" t="str">
        <f>IF(C2081="","",ROWS($A$4:A2081))</f>
        <v/>
      </c>
      <c r="C2081" s="25" t="str">
        <f>IF('Student Record'!A2079="","",'Student Record'!A2079)</f>
        <v/>
      </c>
      <c r="D2081" s="25" t="str">
        <f>IF('Student Record'!B2079="","",'Student Record'!B2079)</f>
        <v/>
      </c>
      <c r="E2081" s="25" t="str">
        <f>IF('Student Record'!C2079="","",'Student Record'!C2079)</f>
        <v/>
      </c>
      <c r="F2081" s="26" t="str">
        <f>IF('Student Record'!E2079="","",'Student Record'!E2079)</f>
        <v/>
      </c>
      <c r="G2081" s="26" t="str">
        <f>IF('Student Record'!G2079="","",'Student Record'!G2079)</f>
        <v/>
      </c>
      <c r="H2081" s="25" t="str">
        <f>IF('Student Record'!I2079="","",'Student Record'!I2079)</f>
        <v/>
      </c>
      <c r="I2081" s="27" t="str">
        <f>IF('Student Record'!J2079="","",'Student Record'!J2079)</f>
        <v/>
      </c>
      <c r="J2081" s="25" t="str">
        <f>IF('Student Record'!O2079="","",'Student Record'!O2079)</f>
        <v/>
      </c>
      <c r="K20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1" s="25" t="str">
        <f>IF(Table1[[#This Row],[नाम विद्यार्थी]]="","",IF(AND(Table1[[#This Row],[कक्षा]]&gt;8,Table1[[#This Row],[कक्षा]]&lt;11),50,""))</f>
        <v/>
      </c>
      <c r="M2081" s="28" t="str">
        <f>IF(Table1[[#This Row],[नाम विद्यार्थी]]="","",IF(AND(Table1[[#This Row],[कक्षा]]&gt;=11,'School Fees'!$L$3="Yes"),100,""))</f>
        <v/>
      </c>
      <c r="N20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1" s="25" t="str">
        <f>IF(Table1[[#This Row],[नाम विद्यार्थी]]="","",IF(Table1[[#This Row],[कक्षा]]&gt;8,5,""))</f>
        <v/>
      </c>
      <c r="P20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1" s="21"/>
      <c r="R2081" s="21"/>
      <c r="S2081" s="28" t="str">
        <f>IF(SUM(Table1[[#This Row],[छात्र निधि]:[टी.सी.शुल्क]])=0,"",SUM(Table1[[#This Row],[छात्र निधि]:[टी.सी.शुल्क]]))</f>
        <v/>
      </c>
      <c r="T2081" s="33"/>
      <c r="U2081" s="33"/>
      <c r="V2081" s="22"/>
    </row>
    <row r="2082" spans="2:22" ht="15">
      <c r="B2082" s="25" t="str">
        <f>IF(C2082="","",ROWS($A$4:A2082))</f>
        <v/>
      </c>
      <c r="C2082" s="25" t="str">
        <f>IF('Student Record'!A2080="","",'Student Record'!A2080)</f>
        <v/>
      </c>
      <c r="D2082" s="25" t="str">
        <f>IF('Student Record'!B2080="","",'Student Record'!B2080)</f>
        <v/>
      </c>
      <c r="E2082" s="25" t="str">
        <f>IF('Student Record'!C2080="","",'Student Record'!C2080)</f>
        <v/>
      </c>
      <c r="F2082" s="26" t="str">
        <f>IF('Student Record'!E2080="","",'Student Record'!E2080)</f>
        <v/>
      </c>
      <c r="G2082" s="26" t="str">
        <f>IF('Student Record'!G2080="","",'Student Record'!G2080)</f>
        <v/>
      </c>
      <c r="H2082" s="25" t="str">
        <f>IF('Student Record'!I2080="","",'Student Record'!I2080)</f>
        <v/>
      </c>
      <c r="I2082" s="27" t="str">
        <f>IF('Student Record'!J2080="","",'Student Record'!J2080)</f>
        <v/>
      </c>
      <c r="J2082" s="25" t="str">
        <f>IF('Student Record'!O2080="","",'Student Record'!O2080)</f>
        <v/>
      </c>
      <c r="K20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2" s="25" t="str">
        <f>IF(Table1[[#This Row],[नाम विद्यार्थी]]="","",IF(AND(Table1[[#This Row],[कक्षा]]&gt;8,Table1[[#This Row],[कक्षा]]&lt;11),50,""))</f>
        <v/>
      </c>
      <c r="M2082" s="28" t="str">
        <f>IF(Table1[[#This Row],[नाम विद्यार्थी]]="","",IF(AND(Table1[[#This Row],[कक्षा]]&gt;=11,'School Fees'!$L$3="Yes"),100,""))</f>
        <v/>
      </c>
      <c r="N20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2" s="25" t="str">
        <f>IF(Table1[[#This Row],[नाम विद्यार्थी]]="","",IF(Table1[[#This Row],[कक्षा]]&gt;8,5,""))</f>
        <v/>
      </c>
      <c r="P20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2" s="21"/>
      <c r="R2082" s="21"/>
      <c r="S2082" s="28" t="str">
        <f>IF(SUM(Table1[[#This Row],[छात्र निधि]:[टी.सी.शुल्क]])=0,"",SUM(Table1[[#This Row],[छात्र निधि]:[टी.सी.शुल्क]]))</f>
        <v/>
      </c>
      <c r="T2082" s="33"/>
      <c r="U2082" s="33"/>
      <c r="V2082" s="22"/>
    </row>
    <row r="2083" spans="2:22" ht="15">
      <c r="B2083" s="25" t="str">
        <f>IF(C2083="","",ROWS($A$4:A2083))</f>
        <v/>
      </c>
      <c r="C2083" s="25" t="str">
        <f>IF('Student Record'!A2081="","",'Student Record'!A2081)</f>
        <v/>
      </c>
      <c r="D2083" s="25" t="str">
        <f>IF('Student Record'!B2081="","",'Student Record'!B2081)</f>
        <v/>
      </c>
      <c r="E2083" s="25" t="str">
        <f>IF('Student Record'!C2081="","",'Student Record'!C2081)</f>
        <v/>
      </c>
      <c r="F2083" s="26" t="str">
        <f>IF('Student Record'!E2081="","",'Student Record'!E2081)</f>
        <v/>
      </c>
      <c r="G2083" s="26" t="str">
        <f>IF('Student Record'!G2081="","",'Student Record'!G2081)</f>
        <v/>
      </c>
      <c r="H2083" s="25" t="str">
        <f>IF('Student Record'!I2081="","",'Student Record'!I2081)</f>
        <v/>
      </c>
      <c r="I2083" s="27" t="str">
        <f>IF('Student Record'!J2081="","",'Student Record'!J2081)</f>
        <v/>
      </c>
      <c r="J2083" s="25" t="str">
        <f>IF('Student Record'!O2081="","",'Student Record'!O2081)</f>
        <v/>
      </c>
      <c r="K20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3" s="25" t="str">
        <f>IF(Table1[[#This Row],[नाम विद्यार्थी]]="","",IF(AND(Table1[[#This Row],[कक्षा]]&gt;8,Table1[[#This Row],[कक्षा]]&lt;11),50,""))</f>
        <v/>
      </c>
      <c r="M2083" s="28" t="str">
        <f>IF(Table1[[#This Row],[नाम विद्यार्थी]]="","",IF(AND(Table1[[#This Row],[कक्षा]]&gt;=11,'School Fees'!$L$3="Yes"),100,""))</f>
        <v/>
      </c>
      <c r="N20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3" s="25" t="str">
        <f>IF(Table1[[#This Row],[नाम विद्यार्थी]]="","",IF(Table1[[#This Row],[कक्षा]]&gt;8,5,""))</f>
        <v/>
      </c>
      <c r="P20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3" s="21"/>
      <c r="R2083" s="21"/>
      <c r="S2083" s="28" t="str">
        <f>IF(SUM(Table1[[#This Row],[छात्र निधि]:[टी.सी.शुल्क]])=0,"",SUM(Table1[[#This Row],[छात्र निधि]:[टी.सी.शुल्क]]))</f>
        <v/>
      </c>
      <c r="T2083" s="33"/>
      <c r="U2083" s="33"/>
      <c r="V2083" s="22"/>
    </row>
    <row r="2084" spans="2:22" ht="15">
      <c r="B2084" s="25" t="str">
        <f>IF(C2084="","",ROWS($A$4:A2084))</f>
        <v/>
      </c>
      <c r="C2084" s="25" t="str">
        <f>IF('Student Record'!A2082="","",'Student Record'!A2082)</f>
        <v/>
      </c>
      <c r="D2084" s="25" t="str">
        <f>IF('Student Record'!B2082="","",'Student Record'!B2082)</f>
        <v/>
      </c>
      <c r="E2084" s="25" t="str">
        <f>IF('Student Record'!C2082="","",'Student Record'!C2082)</f>
        <v/>
      </c>
      <c r="F2084" s="26" t="str">
        <f>IF('Student Record'!E2082="","",'Student Record'!E2082)</f>
        <v/>
      </c>
      <c r="G2084" s="26" t="str">
        <f>IF('Student Record'!G2082="","",'Student Record'!G2082)</f>
        <v/>
      </c>
      <c r="H2084" s="25" t="str">
        <f>IF('Student Record'!I2082="","",'Student Record'!I2082)</f>
        <v/>
      </c>
      <c r="I2084" s="27" t="str">
        <f>IF('Student Record'!J2082="","",'Student Record'!J2082)</f>
        <v/>
      </c>
      <c r="J2084" s="25" t="str">
        <f>IF('Student Record'!O2082="","",'Student Record'!O2082)</f>
        <v/>
      </c>
      <c r="K20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4" s="25" t="str">
        <f>IF(Table1[[#This Row],[नाम विद्यार्थी]]="","",IF(AND(Table1[[#This Row],[कक्षा]]&gt;8,Table1[[#This Row],[कक्षा]]&lt;11),50,""))</f>
        <v/>
      </c>
      <c r="M2084" s="28" t="str">
        <f>IF(Table1[[#This Row],[नाम विद्यार्थी]]="","",IF(AND(Table1[[#This Row],[कक्षा]]&gt;=11,'School Fees'!$L$3="Yes"),100,""))</f>
        <v/>
      </c>
      <c r="N20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4" s="25" t="str">
        <f>IF(Table1[[#This Row],[नाम विद्यार्थी]]="","",IF(Table1[[#This Row],[कक्षा]]&gt;8,5,""))</f>
        <v/>
      </c>
      <c r="P20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4" s="21"/>
      <c r="R2084" s="21"/>
      <c r="S2084" s="28" t="str">
        <f>IF(SUM(Table1[[#This Row],[छात्र निधि]:[टी.सी.शुल्क]])=0,"",SUM(Table1[[#This Row],[छात्र निधि]:[टी.सी.शुल्क]]))</f>
        <v/>
      </c>
      <c r="T2084" s="33"/>
      <c r="U2084" s="33"/>
      <c r="V2084" s="22"/>
    </row>
    <row r="2085" spans="2:22" ht="15">
      <c r="B2085" s="25" t="str">
        <f>IF(C2085="","",ROWS($A$4:A2085))</f>
        <v/>
      </c>
      <c r="C2085" s="25" t="str">
        <f>IF('Student Record'!A2083="","",'Student Record'!A2083)</f>
        <v/>
      </c>
      <c r="D2085" s="25" t="str">
        <f>IF('Student Record'!B2083="","",'Student Record'!B2083)</f>
        <v/>
      </c>
      <c r="E2085" s="25" t="str">
        <f>IF('Student Record'!C2083="","",'Student Record'!C2083)</f>
        <v/>
      </c>
      <c r="F2085" s="26" t="str">
        <f>IF('Student Record'!E2083="","",'Student Record'!E2083)</f>
        <v/>
      </c>
      <c r="G2085" s="26" t="str">
        <f>IF('Student Record'!G2083="","",'Student Record'!G2083)</f>
        <v/>
      </c>
      <c r="H2085" s="25" t="str">
        <f>IF('Student Record'!I2083="","",'Student Record'!I2083)</f>
        <v/>
      </c>
      <c r="I2085" s="27" t="str">
        <f>IF('Student Record'!J2083="","",'Student Record'!J2083)</f>
        <v/>
      </c>
      <c r="J2085" s="25" t="str">
        <f>IF('Student Record'!O2083="","",'Student Record'!O2083)</f>
        <v/>
      </c>
      <c r="K20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5" s="25" t="str">
        <f>IF(Table1[[#This Row],[नाम विद्यार्थी]]="","",IF(AND(Table1[[#This Row],[कक्षा]]&gt;8,Table1[[#This Row],[कक्षा]]&lt;11),50,""))</f>
        <v/>
      </c>
      <c r="M2085" s="28" t="str">
        <f>IF(Table1[[#This Row],[नाम विद्यार्थी]]="","",IF(AND(Table1[[#This Row],[कक्षा]]&gt;=11,'School Fees'!$L$3="Yes"),100,""))</f>
        <v/>
      </c>
      <c r="N20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5" s="25" t="str">
        <f>IF(Table1[[#This Row],[नाम विद्यार्थी]]="","",IF(Table1[[#This Row],[कक्षा]]&gt;8,5,""))</f>
        <v/>
      </c>
      <c r="P20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5" s="21"/>
      <c r="R2085" s="21"/>
      <c r="S2085" s="28" t="str">
        <f>IF(SUM(Table1[[#This Row],[छात्र निधि]:[टी.सी.शुल्क]])=0,"",SUM(Table1[[#This Row],[छात्र निधि]:[टी.सी.शुल्क]]))</f>
        <v/>
      </c>
      <c r="T2085" s="33"/>
      <c r="U2085" s="33"/>
      <c r="V2085" s="22"/>
    </row>
    <row r="2086" spans="2:22" ht="15">
      <c r="B2086" s="25" t="str">
        <f>IF(C2086="","",ROWS($A$4:A2086))</f>
        <v/>
      </c>
      <c r="C2086" s="25" t="str">
        <f>IF('Student Record'!A2084="","",'Student Record'!A2084)</f>
        <v/>
      </c>
      <c r="D2086" s="25" t="str">
        <f>IF('Student Record'!B2084="","",'Student Record'!B2084)</f>
        <v/>
      </c>
      <c r="E2086" s="25" t="str">
        <f>IF('Student Record'!C2084="","",'Student Record'!C2084)</f>
        <v/>
      </c>
      <c r="F2086" s="26" t="str">
        <f>IF('Student Record'!E2084="","",'Student Record'!E2084)</f>
        <v/>
      </c>
      <c r="G2086" s="26" t="str">
        <f>IF('Student Record'!G2084="","",'Student Record'!G2084)</f>
        <v/>
      </c>
      <c r="H2086" s="25" t="str">
        <f>IF('Student Record'!I2084="","",'Student Record'!I2084)</f>
        <v/>
      </c>
      <c r="I2086" s="27" t="str">
        <f>IF('Student Record'!J2084="","",'Student Record'!J2084)</f>
        <v/>
      </c>
      <c r="J2086" s="25" t="str">
        <f>IF('Student Record'!O2084="","",'Student Record'!O2084)</f>
        <v/>
      </c>
      <c r="K20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6" s="25" t="str">
        <f>IF(Table1[[#This Row],[नाम विद्यार्थी]]="","",IF(AND(Table1[[#This Row],[कक्षा]]&gt;8,Table1[[#This Row],[कक्षा]]&lt;11),50,""))</f>
        <v/>
      </c>
      <c r="M2086" s="28" t="str">
        <f>IF(Table1[[#This Row],[नाम विद्यार्थी]]="","",IF(AND(Table1[[#This Row],[कक्षा]]&gt;=11,'School Fees'!$L$3="Yes"),100,""))</f>
        <v/>
      </c>
      <c r="N20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6" s="25" t="str">
        <f>IF(Table1[[#This Row],[नाम विद्यार्थी]]="","",IF(Table1[[#This Row],[कक्षा]]&gt;8,5,""))</f>
        <v/>
      </c>
      <c r="P20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6" s="21"/>
      <c r="R2086" s="21"/>
      <c r="S2086" s="28" t="str">
        <f>IF(SUM(Table1[[#This Row],[छात्र निधि]:[टी.सी.शुल्क]])=0,"",SUM(Table1[[#This Row],[छात्र निधि]:[टी.सी.शुल्क]]))</f>
        <v/>
      </c>
      <c r="T2086" s="33"/>
      <c r="U2086" s="33"/>
      <c r="V2086" s="22"/>
    </row>
    <row r="2087" spans="2:22" ht="15">
      <c r="B2087" s="25" t="str">
        <f>IF(C2087="","",ROWS($A$4:A2087))</f>
        <v/>
      </c>
      <c r="C2087" s="25" t="str">
        <f>IF('Student Record'!A2085="","",'Student Record'!A2085)</f>
        <v/>
      </c>
      <c r="D2087" s="25" t="str">
        <f>IF('Student Record'!B2085="","",'Student Record'!B2085)</f>
        <v/>
      </c>
      <c r="E2087" s="25" t="str">
        <f>IF('Student Record'!C2085="","",'Student Record'!C2085)</f>
        <v/>
      </c>
      <c r="F2087" s="26" t="str">
        <f>IF('Student Record'!E2085="","",'Student Record'!E2085)</f>
        <v/>
      </c>
      <c r="G2087" s="26" t="str">
        <f>IF('Student Record'!G2085="","",'Student Record'!G2085)</f>
        <v/>
      </c>
      <c r="H2087" s="25" t="str">
        <f>IF('Student Record'!I2085="","",'Student Record'!I2085)</f>
        <v/>
      </c>
      <c r="I2087" s="27" t="str">
        <f>IF('Student Record'!J2085="","",'Student Record'!J2085)</f>
        <v/>
      </c>
      <c r="J2087" s="25" t="str">
        <f>IF('Student Record'!O2085="","",'Student Record'!O2085)</f>
        <v/>
      </c>
      <c r="K20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7" s="25" t="str">
        <f>IF(Table1[[#This Row],[नाम विद्यार्थी]]="","",IF(AND(Table1[[#This Row],[कक्षा]]&gt;8,Table1[[#This Row],[कक्षा]]&lt;11),50,""))</f>
        <v/>
      </c>
      <c r="M2087" s="28" t="str">
        <f>IF(Table1[[#This Row],[नाम विद्यार्थी]]="","",IF(AND(Table1[[#This Row],[कक्षा]]&gt;=11,'School Fees'!$L$3="Yes"),100,""))</f>
        <v/>
      </c>
      <c r="N20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7" s="25" t="str">
        <f>IF(Table1[[#This Row],[नाम विद्यार्थी]]="","",IF(Table1[[#This Row],[कक्षा]]&gt;8,5,""))</f>
        <v/>
      </c>
      <c r="P20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7" s="21"/>
      <c r="R2087" s="21"/>
      <c r="S2087" s="28" t="str">
        <f>IF(SUM(Table1[[#This Row],[छात्र निधि]:[टी.सी.शुल्क]])=0,"",SUM(Table1[[#This Row],[छात्र निधि]:[टी.सी.शुल्क]]))</f>
        <v/>
      </c>
      <c r="T2087" s="33"/>
      <c r="U2087" s="33"/>
      <c r="V2087" s="22"/>
    </row>
    <row r="2088" spans="2:22" ht="15">
      <c r="B2088" s="25" t="str">
        <f>IF(C2088="","",ROWS($A$4:A2088))</f>
        <v/>
      </c>
      <c r="C2088" s="25" t="str">
        <f>IF('Student Record'!A2086="","",'Student Record'!A2086)</f>
        <v/>
      </c>
      <c r="D2088" s="25" t="str">
        <f>IF('Student Record'!B2086="","",'Student Record'!B2086)</f>
        <v/>
      </c>
      <c r="E2088" s="25" t="str">
        <f>IF('Student Record'!C2086="","",'Student Record'!C2086)</f>
        <v/>
      </c>
      <c r="F2088" s="26" t="str">
        <f>IF('Student Record'!E2086="","",'Student Record'!E2086)</f>
        <v/>
      </c>
      <c r="G2088" s="26" t="str">
        <f>IF('Student Record'!G2086="","",'Student Record'!G2086)</f>
        <v/>
      </c>
      <c r="H2088" s="25" t="str">
        <f>IF('Student Record'!I2086="","",'Student Record'!I2086)</f>
        <v/>
      </c>
      <c r="I2088" s="27" t="str">
        <f>IF('Student Record'!J2086="","",'Student Record'!J2086)</f>
        <v/>
      </c>
      <c r="J2088" s="25" t="str">
        <f>IF('Student Record'!O2086="","",'Student Record'!O2086)</f>
        <v/>
      </c>
      <c r="K20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8" s="25" t="str">
        <f>IF(Table1[[#This Row],[नाम विद्यार्थी]]="","",IF(AND(Table1[[#This Row],[कक्षा]]&gt;8,Table1[[#This Row],[कक्षा]]&lt;11),50,""))</f>
        <v/>
      </c>
      <c r="M2088" s="28" t="str">
        <f>IF(Table1[[#This Row],[नाम विद्यार्थी]]="","",IF(AND(Table1[[#This Row],[कक्षा]]&gt;=11,'School Fees'!$L$3="Yes"),100,""))</f>
        <v/>
      </c>
      <c r="N20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8" s="25" t="str">
        <f>IF(Table1[[#This Row],[नाम विद्यार्थी]]="","",IF(Table1[[#This Row],[कक्षा]]&gt;8,5,""))</f>
        <v/>
      </c>
      <c r="P20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8" s="21"/>
      <c r="R2088" s="21"/>
      <c r="S2088" s="28" t="str">
        <f>IF(SUM(Table1[[#This Row],[छात्र निधि]:[टी.सी.शुल्क]])=0,"",SUM(Table1[[#This Row],[छात्र निधि]:[टी.सी.शुल्क]]))</f>
        <v/>
      </c>
      <c r="T2088" s="33"/>
      <c r="U2088" s="33"/>
      <c r="V2088" s="22"/>
    </row>
    <row r="2089" spans="2:22" ht="15">
      <c r="B2089" s="25" t="str">
        <f>IF(C2089="","",ROWS($A$4:A2089))</f>
        <v/>
      </c>
      <c r="C2089" s="25" t="str">
        <f>IF('Student Record'!A2087="","",'Student Record'!A2087)</f>
        <v/>
      </c>
      <c r="D2089" s="25" t="str">
        <f>IF('Student Record'!B2087="","",'Student Record'!B2087)</f>
        <v/>
      </c>
      <c r="E2089" s="25" t="str">
        <f>IF('Student Record'!C2087="","",'Student Record'!C2087)</f>
        <v/>
      </c>
      <c r="F2089" s="26" t="str">
        <f>IF('Student Record'!E2087="","",'Student Record'!E2087)</f>
        <v/>
      </c>
      <c r="G2089" s="26" t="str">
        <f>IF('Student Record'!G2087="","",'Student Record'!G2087)</f>
        <v/>
      </c>
      <c r="H2089" s="25" t="str">
        <f>IF('Student Record'!I2087="","",'Student Record'!I2087)</f>
        <v/>
      </c>
      <c r="I2089" s="27" t="str">
        <f>IF('Student Record'!J2087="","",'Student Record'!J2087)</f>
        <v/>
      </c>
      <c r="J2089" s="25" t="str">
        <f>IF('Student Record'!O2087="","",'Student Record'!O2087)</f>
        <v/>
      </c>
      <c r="K20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89" s="25" t="str">
        <f>IF(Table1[[#This Row],[नाम विद्यार्थी]]="","",IF(AND(Table1[[#This Row],[कक्षा]]&gt;8,Table1[[#This Row],[कक्षा]]&lt;11),50,""))</f>
        <v/>
      </c>
      <c r="M2089" s="28" t="str">
        <f>IF(Table1[[#This Row],[नाम विद्यार्थी]]="","",IF(AND(Table1[[#This Row],[कक्षा]]&gt;=11,'School Fees'!$L$3="Yes"),100,""))</f>
        <v/>
      </c>
      <c r="N20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89" s="25" t="str">
        <f>IF(Table1[[#This Row],[नाम विद्यार्थी]]="","",IF(Table1[[#This Row],[कक्षा]]&gt;8,5,""))</f>
        <v/>
      </c>
      <c r="P20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89" s="21"/>
      <c r="R2089" s="21"/>
      <c r="S2089" s="28" t="str">
        <f>IF(SUM(Table1[[#This Row],[छात्र निधि]:[टी.सी.शुल्क]])=0,"",SUM(Table1[[#This Row],[छात्र निधि]:[टी.सी.शुल्क]]))</f>
        <v/>
      </c>
      <c r="T2089" s="33"/>
      <c r="U2089" s="33"/>
      <c r="V2089" s="22"/>
    </row>
    <row r="2090" spans="2:22" ht="15">
      <c r="B2090" s="25" t="str">
        <f>IF(C2090="","",ROWS($A$4:A2090))</f>
        <v/>
      </c>
      <c r="C2090" s="25" t="str">
        <f>IF('Student Record'!A2088="","",'Student Record'!A2088)</f>
        <v/>
      </c>
      <c r="D2090" s="25" t="str">
        <f>IF('Student Record'!B2088="","",'Student Record'!B2088)</f>
        <v/>
      </c>
      <c r="E2090" s="25" t="str">
        <f>IF('Student Record'!C2088="","",'Student Record'!C2088)</f>
        <v/>
      </c>
      <c r="F2090" s="26" t="str">
        <f>IF('Student Record'!E2088="","",'Student Record'!E2088)</f>
        <v/>
      </c>
      <c r="G2090" s="26" t="str">
        <f>IF('Student Record'!G2088="","",'Student Record'!G2088)</f>
        <v/>
      </c>
      <c r="H2090" s="25" t="str">
        <f>IF('Student Record'!I2088="","",'Student Record'!I2088)</f>
        <v/>
      </c>
      <c r="I2090" s="27" t="str">
        <f>IF('Student Record'!J2088="","",'Student Record'!J2088)</f>
        <v/>
      </c>
      <c r="J2090" s="25" t="str">
        <f>IF('Student Record'!O2088="","",'Student Record'!O2088)</f>
        <v/>
      </c>
      <c r="K20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0" s="25" t="str">
        <f>IF(Table1[[#This Row],[नाम विद्यार्थी]]="","",IF(AND(Table1[[#This Row],[कक्षा]]&gt;8,Table1[[#This Row],[कक्षा]]&lt;11),50,""))</f>
        <v/>
      </c>
      <c r="M2090" s="28" t="str">
        <f>IF(Table1[[#This Row],[नाम विद्यार्थी]]="","",IF(AND(Table1[[#This Row],[कक्षा]]&gt;=11,'School Fees'!$L$3="Yes"),100,""))</f>
        <v/>
      </c>
      <c r="N20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0" s="25" t="str">
        <f>IF(Table1[[#This Row],[नाम विद्यार्थी]]="","",IF(Table1[[#This Row],[कक्षा]]&gt;8,5,""))</f>
        <v/>
      </c>
      <c r="P20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0" s="21"/>
      <c r="R2090" s="21"/>
      <c r="S2090" s="28" t="str">
        <f>IF(SUM(Table1[[#This Row],[छात्र निधि]:[टी.सी.शुल्क]])=0,"",SUM(Table1[[#This Row],[छात्र निधि]:[टी.सी.शुल्क]]))</f>
        <v/>
      </c>
      <c r="T2090" s="33"/>
      <c r="U2090" s="33"/>
      <c r="V2090" s="22"/>
    </row>
    <row r="2091" spans="2:22" ht="15">
      <c r="B2091" s="25" t="str">
        <f>IF(C2091="","",ROWS($A$4:A2091))</f>
        <v/>
      </c>
      <c r="C2091" s="25" t="str">
        <f>IF('Student Record'!A2089="","",'Student Record'!A2089)</f>
        <v/>
      </c>
      <c r="D2091" s="25" t="str">
        <f>IF('Student Record'!B2089="","",'Student Record'!B2089)</f>
        <v/>
      </c>
      <c r="E2091" s="25" t="str">
        <f>IF('Student Record'!C2089="","",'Student Record'!C2089)</f>
        <v/>
      </c>
      <c r="F2091" s="26" t="str">
        <f>IF('Student Record'!E2089="","",'Student Record'!E2089)</f>
        <v/>
      </c>
      <c r="G2091" s="26" t="str">
        <f>IF('Student Record'!G2089="","",'Student Record'!G2089)</f>
        <v/>
      </c>
      <c r="H2091" s="25" t="str">
        <f>IF('Student Record'!I2089="","",'Student Record'!I2089)</f>
        <v/>
      </c>
      <c r="I2091" s="27" t="str">
        <f>IF('Student Record'!J2089="","",'Student Record'!J2089)</f>
        <v/>
      </c>
      <c r="J2091" s="25" t="str">
        <f>IF('Student Record'!O2089="","",'Student Record'!O2089)</f>
        <v/>
      </c>
      <c r="K20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1" s="25" t="str">
        <f>IF(Table1[[#This Row],[नाम विद्यार्थी]]="","",IF(AND(Table1[[#This Row],[कक्षा]]&gt;8,Table1[[#This Row],[कक्षा]]&lt;11),50,""))</f>
        <v/>
      </c>
      <c r="M2091" s="28" t="str">
        <f>IF(Table1[[#This Row],[नाम विद्यार्थी]]="","",IF(AND(Table1[[#This Row],[कक्षा]]&gt;=11,'School Fees'!$L$3="Yes"),100,""))</f>
        <v/>
      </c>
      <c r="N20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1" s="25" t="str">
        <f>IF(Table1[[#This Row],[नाम विद्यार्थी]]="","",IF(Table1[[#This Row],[कक्षा]]&gt;8,5,""))</f>
        <v/>
      </c>
      <c r="P20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1" s="21"/>
      <c r="R2091" s="21"/>
      <c r="S2091" s="28" t="str">
        <f>IF(SUM(Table1[[#This Row],[छात्र निधि]:[टी.सी.शुल्क]])=0,"",SUM(Table1[[#This Row],[छात्र निधि]:[टी.सी.शुल्क]]))</f>
        <v/>
      </c>
      <c r="T2091" s="33"/>
      <c r="U2091" s="33"/>
      <c r="V2091" s="22"/>
    </row>
    <row r="2092" spans="2:22" ht="15">
      <c r="B2092" s="25" t="str">
        <f>IF(C2092="","",ROWS($A$4:A2092))</f>
        <v/>
      </c>
      <c r="C2092" s="25" t="str">
        <f>IF('Student Record'!A2090="","",'Student Record'!A2090)</f>
        <v/>
      </c>
      <c r="D2092" s="25" t="str">
        <f>IF('Student Record'!B2090="","",'Student Record'!B2090)</f>
        <v/>
      </c>
      <c r="E2092" s="25" t="str">
        <f>IF('Student Record'!C2090="","",'Student Record'!C2090)</f>
        <v/>
      </c>
      <c r="F2092" s="26" t="str">
        <f>IF('Student Record'!E2090="","",'Student Record'!E2090)</f>
        <v/>
      </c>
      <c r="G2092" s="26" t="str">
        <f>IF('Student Record'!G2090="","",'Student Record'!G2090)</f>
        <v/>
      </c>
      <c r="H2092" s="25" t="str">
        <f>IF('Student Record'!I2090="","",'Student Record'!I2090)</f>
        <v/>
      </c>
      <c r="I2092" s="27" t="str">
        <f>IF('Student Record'!J2090="","",'Student Record'!J2090)</f>
        <v/>
      </c>
      <c r="J2092" s="25" t="str">
        <f>IF('Student Record'!O2090="","",'Student Record'!O2090)</f>
        <v/>
      </c>
      <c r="K20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2" s="25" t="str">
        <f>IF(Table1[[#This Row],[नाम विद्यार्थी]]="","",IF(AND(Table1[[#This Row],[कक्षा]]&gt;8,Table1[[#This Row],[कक्षा]]&lt;11),50,""))</f>
        <v/>
      </c>
      <c r="M2092" s="28" t="str">
        <f>IF(Table1[[#This Row],[नाम विद्यार्थी]]="","",IF(AND(Table1[[#This Row],[कक्षा]]&gt;=11,'School Fees'!$L$3="Yes"),100,""))</f>
        <v/>
      </c>
      <c r="N20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2" s="25" t="str">
        <f>IF(Table1[[#This Row],[नाम विद्यार्थी]]="","",IF(Table1[[#This Row],[कक्षा]]&gt;8,5,""))</f>
        <v/>
      </c>
      <c r="P20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2" s="21"/>
      <c r="R2092" s="21"/>
      <c r="S2092" s="28" t="str">
        <f>IF(SUM(Table1[[#This Row],[छात्र निधि]:[टी.सी.शुल्क]])=0,"",SUM(Table1[[#This Row],[छात्र निधि]:[टी.सी.शुल्क]]))</f>
        <v/>
      </c>
      <c r="T2092" s="33"/>
      <c r="U2092" s="33"/>
      <c r="V2092" s="22"/>
    </row>
    <row r="2093" spans="2:22" ht="15">
      <c r="B2093" s="25" t="str">
        <f>IF(C2093="","",ROWS($A$4:A2093))</f>
        <v/>
      </c>
      <c r="C2093" s="25" t="str">
        <f>IF('Student Record'!A2091="","",'Student Record'!A2091)</f>
        <v/>
      </c>
      <c r="D2093" s="25" t="str">
        <f>IF('Student Record'!B2091="","",'Student Record'!B2091)</f>
        <v/>
      </c>
      <c r="E2093" s="25" t="str">
        <f>IF('Student Record'!C2091="","",'Student Record'!C2091)</f>
        <v/>
      </c>
      <c r="F2093" s="26" t="str">
        <f>IF('Student Record'!E2091="","",'Student Record'!E2091)</f>
        <v/>
      </c>
      <c r="G2093" s="26" t="str">
        <f>IF('Student Record'!G2091="","",'Student Record'!G2091)</f>
        <v/>
      </c>
      <c r="H2093" s="25" t="str">
        <f>IF('Student Record'!I2091="","",'Student Record'!I2091)</f>
        <v/>
      </c>
      <c r="I2093" s="27" t="str">
        <f>IF('Student Record'!J2091="","",'Student Record'!J2091)</f>
        <v/>
      </c>
      <c r="J2093" s="25" t="str">
        <f>IF('Student Record'!O2091="","",'Student Record'!O2091)</f>
        <v/>
      </c>
      <c r="K20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3" s="25" t="str">
        <f>IF(Table1[[#This Row],[नाम विद्यार्थी]]="","",IF(AND(Table1[[#This Row],[कक्षा]]&gt;8,Table1[[#This Row],[कक्षा]]&lt;11),50,""))</f>
        <v/>
      </c>
      <c r="M2093" s="28" t="str">
        <f>IF(Table1[[#This Row],[नाम विद्यार्थी]]="","",IF(AND(Table1[[#This Row],[कक्षा]]&gt;=11,'School Fees'!$L$3="Yes"),100,""))</f>
        <v/>
      </c>
      <c r="N20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3" s="25" t="str">
        <f>IF(Table1[[#This Row],[नाम विद्यार्थी]]="","",IF(Table1[[#This Row],[कक्षा]]&gt;8,5,""))</f>
        <v/>
      </c>
      <c r="P20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3" s="21"/>
      <c r="R2093" s="21"/>
      <c r="S2093" s="28" t="str">
        <f>IF(SUM(Table1[[#This Row],[छात्र निधि]:[टी.सी.शुल्क]])=0,"",SUM(Table1[[#This Row],[छात्र निधि]:[टी.सी.शुल्क]]))</f>
        <v/>
      </c>
      <c r="T2093" s="33"/>
      <c r="U2093" s="33"/>
      <c r="V2093" s="22"/>
    </row>
    <row r="2094" spans="2:22" ht="15">
      <c r="B2094" s="25" t="str">
        <f>IF(C2094="","",ROWS($A$4:A2094))</f>
        <v/>
      </c>
      <c r="C2094" s="25" t="str">
        <f>IF('Student Record'!A2092="","",'Student Record'!A2092)</f>
        <v/>
      </c>
      <c r="D2094" s="25" t="str">
        <f>IF('Student Record'!B2092="","",'Student Record'!B2092)</f>
        <v/>
      </c>
      <c r="E2094" s="25" t="str">
        <f>IF('Student Record'!C2092="","",'Student Record'!C2092)</f>
        <v/>
      </c>
      <c r="F2094" s="26" t="str">
        <f>IF('Student Record'!E2092="","",'Student Record'!E2092)</f>
        <v/>
      </c>
      <c r="G2094" s="26" t="str">
        <f>IF('Student Record'!G2092="","",'Student Record'!G2092)</f>
        <v/>
      </c>
      <c r="H2094" s="25" t="str">
        <f>IF('Student Record'!I2092="","",'Student Record'!I2092)</f>
        <v/>
      </c>
      <c r="I2094" s="27" t="str">
        <f>IF('Student Record'!J2092="","",'Student Record'!J2092)</f>
        <v/>
      </c>
      <c r="J2094" s="25" t="str">
        <f>IF('Student Record'!O2092="","",'Student Record'!O2092)</f>
        <v/>
      </c>
      <c r="K20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4" s="25" t="str">
        <f>IF(Table1[[#This Row],[नाम विद्यार्थी]]="","",IF(AND(Table1[[#This Row],[कक्षा]]&gt;8,Table1[[#This Row],[कक्षा]]&lt;11),50,""))</f>
        <v/>
      </c>
      <c r="M2094" s="28" t="str">
        <f>IF(Table1[[#This Row],[नाम विद्यार्थी]]="","",IF(AND(Table1[[#This Row],[कक्षा]]&gt;=11,'School Fees'!$L$3="Yes"),100,""))</f>
        <v/>
      </c>
      <c r="N20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4" s="25" t="str">
        <f>IF(Table1[[#This Row],[नाम विद्यार्थी]]="","",IF(Table1[[#This Row],[कक्षा]]&gt;8,5,""))</f>
        <v/>
      </c>
      <c r="P20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4" s="21"/>
      <c r="R2094" s="21"/>
      <c r="S2094" s="28" t="str">
        <f>IF(SUM(Table1[[#This Row],[छात्र निधि]:[टी.सी.शुल्क]])=0,"",SUM(Table1[[#This Row],[छात्र निधि]:[टी.सी.शुल्क]]))</f>
        <v/>
      </c>
      <c r="T2094" s="33"/>
      <c r="U2094" s="33"/>
      <c r="V2094" s="22"/>
    </row>
    <row r="2095" spans="2:22" ht="15">
      <c r="B2095" s="25" t="str">
        <f>IF(C2095="","",ROWS($A$4:A2095))</f>
        <v/>
      </c>
      <c r="C2095" s="25" t="str">
        <f>IF('Student Record'!A2093="","",'Student Record'!A2093)</f>
        <v/>
      </c>
      <c r="D2095" s="25" t="str">
        <f>IF('Student Record'!B2093="","",'Student Record'!B2093)</f>
        <v/>
      </c>
      <c r="E2095" s="25" t="str">
        <f>IF('Student Record'!C2093="","",'Student Record'!C2093)</f>
        <v/>
      </c>
      <c r="F2095" s="26" t="str">
        <f>IF('Student Record'!E2093="","",'Student Record'!E2093)</f>
        <v/>
      </c>
      <c r="G2095" s="26" t="str">
        <f>IF('Student Record'!G2093="","",'Student Record'!G2093)</f>
        <v/>
      </c>
      <c r="H2095" s="25" t="str">
        <f>IF('Student Record'!I2093="","",'Student Record'!I2093)</f>
        <v/>
      </c>
      <c r="I2095" s="27" t="str">
        <f>IF('Student Record'!J2093="","",'Student Record'!J2093)</f>
        <v/>
      </c>
      <c r="J2095" s="25" t="str">
        <f>IF('Student Record'!O2093="","",'Student Record'!O2093)</f>
        <v/>
      </c>
      <c r="K20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5" s="25" t="str">
        <f>IF(Table1[[#This Row],[नाम विद्यार्थी]]="","",IF(AND(Table1[[#This Row],[कक्षा]]&gt;8,Table1[[#This Row],[कक्षा]]&lt;11),50,""))</f>
        <v/>
      </c>
      <c r="M2095" s="28" t="str">
        <f>IF(Table1[[#This Row],[नाम विद्यार्थी]]="","",IF(AND(Table1[[#This Row],[कक्षा]]&gt;=11,'School Fees'!$L$3="Yes"),100,""))</f>
        <v/>
      </c>
      <c r="N20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5" s="25" t="str">
        <f>IF(Table1[[#This Row],[नाम विद्यार्थी]]="","",IF(Table1[[#This Row],[कक्षा]]&gt;8,5,""))</f>
        <v/>
      </c>
      <c r="P20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5" s="21"/>
      <c r="R2095" s="21"/>
      <c r="S2095" s="28" t="str">
        <f>IF(SUM(Table1[[#This Row],[छात्र निधि]:[टी.सी.शुल्क]])=0,"",SUM(Table1[[#This Row],[छात्र निधि]:[टी.सी.शुल्क]]))</f>
        <v/>
      </c>
      <c r="T2095" s="33"/>
      <c r="U2095" s="33"/>
      <c r="V2095" s="22"/>
    </row>
    <row r="2096" spans="2:22" ht="15">
      <c r="B2096" s="25" t="str">
        <f>IF(C2096="","",ROWS($A$4:A2096))</f>
        <v/>
      </c>
      <c r="C2096" s="25" t="str">
        <f>IF('Student Record'!A2094="","",'Student Record'!A2094)</f>
        <v/>
      </c>
      <c r="D2096" s="25" t="str">
        <f>IF('Student Record'!B2094="","",'Student Record'!B2094)</f>
        <v/>
      </c>
      <c r="E2096" s="25" t="str">
        <f>IF('Student Record'!C2094="","",'Student Record'!C2094)</f>
        <v/>
      </c>
      <c r="F2096" s="26" t="str">
        <f>IF('Student Record'!E2094="","",'Student Record'!E2094)</f>
        <v/>
      </c>
      <c r="G2096" s="26" t="str">
        <f>IF('Student Record'!G2094="","",'Student Record'!G2094)</f>
        <v/>
      </c>
      <c r="H2096" s="25" t="str">
        <f>IF('Student Record'!I2094="","",'Student Record'!I2094)</f>
        <v/>
      </c>
      <c r="I2096" s="27" t="str">
        <f>IF('Student Record'!J2094="","",'Student Record'!J2094)</f>
        <v/>
      </c>
      <c r="J2096" s="25" t="str">
        <f>IF('Student Record'!O2094="","",'Student Record'!O2094)</f>
        <v/>
      </c>
      <c r="K20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6" s="25" t="str">
        <f>IF(Table1[[#This Row],[नाम विद्यार्थी]]="","",IF(AND(Table1[[#This Row],[कक्षा]]&gt;8,Table1[[#This Row],[कक्षा]]&lt;11),50,""))</f>
        <v/>
      </c>
      <c r="M2096" s="28" t="str">
        <f>IF(Table1[[#This Row],[नाम विद्यार्थी]]="","",IF(AND(Table1[[#This Row],[कक्षा]]&gt;=11,'School Fees'!$L$3="Yes"),100,""))</f>
        <v/>
      </c>
      <c r="N20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6" s="25" t="str">
        <f>IF(Table1[[#This Row],[नाम विद्यार्थी]]="","",IF(Table1[[#This Row],[कक्षा]]&gt;8,5,""))</f>
        <v/>
      </c>
      <c r="P20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6" s="21"/>
      <c r="R2096" s="21"/>
      <c r="S2096" s="28" t="str">
        <f>IF(SUM(Table1[[#This Row],[छात्र निधि]:[टी.सी.शुल्क]])=0,"",SUM(Table1[[#This Row],[छात्र निधि]:[टी.सी.शुल्क]]))</f>
        <v/>
      </c>
      <c r="T2096" s="33"/>
      <c r="U2096" s="33"/>
      <c r="V2096" s="22"/>
    </row>
    <row r="2097" spans="2:22" ht="15">
      <c r="B2097" s="25" t="str">
        <f>IF(C2097="","",ROWS($A$4:A2097))</f>
        <v/>
      </c>
      <c r="C2097" s="25" t="str">
        <f>IF('Student Record'!A2095="","",'Student Record'!A2095)</f>
        <v/>
      </c>
      <c r="D2097" s="25" t="str">
        <f>IF('Student Record'!B2095="","",'Student Record'!B2095)</f>
        <v/>
      </c>
      <c r="E2097" s="25" t="str">
        <f>IF('Student Record'!C2095="","",'Student Record'!C2095)</f>
        <v/>
      </c>
      <c r="F2097" s="26" t="str">
        <f>IF('Student Record'!E2095="","",'Student Record'!E2095)</f>
        <v/>
      </c>
      <c r="G2097" s="26" t="str">
        <f>IF('Student Record'!G2095="","",'Student Record'!G2095)</f>
        <v/>
      </c>
      <c r="H2097" s="25" t="str">
        <f>IF('Student Record'!I2095="","",'Student Record'!I2095)</f>
        <v/>
      </c>
      <c r="I2097" s="27" t="str">
        <f>IF('Student Record'!J2095="","",'Student Record'!J2095)</f>
        <v/>
      </c>
      <c r="J2097" s="25" t="str">
        <f>IF('Student Record'!O2095="","",'Student Record'!O2095)</f>
        <v/>
      </c>
      <c r="K20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7" s="25" t="str">
        <f>IF(Table1[[#This Row],[नाम विद्यार्थी]]="","",IF(AND(Table1[[#This Row],[कक्षा]]&gt;8,Table1[[#This Row],[कक्षा]]&lt;11),50,""))</f>
        <v/>
      </c>
      <c r="M2097" s="28" t="str">
        <f>IF(Table1[[#This Row],[नाम विद्यार्थी]]="","",IF(AND(Table1[[#This Row],[कक्षा]]&gt;=11,'School Fees'!$L$3="Yes"),100,""))</f>
        <v/>
      </c>
      <c r="N20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7" s="25" t="str">
        <f>IF(Table1[[#This Row],[नाम विद्यार्थी]]="","",IF(Table1[[#This Row],[कक्षा]]&gt;8,5,""))</f>
        <v/>
      </c>
      <c r="P20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7" s="21"/>
      <c r="R2097" s="21"/>
      <c r="S2097" s="28" t="str">
        <f>IF(SUM(Table1[[#This Row],[छात्र निधि]:[टी.सी.शुल्क]])=0,"",SUM(Table1[[#This Row],[छात्र निधि]:[टी.सी.शुल्क]]))</f>
        <v/>
      </c>
      <c r="T2097" s="33"/>
      <c r="U2097" s="33"/>
      <c r="V2097" s="22"/>
    </row>
    <row r="2098" spans="2:22" ht="15">
      <c r="B2098" s="25" t="str">
        <f>IF(C2098="","",ROWS($A$4:A2098))</f>
        <v/>
      </c>
      <c r="C2098" s="25" t="str">
        <f>IF('Student Record'!A2096="","",'Student Record'!A2096)</f>
        <v/>
      </c>
      <c r="D2098" s="25" t="str">
        <f>IF('Student Record'!B2096="","",'Student Record'!B2096)</f>
        <v/>
      </c>
      <c r="E2098" s="25" t="str">
        <f>IF('Student Record'!C2096="","",'Student Record'!C2096)</f>
        <v/>
      </c>
      <c r="F2098" s="26" t="str">
        <f>IF('Student Record'!E2096="","",'Student Record'!E2096)</f>
        <v/>
      </c>
      <c r="G2098" s="26" t="str">
        <f>IF('Student Record'!G2096="","",'Student Record'!G2096)</f>
        <v/>
      </c>
      <c r="H2098" s="25" t="str">
        <f>IF('Student Record'!I2096="","",'Student Record'!I2096)</f>
        <v/>
      </c>
      <c r="I2098" s="27" t="str">
        <f>IF('Student Record'!J2096="","",'Student Record'!J2096)</f>
        <v/>
      </c>
      <c r="J2098" s="25" t="str">
        <f>IF('Student Record'!O2096="","",'Student Record'!O2096)</f>
        <v/>
      </c>
      <c r="K20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8" s="25" t="str">
        <f>IF(Table1[[#This Row],[नाम विद्यार्थी]]="","",IF(AND(Table1[[#This Row],[कक्षा]]&gt;8,Table1[[#This Row],[कक्षा]]&lt;11),50,""))</f>
        <v/>
      </c>
      <c r="M2098" s="28" t="str">
        <f>IF(Table1[[#This Row],[नाम विद्यार्थी]]="","",IF(AND(Table1[[#This Row],[कक्षा]]&gt;=11,'School Fees'!$L$3="Yes"),100,""))</f>
        <v/>
      </c>
      <c r="N20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8" s="25" t="str">
        <f>IF(Table1[[#This Row],[नाम विद्यार्थी]]="","",IF(Table1[[#This Row],[कक्षा]]&gt;8,5,""))</f>
        <v/>
      </c>
      <c r="P20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8" s="21"/>
      <c r="R2098" s="21"/>
      <c r="S2098" s="28" t="str">
        <f>IF(SUM(Table1[[#This Row],[छात्र निधि]:[टी.सी.शुल्क]])=0,"",SUM(Table1[[#This Row],[छात्र निधि]:[टी.सी.शुल्क]]))</f>
        <v/>
      </c>
      <c r="T2098" s="33"/>
      <c r="U2098" s="33"/>
      <c r="V2098" s="22"/>
    </row>
    <row r="2099" spans="2:22" ht="15">
      <c r="B2099" s="25" t="str">
        <f>IF(C2099="","",ROWS($A$4:A2099))</f>
        <v/>
      </c>
      <c r="C2099" s="25" t="str">
        <f>IF('Student Record'!A2097="","",'Student Record'!A2097)</f>
        <v/>
      </c>
      <c r="D2099" s="25" t="str">
        <f>IF('Student Record'!B2097="","",'Student Record'!B2097)</f>
        <v/>
      </c>
      <c r="E2099" s="25" t="str">
        <f>IF('Student Record'!C2097="","",'Student Record'!C2097)</f>
        <v/>
      </c>
      <c r="F2099" s="26" t="str">
        <f>IF('Student Record'!E2097="","",'Student Record'!E2097)</f>
        <v/>
      </c>
      <c r="G2099" s="26" t="str">
        <f>IF('Student Record'!G2097="","",'Student Record'!G2097)</f>
        <v/>
      </c>
      <c r="H2099" s="25" t="str">
        <f>IF('Student Record'!I2097="","",'Student Record'!I2097)</f>
        <v/>
      </c>
      <c r="I2099" s="27" t="str">
        <f>IF('Student Record'!J2097="","",'Student Record'!J2097)</f>
        <v/>
      </c>
      <c r="J2099" s="25" t="str">
        <f>IF('Student Record'!O2097="","",'Student Record'!O2097)</f>
        <v/>
      </c>
      <c r="K20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099" s="25" t="str">
        <f>IF(Table1[[#This Row],[नाम विद्यार्थी]]="","",IF(AND(Table1[[#This Row],[कक्षा]]&gt;8,Table1[[#This Row],[कक्षा]]&lt;11),50,""))</f>
        <v/>
      </c>
      <c r="M2099" s="28" t="str">
        <f>IF(Table1[[#This Row],[नाम विद्यार्थी]]="","",IF(AND(Table1[[#This Row],[कक्षा]]&gt;=11,'School Fees'!$L$3="Yes"),100,""))</f>
        <v/>
      </c>
      <c r="N20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099" s="25" t="str">
        <f>IF(Table1[[#This Row],[नाम विद्यार्थी]]="","",IF(Table1[[#This Row],[कक्षा]]&gt;8,5,""))</f>
        <v/>
      </c>
      <c r="P20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099" s="21"/>
      <c r="R2099" s="21"/>
      <c r="S2099" s="28" t="str">
        <f>IF(SUM(Table1[[#This Row],[छात्र निधि]:[टी.सी.शुल्क]])=0,"",SUM(Table1[[#This Row],[छात्र निधि]:[टी.सी.शुल्क]]))</f>
        <v/>
      </c>
      <c r="T2099" s="33"/>
      <c r="U2099" s="33"/>
      <c r="V2099" s="22"/>
    </row>
    <row r="2100" spans="2:22" ht="15">
      <c r="B2100" s="25" t="str">
        <f>IF(C2100="","",ROWS($A$4:A2100))</f>
        <v/>
      </c>
      <c r="C2100" s="25" t="str">
        <f>IF('Student Record'!A2098="","",'Student Record'!A2098)</f>
        <v/>
      </c>
      <c r="D2100" s="25" t="str">
        <f>IF('Student Record'!B2098="","",'Student Record'!B2098)</f>
        <v/>
      </c>
      <c r="E2100" s="25" t="str">
        <f>IF('Student Record'!C2098="","",'Student Record'!C2098)</f>
        <v/>
      </c>
      <c r="F2100" s="26" t="str">
        <f>IF('Student Record'!E2098="","",'Student Record'!E2098)</f>
        <v/>
      </c>
      <c r="G2100" s="26" t="str">
        <f>IF('Student Record'!G2098="","",'Student Record'!G2098)</f>
        <v/>
      </c>
      <c r="H2100" s="25" t="str">
        <f>IF('Student Record'!I2098="","",'Student Record'!I2098)</f>
        <v/>
      </c>
      <c r="I2100" s="27" t="str">
        <f>IF('Student Record'!J2098="","",'Student Record'!J2098)</f>
        <v/>
      </c>
      <c r="J2100" s="25" t="str">
        <f>IF('Student Record'!O2098="","",'Student Record'!O2098)</f>
        <v/>
      </c>
      <c r="K21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0" s="25" t="str">
        <f>IF(Table1[[#This Row],[नाम विद्यार्थी]]="","",IF(AND(Table1[[#This Row],[कक्षा]]&gt;8,Table1[[#This Row],[कक्षा]]&lt;11),50,""))</f>
        <v/>
      </c>
      <c r="M2100" s="28" t="str">
        <f>IF(Table1[[#This Row],[नाम विद्यार्थी]]="","",IF(AND(Table1[[#This Row],[कक्षा]]&gt;=11,'School Fees'!$L$3="Yes"),100,""))</f>
        <v/>
      </c>
      <c r="N21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0" s="25" t="str">
        <f>IF(Table1[[#This Row],[नाम विद्यार्थी]]="","",IF(Table1[[#This Row],[कक्षा]]&gt;8,5,""))</f>
        <v/>
      </c>
      <c r="P21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0" s="21"/>
      <c r="R2100" s="21"/>
      <c r="S2100" s="28" t="str">
        <f>IF(SUM(Table1[[#This Row],[छात्र निधि]:[टी.सी.शुल्क]])=0,"",SUM(Table1[[#This Row],[छात्र निधि]:[टी.सी.शुल्क]]))</f>
        <v/>
      </c>
      <c r="T2100" s="33"/>
      <c r="U2100" s="33"/>
      <c r="V2100" s="22"/>
    </row>
    <row r="2101" spans="2:22" ht="15">
      <c r="B2101" s="25" t="str">
        <f>IF(C2101="","",ROWS($A$4:A2101))</f>
        <v/>
      </c>
      <c r="C2101" s="25" t="str">
        <f>IF('Student Record'!A2099="","",'Student Record'!A2099)</f>
        <v/>
      </c>
      <c r="D2101" s="25" t="str">
        <f>IF('Student Record'!B2099="","",'Student Record'!B2099)</f>
        <v/>
      </c>
      <c r="E2101" s="25" t="str">
        <f>IF('Student Record'!C2099="","",'Student Record'!C2099)</f>
        <v/>
      </c>
      <c r="F2101" s="26" t="str">
        <f>IF('Student Record'!E2099="","",'Student Record'!E2099)</f>
        <v/>
      </c>
      <c r="G2101" s="26" t="str">
        <f>IF('Student Record'!G2099="","",'Student Record'!G2099)</f>
        <v/>
      </c>
      <c r="H2101" s="25" t="str">
        <f>IF('Student Record'!I2099="","",'Student Record'!I2099)</f>
        <v/>
      </c>
      <c r="I2101" s="27" t="str">
        <f>IF('Student Record'!J2099="","",'Student Record'!J2099)</f>
        <v/>
      </c>
      <c r="J2101" s="25" t="str">
        <f>IF('Student Record'!O2099="","",'Student Record'!O2099)</f>
        <v/>
      </c>
      <c r="K21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1" s="25" t="str">
        <f>IF(Table1[[#This Row],[नाम विद्यार्थी]]="","",IF(AND(Table1[[#This Row],[कक्षा]]&gt;8,Table1[[#This Row],[कक्षा]]&lt;11),50,""))</f>
        <v/>
      </c>
      <c r="M2101" s="28" t="str">
        <f>IF(Table1[[#This Row],[नाम विद्यार्थी]]="","",IF(AND(Table1[[#This Row],[कक्षा]]&gt;=11,'School Fees'!$L$3="Yes"),100,""))</f>
        <v/>
      </c>
      <c r="N21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1" s="25" t="str">
        <f>IF(Table1[[#This Row],[नाम विद्यार्थी]]="","",IF(Table1[[#This Row],[कक्षा]]&gt;8,5,""))</f>
        <v/>
      </c>
      <c r="P21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1" s="21"/>
      <c r="R2101" s="21"/>
      <c r="S2101" s="28" t="str">
        <f>IF(SUM(Table1[[#This Row],[छात्र निधि]:[टी.सी.शुल्क]])=0,"",SUM(Table1[[#This Row],[छात्र निधि]:[टी.सी.शुल्क]]))</f>
        <v/>
      </c>
      <c r="T2101" s="33"/>
      <c r="U2101" s="33"/>
      <c r="V2101" s="22"/>
    </row>
    <row r="2102" spans="2:22" ht="15">
      <c r="B2102" s="25" t="str">
        <f>IF(C2102="","",ROWS($A$4:A2102))</f>
        <v/>
      </c>
      <c r="C2102" s="25" t="str">
        <f>IF('Student Record'!A2100="","",'Student Record'!A2100)</f>
        <v/>
      </c>
      <c r="D2102" s="25" t="str">
        <f>IF('Student Record'!B2100="","",'Student Record'!B2100)</f>
        <v/>
      </c>
      <c r="E2102" s="25" t="str">
        <f>IF('Student Record'!C2100="","",'Student Record'!C2100)</f>
        <v/>
      </c>
      <c r="F2102" s="26" t="str">
        <f>IF('Student Record'!E2100="","",'Student Record'!E2100)</f>
        <v/>
      </c>
      <c r="G2102" s="26" t="str">
        <f>IF('Student Record'!G2100="","",'Student Record'!G2100)</f>
        <v/>
      </c>
      <c r="H2102" s="25" t="str">
        <f>IF('Student Record'!I2100="","",'Student Record'!I2100)</f>
        <v/>
      </c>
      <c r="I2102" s="27" t="str">
        <f>IF('Student Record'!J2100="","",'Student Record'!J2100)</f>
        <v/>
      </c>
      <c r="J2102" s="25" t="str">
        <f>IF('Student Record'!O2100="","",'Student Record'!O2100)</f>
        <v/>
      </c>
      <c r="K21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2" s="25" t="str">
        <f>IF(Table1[[#This Row],[नाम विद्यार्थी]]="","",IF(AND(Table1[[#This Row],[कक्षा]]&gt;8,Table1[[#This Row],[कक्षा]]&lt;11),50,""))</f>
        <v/>
      </c>
      <c r="M2102" s="28" t="str">
        <f>IF(Table1[[#This Row],[नाम विद्यार्थी]]="","",IF(AND(Table1[[#This Row],[कक्षा]]&gt;=11,'School Fees'!$L$3="Yes"),100,""))</f>
        <v/>
      </c>
      <c r="N21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2" s="25" t="str">
        <f>IF(Table1[[#This Row],[नाम विद्यार्थी]]="","",IF(Table1[[#This Row],[कक्षा]]&gt;8,5,""))</f>
        <v/>
      </c>
      <c r="P21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2" s="21"/>
      <c r="R2102" s="21"/>
      <c r="S2102" s="28" t="str">
        <f>IF(SUM(Table1[[#This Row],[छात्र निधि]:[टी.सी.शुल्क]])=0,"",SUM(Table1[[#This Row],[छात्र निधि]:[टी.सी.शुल्क]]))</f>
        <v/>
      </c>
      <c r="T2102" s="33"/>
      <c r="U2102" s="33"/>
      <c r="V2102" s="22"/>
    </row>
    <row r="2103" spans="2:22" ht="15">
      <c r="B2103" s="25" t="str">
        <f>IF(C2103="","",ROWS($A$4:A2103))</f>
        <v/>
      </c>
      <c r="C2103" s="25" t="str">
        <f>IF('Student Record'!A2101="","",'Student Record'!A2101)</f>
        <v/>
      </c>
      <c r="D2103" s="25" t="str">
        <f>IF('Student Record'!B2101="","",'Student Record'!B2101)</f>
        <v/>
      </c>
      <c r="E2103" s="25" t="str">
        <f>IF('Student Record'!C2101="","",'Student Record'!C2101)</f>
        <v/>
      </c>
      <c r="F2103" s="26" t="str">
        <f>IF('Student Record'!E2101="","",'Student Record'!E2101)</f>
        <v/>
      </c>
      <c r="G2103" s="26" t="str">
        <f>IF('Student Record'!G2101="","",'Student Record'!G2101)</f>
        <v/>
      </c>
      <c r="H2103" s="25" t="str">
        <f>IF('Student Record'!I2101="","",'Student Record'!I2101)</f>
        <v/>
      </c>
      <c r="I2103" s="27" t="str">
        <f>IF('Student Record'!J2101="","",'Student Record'!J2101)</f>
        <v/>
      </c>
      <c r="J2103" s="25" t="str">
        <f>IF('Student Record'!O2101="","",'Student Record'!O2101)</f>
        <v/>
      </c>
      <c r="K21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3" s="25" t="str">
        <f>IF(Table1[[#This Row],[नाम विद्यार्थी]]="","",IF(AND(Table1[[#This Row],[कक्षा]]&gt;8,Table1[[#This Row],[कक्षा]]&lt;11),50,""))</f>
        <v/>
      </c>
      <c r="M2103" s="28" t="str">
        <f>IF(Table1[[#This Row],[नाम विद्यार्थी]]="","",IF(AND(Table1[[#This Row],[कक्षा]]&gt;=11,'School Fees'!$L$3="Yes"),100,""))</f>
        <v/>
      </c>
      <c r="N21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3" s="25" t="str">
        <f>IF(Table1[[#This Row],[नाम विद्यार्थी]]="","",IF(Table1[[#This Row],[कक्षा]]&gt;8,5,""))</f>
        <v/>
      </c>
      <c r="P21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3" s="21"/>
      <c r="R2103" s="21"/>
      <c r="S2103" s="28" t="str">
        <f>IF(SUM(Table1[[#This Row],[छात्र निधि]:[टी.सी.शुल्क]])=0,"",SUM(Table1[[#This Row],[छात्र निधि]:[टी.सी.शुल्क]]))</f>
        <v/>
      </c>
      <c r="T2103" s="33"/>
      <c r="U2103" s="33"/>
      <c r="V2103" s="22"/>
    </row>
    <row r="2104" spans="2:22" ht="15">
      <c r="B2104" s="25" t="str">
        <f>IF(C2104="","",ROWS($A$4:A2104))</f>
        <v/>
      </c>
      <c r="C2104" s="25" t="str">
        <f>IF('Student Record'!A2102="","",'Student Record'!A2102)</f>
        <v/>
      </c>
      <c r="D2104" s="25" t="str">
        <f>IF('Student Record'!B2102="","",'Student Record'!B2102)</f>
        <v/>
      </c>
      <c r="E2104" s="25" t="str">
        <f>IF('Student Record'!C2102="","",'Student Record'!C2102)</f>
        <v/>
      </c>
      <c r="F2104" s="26" t="str">
        <f>IF('Student Record'!E2102="","",'Student Record'!E2102)</f>
        <v/>
      </c>
      <c r="G2104" s="26" t="str">
        <f>IF('Student Record'!G2102="","",'Student Record'!G2102)</f>
        <v/>
      </c>
      <c r="H2104" s="25" t="str">
        <f>IF('Student Record'!I2102="","",'Student Record'!I2102)</f>
        <v/>
      </c>
      <c r="I2104" s="27" t="str">
        <f>IF('Student Record'!J2102="","",'Student Record'!J2102)</f>
        <v/>
      </c>
      <c r="J2104" s="25" t="str">
        <f>IF('Student Record'!O2102="","",'Student Record'!O2102)</f>
        <v/>
      </c>
      <c r="K21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4" s="25" t="str">
        <f>IF(Table1[[#This Row],[नाम विद्यार्थी]]="","",IF(AND(Table1[[#This Row],[कक्षा]]&gt;8,Table1[[#This Row],[कक्षा]]&lt;11),50,""))</f>
        <v/>
      </c>
      <c r="M2104" s="28" t="str">
        <f>IF(Table1[[#This Row],[नाम विद्यार्थी]]="","",IF(AND(Table1[[#This Row],[कक्षा]]&gt;=11,'School Fees'!$L$3="Yes"),100,""))</f>
        <v/>
      </c>
      <c r="N21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4" s="25" t="str">
        <f>IF(Table1[[#This Row],[नाम विद्यार्थी]]="","",IF(Table1[[#This Row],[कक्षा]]&gt;8,5,""))</f>
        <v/>
      </c>
      <c r="P21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4" s="21"/>
      <c r="R2104" s="21"/>
      <c r="S2104" s="28" t="str">
        <f>IF(SUM(Table1[[#This Row],[छात्र निधि]:[टी.सी.शुल्क]])=0,"",SUM(Table1[[#This Row],[छात्र निधि]:[टी.सी.शुल्क]]))</f>
        <v/>
      </c>
      <c r="T2104" s="33"/>
      <c r="U2104" s="33"/>
      <c r="V2104" s="22"/>
    </row>
    <row r="2105" spans="2:22" ht="15">
      <c r="B2105" s="25" t="str">
        <f>IF(C2105="","",ROWS($A$4:A2105))</f>
        <v/>
      </c>
      <c r="C2105" s="25" t="str">
        <f>IF('Student Record'!A2103="","",'Student Record'!A2103)</f>
        <v/>
      </c>
      <c r="D2105" s="25" t="str">
        <f>IF('Student Record'!B2103="","",'Student Record'!B2103)</f>
        <v/>
      </c>
      <c r="E2105" s="25" t="str">
        <f>IF('Student Record'!C2103="","",'Student Record'!C2103)</f>
        <v/>
      </c>
      <c r="F2105" s="26" t="str">
        <f>IF('Student Record'!E2103="","",'Student Record'!E2103)</f>
        <v/>
      </c>
      <c r="G2105" s="26" t="str">
        <f>IF('Student Record'!G2103="","",'Student Record'!G2103)</f>
        <v/>
      </c>
      <c r="H2105" s="25" t="str">
        <f>IF('Student Record'!I2103="","",'Student Record'!I2103)</f>
        <v/>
      </c>
      <c r="I2105" s="27" t="str">
        <f>IF('Student Record'!J2103="","",'Student Record'!J2103)</f>
        <v/>
      </c>
      <c r="J2105" s="25" t="str">
        <f>IF('Student Record'!O2103="","",'Student Record'!O2103)</f>
        <v/>
      </c>
      <c r="K21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5" s="25" t="str">
        <f>IF(Table1[[#This Row],[नाम विद्यार्थी]]="","",IF(AND(Table1[[#This Row],[कक्षा]]&gt;8,Table1[[#This Row],[कक्षा]]&lt;11),50,""))</f>
        <v/>
      </c>
      <c r="M2105" s="28" t="str">
        <f>IF(Table1[[#This Row],[नाम विद्यार्थी]]="","",IF(AND(Table1[[#This Row],[कक्षा]]&gt;=11,'School Fees'!$L$3="Yes"),100,""))</f>
        <v/>
      </c>
      <c r="N21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5" s="25" t="str">
        <f>IF(Table1[[#This Row],[नाम विद्यार्थी]]="","",IF(Table1[[#This Row],[कक्षा]]&gt;8,5,""))</f>
        <v/>
      </c>
      <c r="P21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5" s="21"/>
      <c r="R2105" s="21"/>
      <c r="S2105" s="28" t="str">
        <f>IF(SUM(Table1[[#This Row],[छात्र निधि]:[टी.सी.शुल्क]])=0,"",SUM(Table1[[#This Row],[छात्र निधि]:[टी.सी.शुल्क]]))</f>
        <v/>
      </c>
      <c r="T2105" s="33"/>
      <c r="U2105" s="33"/>
      <c r="V2105" s="22"/>
    </row>
    <row r="2106" spans="2:22" ht="15">
      <c r="B2106" s="25" t="str">
        <f>IF(C2106="","",ROWS($A$4:A2106))</f>
        <v/>
      </c>
      <c r="C2106" s="25" t="str">
        <f>IF('Student Record'!A2104="","",'Student Record'!A2104)</f>
        <v/>
      </c>
      <c r="D2106" s="25" t="str">
        <f>IF('Student Record'!B2104="","",'Student Record'!B2104)</f>
        <v/>
      </c>
      <c r="E2106" s="25" t="str">
        <f>IF('Student Record'!C2104="","",'Student Record'!C2104)</f>
        <v/>
      </c>
      <c r="F2106" s="26" t="str">
        <f>IF('Student Record'!E2104="","",'Student Record'!E2104)</f>
        <v/>
      </c>
      <c r="G2106" s="26" t="str">
        <f>IF('Student Record'!G2104="","",'Student Record'!G2104)</f>
        <v/>
      </c>
      <c r="H2106" s="25" t="str">
        <f>IF('Student Record'!I2104="","",'Student Record'!I2104)</f>
        <v/>
      </c>
      <c r="I2106" s="27" t="str">
        <f>IF('Student Record'!J2104="","",'Student Record'!J2104)</f>
        <v/>
      </c>
      <c r="J2106" s="25" t="str">
        <f>IF('Student Record'!O2104="","",'Student Record'!O2104)</f>
        <v/>
      </c>
      <c r="K21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6" s="25" t="str">
        <f>IF(Table1[[#This Row],[नाम विद्यार्थी]]="","",IF(AND(Table1[[#This Row],[कक्षा]]&gt;8,Table1[[#This Row],[कक्षा]]&lt;11),50,""))</f>
        <v/>
      </c>
      <c r="M2106" s="28" t="str">
        <f>IF(Table1[[#This Row],[नाम विद्यार्थी]]="","",IF(AND(Table1[[#This Row],[कक्षा]]&gt;=11,'School Fees'!$L$3="Yes"),100,""))</f>
        <v/>
      </c>
      <c r="N21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6" s="25" t="str">
        <f>IF(Table1[[#This Row],[नाम विद्यार्थी]]="","",IF(Table1[[#This Row],[कक्षा]]&gt;8,5,""))</f>
        <v/>
      </c>
      <c r="P21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6" s="21"/>
      <c r="R2106" s="21"/>
      <c r="S2106" s="28" t="str">
        <f>IF(SUM(Table1[[#This Row],[छात्र निधि]:[टी.सी.शुल्क]])=0,"",SUM(Table1[[#This Row],[छात्र निधि]:[टी.सी.शुल्क]]))</f>
        <v/>
      </c>
      <c r="T2106" s="33"/>
      <c r="U2106" s="33"/>
      <c r="V2106" s="22"/>
    </row>
    <row r="2107" spans="2:22" ht="15">
      <c r="B2107" s="25" t="str">
        <f>IF(C2107="","",ROWS($A$4:A2107))</f>
        <v/>
      </c>
      <c r="C2107" s="25" t="str">
        <f>IF('Student Record'!A2105="","",'Student Record'!A2105)</f>
        <v/>
      </c>
      <c r="D2107" s="25" t="str">
        <f>IF('Student Record'!B2105="","",'Student Record'!B2105)</f>
        <v/>
      </c>
      <c r="E2107" s="25" t="str">
        <f>IF('Student Record'!C2105="","",'Student Record'!C2105)</f>
        <v/>
      </c>
      <c r="F2107" s="26" t="str">
        <f>IF('Student Record'!E2105="","",'Student Record'!E2105)</f>
        <v/>
      </c>
      <c r="G2107" s="26" t="str">
        <f>IF('Student Record'!G2105="","",'Student Record'!G2105)</f>
        <v/>
      </c>
      <c r="H2107" s="25" t="str">
        <f>IF('Student Record'!I2105="","",'Student Record'!I2105)</f>
        <v/>
      </c>
      <c r="I2107" s="27" t="str">
        <f>IF('Student Record'!J2105="","",'Student Record'!J2105)</f>
        <v/>
      </c>
      <c r="J2107" s="25" t="str">
        <f>IF('Student Record'!O2105="","",'Student Record'!O2105)</f>
        <v/>
      </c>
      <c r="K21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7" s="25" t="str">
        <f>IF(Table1[[#This Row],[नाम विद्यार्थी]]="","",IF(AND(Table1[[#This Row],[कक्षा]]&gt;8,Table1[[#This Row],[कक्षा]]&lt;11),50,""))</f>
        <v/>
      </c>
      <c r="M2107" s="28" t="str">
        <f>IF(Table1[[#This Row],[नाम विद्यार्थी]]="","",IF(AND(Table1[[#This Row],[कक्षा]]&gt;=11,'School Fees'!$L$3="Yes"),100,""))</f>
        <v/>
      </c>
      <c r="N21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7" s="25" t="str">
        <f>IF(Table1[[#This Row],[नाम विद्यार्थी]]="","",IF(Table1[[#This Row],[कक्षा]]&gt;8,5,""))</f>
        <v/>
      </c>
      <c r="P21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7" s="21"/>
      <c r="R2107" s="21"/>
      <c r="S2107" s="28" t="str">
        <f>IF(SUM(Table1[[#This Row],[छात्र निधि]:[टी.सी.शुल्क]])=0,"",SUM(Table1[[#This Row],[छात्र निधि]:[टी.सी.शुल्क]]))</f>
        <v/>
      </c>
      <c r="T2107" s="33"/>
      <c r="U2107" s="33"/>
      <c r="V2107" s="22"/>
    </row>
    <row r="2108" spans="2:22" ht="15">
      <c r="B2108" s="25" t="str">
        <f>IF(C2108="","",ROWS($A$4:A2108))</f>
        <v/>
      </c>
      <c r="C2108" s="25" t="str">
        <f>IF('Student Record'!A2106="","",'Student Record'!A2106)</f>
        <v/>
      </c>
      <c r="D2108" s="25" t="str">
        <f>IF('Student Record'!B2106="","",'Student Record'!B2106)</f>
        <v/>
      </c>
      <c r="E2108" s="25" t="str">
        <f>IF('Student Record'!C2106="","",'Student Record'!C2106)</f>
        <v/>
      </c>
      <c r="F2108" s="26" t="str">
        <f>IF('Student Record'!E2106="","",'Student Record'!E2106)</f>
        <v/>
      </c>
      <c r="G2108" s="26" t="str">
        <f>IF('Student Record'!G2106="","",'Student Record'!G2106)</f>
        <v/>
      </c>
      <c r="H2108" s="25" t="str">
        <f>IF('Student Record'!I2106="","",'Student Record'!I2106)</f>
        <v/>
      </c>
      <c r="I2108" s="27" t="str">
        <f>IF('Student Record'!J2106="","",'Student Record'!J2106)</f>
        <v/>
      </c>
      <c r="J2108" s="25" t="str">
        <f>IF('Student Record'!O2106="","",'Student Record'!O2106)</f>
        <v/>
      </c>
      <c r="K21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8" s="25" t="str">
        <f>IF(Table1[[#This Row],[नाम विद्यार्थी]]="","",IF(AND(Table1[[#This Row],[कक्षा]]&gt;8,Table1[[#This Row],[कक्षा]]&lt;11),50,""))</f>
        <v/>
      </c>
      <c r="M2108" s="28" t="str">
        <f>IF(Table1[[#This Row],[नाम विद्यार्थी]]="","",IF(AND(Table1[[#This Row],[कक्षा]]&gt;=11,'School Fees'!$L$3="Yes"),100,""))</f>
        <v/>
      </c>
      <c r="N21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8" s="25" t="str">
        <f>IF(Table1[[#This Row],[नाम विद्यार्थी]]="","",IF(Table1[[#This Row],[कक्षा]]&gt;8,5,""))</f>
        <v/>
      </c>
      <c r="P21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8" s="21"/>
      <c r="R2108" s="21"/>
      <c r="S2108" s="28" t="str">
        <f>IF(SUM(Table1[[#This Row],[छात्र निधि]:[टी.सी.शुल्क]])=0,"",SUM(Table1[[#This Row],[छात्र निधि]:[टी.सी.शुल्क]]))</f>
        <v/>
      </c>
      <c r="T2108" s="33"/>
      <c r="U2108" s="33"/>
      <c r="V2108" s="22"/>
    </row>
    <row r="2109" spans="2:22" ht="15">
      <c r="B2109" s="25" t="str">
        <f>IF(C2109="","",ROWS($A$4:A2109))</f>
        <v/>
      </c>
      <c r="C2109" s="25" t="str">
        <f>IF('Student Record'!A2107="","",'Student Record'!A2107)</f>
        <v/>
      </c>
      <c r="D2109" s="25" t="str">
        <f>IF('Student Record'!B2107="","",'Student Record'!B2107)</f>
        <v/>
      </c>
      <c r="E2109" s="25" t="str">
        <f>IF('Student Record'!C2107="","",'Student Record'!C2107)</f>
        <v/>
      </c>
      <c r="F2109" s="26" t="str">
        <f>IF('Student Record'!E2107="","",'Student Record'!E2107)</f>
        <v/>
      </c>
      <c r="G2109" s="26" t="str">
        <f>IF('Student Record'!G2107="","",'Student Record'!G2107)</f>
        <v/>
      </c>
      <c r="H2109" s="25" t="str">
        <f>IF('Student Record'!I2107="","",'Student Record'!I2107)</f>
        <v/>
      </c>
      <c r="I2109" s="27" t="str">
        <f>IF('Student Record'!J2107="","",'Student Record'!J2107)</f>
        <v/>
      </c>
      <c r="J2109" s="25" t="str">
        <f>IF('Student Record'!O2107="","",'Student Record'!O2107)</f>
        <v/>
      </c>
      <c r="K21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09" s="25" t="str">
        <f>IF(Table1[[#This Row],[नाम विद्यार्थी]]="","",IF(AND(Table1[[#This Row],[कक्षा]]&gt;8,Table1[[#This Row],[कक्षा]]&lt;11),50,""))</f>
        <v/>
      </c>
      <c r="M2109" s="28" t="str">
        <f>IF(Table1[[#This Row],[नाम विद्यार्थी]]="","",IF(AND(Table1[[#This Row],[कक्षा]]&gt;=11,'School Fees'!$L$3="Yes"),100,""))</f>
        <v/>
      </c>
      <c r="N21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09" s="25" t="str">
        <f>IF(Table1[[#This Row],[नाम विद्यार्थी]]="","",IF(Table1[[#This Row],[कक्षा]]&gt;8,5,""))</f>
        <v/>
      </c>
      <c r="P21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09" s="21"/>
      <c r="R2109" s="21"/>
      <c r="S2109" s="28" t="str">
        <f>IF(SUM(Table1[[#This Row],[छात्र निधि]:[टी.सी.शुल्क]])=0,"",SUM(Table1[[#This Row],[छात्र निधि]:[टी.सी.शुल्क]]))</f>
        <v/>
      </c>
      <c r="T2109" s="33"/>
      <c r="U2109" s="33"/>
      <c r="V2109" s="22"/>
    </row>
    <row r="2110" spans="2:22" ht="15">
      <c r="B2110" s="25" t="str">
        <f>IF(C2110="","",ROWS($A$4:A2110))</f>
        <v/>
      </c>
      <c r="C2110" s="25" t="str">
        <f>IF('Student Record'!A2108="","",'Student Record'!A2108)</f>
        <v/>
      </c>
      <c r="D2110" s="25" t="str">
        <f>IF('Student Record'!B2108="","",'Student Record'!B2108)</f>
        <v/>
      </c>
      <c r="E2110" s="25" t="str">
        <f>IF('Student Record'!C2108="","",'Student Record'!C2108)</f>
        <v/>
      </c>
      <c r="F2110" s="26" t="str">
        <f>IF('Student Record'!E2108="","",'Student Record'!E2108)</f>
        <v/>
      </c>
      <c r="G2110" s="26" t="str">
        <f>IF('Student Record'!G2108="","",'Student Record'!G2108)</f>
        <v/>
      </c>
      <c r="H2110" s="25" t="str">
        <f>IF('Student Record'!I2108="","",'Student Record'!I2108)</f>
        <v/>
      </c>
      <c r="I2110" s="27" t="str">
        <f>IF('Student Record'!J2108="","",'Student Record'!J2108)</f>
        <v/>
      </c>
      <c r="J2110" s="25" t="str">
        <f>IF('Student Record'!O2108="","",'Student Record'!O2108)</f>
        <v/>
      </c>
      <c r="K21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0" s="25" t="str">
        <f>IF(Table1[[#This Row],[नाम विद्यार्थी]]="","",IF(AND(Table1[[#This Row],[कक्षा]]&gt;8,Table1[[#This Row],[कक्षा]]&lt;11),50,""))</f>
        <v/>
      </c>
      <c r="M2110" s="28" t="str">
        <f>IF(Table1[[#This Row],[नाम विद्यार्थी]]="","",IF(AND(Table1[[#This Row],[कक्षा]]&gt;=11,'School Fees'!$L$3="Yes"),100,""))</f>
        <v/>
      </c>
      <c r="N21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0" s="25" t="str">
        <f>IF(Table1[[#This Row],[नाम विद्यार्थी]]="","",IF(Table1[[#This Row],[कक्षा]]&gt;8,5,""))</f>
        <v/>
      </c>
      <c r="P21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0" s="21"/>
      <c r="R2110" s="21"/>
      <c r="S2110" s="28" t="str">
        <f>IF(SUM(Table1[[#This Row],[छात्र निधि]:[टी.सी.शुल्क]])=0,"",SUM(Table1[[#This Row],[छात्र निधि]:[टी.सी.शुल्क]]))</f>
        <v/>
      </c>
      <c r="T2110" s="33"/>
      <c r="U2110" s="33"/>
      <c r="V2110" s="22"/>
    </row>
    <row r="2111" spans="2:22" ht="15">
      <c r="B2111" s="25" t="str">
        <f>IF(C2111="","",ROWS($A$4:A2111))</f>
        <v/>
      </c>
      <c r="C2111" s="25" t="str">
        <f>IF('Student Record'!A2109="","",'Student Record'!A2109)</f>
        <v/>
      </c>
      <c r="D2111" s="25" t="str">
        <f>IF('Student Record'!B2109="","",'Student Record'!B2109)</f>
        <v/>
      </c>
      <c r="E2111" s="25" t="str">
        <f>IF('Student Record'!C2109="","",'Student Record'!C2109)</f>
        <v/>
      </c>
      <c r="F2111" s="26" t="str">
        <f>IF('Student Record'!E2109="","",'Student Record'!E2109)</f>
        <v/>
      </c>
      <c r="G2111" s="26" t="str">
        <f>IF('Student Record'!G2109="","",'Student Record'!G2109)</f>
        <v/>
      </c>
      <c r="H2111" s="25" t="str">
        <f>IF('Student Record'!I2109="","",'Student Record'!I2109)</f>
        <v/>
      </c>
      <c r="I2111" s="27" t="str">
        <f>IF('Student Record'!J2109="","",'Student Record'!J2109)</f>
        <v/>
      </c>
      <c r="J2111" s="25" t="str">
        <f>IF('Student Record'!O2109="","",'Student Record'!O2109)</f>
        <v/>
      </c>
      <c r="K21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1" s="25" t="str">
        <f>IF(Table1[[#This Row],[नाम विद्यार्थी]]="","",IF(AND(Table1[[#This Row],[कक्षा]]&gt;8,Table1[[#This Row],[कक्षा]]&lt;11),50,""))</f>
        <v/>
      </c>
      <c r="M2111" s="28" t="str">
        <f>IF(Table1[[#This Row],[नाम विद्यार्थी]]="","",IF(AND(Table1[[#This Row],[कक्षा]]&gt;=11,'School Fees'!$L$3="Yes"),100,""))</f>
        <v/>
      </c>
      <c r="N21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1" s="25" t="str">
        <f>IF(Table1[[#This Row],[नाम विद्यार्थी]]="","",IF(Table1[[#This Row],[कक्षा]]&gt;8,5,""))</f>
        <v/>
      </c>
      <c r="P21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1" s="21"/>
      <c r="R2111" s="21"/>
      <c r="S2111" s="28" t="str">
        <f>IF(SUM(Table1[[#This Row],[छात्र निधि]:[टी.सी.शुल्क]])=0,"",SUM(Table1[[#This Row],[छात्र निधि]:[टी.सी.शुल्क]]))</f>
        <v/>
      </c>
      <c r="T2111" s="33"/>
      <c r="U2111" s="33"/>
      <c r="V2111" s="22"/>
    </row>
    <row r="2112" spans="2:22" ht="15">
      <c r="B2112" s="25" t="str">
        <f>IF(C2112="","",ROWS($A$4:A2112))</f>
        <v/>
      </c>
      <c r="C2112" s="25" t="str">
        <f>IF('Student Record'!A2110="","",'Student Record'!A2110)</f>
        <v/>
      </c>
      <c r="D2112" s="25" t="str">
        <f>IF('Student Record'!B2110="","",'Student Record'!B2110)</f>
        <v/>
      </c>
      <c r="E2112" s="25" t="str">
        <f>IF('Student Record'!C2110="","",'Student Record'!C2110)</f>
        <v/>
      </c>
      <c r="F2112" s="26" t="str">
        <f>IF('Student Record'!E2110="","",'Student Record'!E2110)</f>
        <v/>
      </c>
      <c r="G2112" s="26" t="str">
        <f>IF('Student Record'!G2110="","",'Student Record'!G2110)</f>
        <v/>
      </c>
      <c r="H2112" s="25" t="str">
        <f>IF('Student Record'!I2110="","",'Student Record'!I2110)</f>
        <v/>
      </c>
      <c r="I2112" s="27" t="str">
        <f>IF('Student Record'!J2110="","",'Student Record'!J2110)</f>
        <v/>
      </c>
      <c r="J2112" s="25" t="str">
        <f>IF('Student Record'!O2110="","",'Student Record'!O2110)</f>
        <v/>
      </c>
      <c r="K21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2" s="25" t="str">
        <f>IF(Table1[[#This Row],[नाम विद्यार्थी]]="","",IF(AND(Table1[[#This Row],[कक्षा]]&gt;8,Table1[[#This Row],[कक्षा]]&lt;11),50,""))</f>
        <v/>
      </c>
      <c r="M2112" s="28" t="str">
        <f>IF(Table1[[#This Row],[नाम विद्यार्थी]]="","",IF(AND(Table1[[#This Row],[कक्षा]]&gt;=11,'School Fees'!$L$3="Yes"),100,""))</f>
        <v/>
      </c>
      <c r="N21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2" s="25" t="str">
        <f>IF(Table1[[#This Row],[नाम विद्यार्थी]]="","",IF(Table1[[#This Row],[कक्षा]]&gt;8,5,""))</f>
        <v/>
      </c>
      <c r="P21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2" s="21"/>
      <c r="R2112" s="21"/>
      <c r="S2112" s="28" t="str">
        <f>IF(SUM(Table1[[#This Row],[छात्र निधि]:[टी.सी.शुल्क]])=0,"",SUM(Table1[[#This Row],[छात्र निधि]:[टी.सी.शुल्क]]))</f>
        <v/>
      </c>
      <c r="T2112" s="33"/>
      <c r="U2112" s="33"/>
      <c r="V2112" s="22"/>
    </row>
    <row r="2113" spans="2:22" ht="15">
      <c r="B2113" s="25" t="str">
        <f>IF(C2113="","",ROWS($A$4:A2113))</f>
        <v/>
      </c>
      <c r="C2113" s="25" t="str">
        <f>IF('Student Record'!A2111="","",'Student Record'!A2111)</f>
        <v/>
      </c>
      <c r="D2113" s="25" t="str">
        <f>IF('Student Record'!B2111="","",'Student Record'!B2111)</f>
        <v/>
      </c>
      <c r="E2113" s="25" t="str">
        <f>IF('Student Record'!C2111="","",'Student Record'!C2111)</f>
        <v/>
      </c>
      <c r="F2113" s="26" t="str">
        <f>IF('Student Record'!E2111="","",'Student Record'!E2111)</f>
        <v/>
      </c>
      <c r="G2113" s="26" t="str">
        <f>IF('Student Record'!G2111="","",'Student Record'!G2111)</f>
        <v/>
      </c>
      <c r="H2113" s="25" t="str">
        <f>IF('Student Record'!I2111="","",'Student Record'!I2111)</f>
        <v/>
      </c>
      <c r="I2113" s="27" t="str">
        <f>IF('Student Record'!J2111="","",'Student Record'!J2111)</f>
        <v/>
      </c>
      <c r="J2113" s="25" t="str">
        <f>IF('Student Record'!O2111="","",'Student Record'!O2111)</f>
        <v/>
      </c>
      <c r="K21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3" s="25" t="str">
        <f>IF(Table1[[#This Row],[नाम विद्यार्थी]]="","",IF(AND(Table1[[#This Row],[कक्षा]]&gt;8,Table1[[#This Row],[कक्षा]]&lt;11),50,""))</f>
        <v/>
      </c>
      <c r="M2113" s="28" t="str">
        <f>IF(Table1[[#This Row],[नाम विद्यार्थी]]="","",IF(AND(Table1[[#This Row],[कक्षा]]&gt;=11,'School Fees'!$L$3="Yes"),100,""))</f>
        <v/>
      </c>
      <c r="N21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3" s="25" t="str">
        <f>IF(Table1[[#This Row],[नाम विद्यार्थी]]="","",IF(Table1[[#This Row],[कक्षा]]&gt;8,5,""))</f>
        <v/>
      </c>
      <c r="P21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3" s="21"/>
      <c r="R2113" s="21"/>
      <c r="S2113" s="28" t="str">
        <f>IF(SUM(Table1[[#This Row],[छात्र निधि]:[टी.सी.शुल्क]])=0,"",SUM(Table1[[#This Row],[छात्र निधि]:[टी.सी.शुल्क]]))</f>
        <v/>
      </c>
      <c r="T2113" s="33"/>
      <c r="U2113" s="33"/>
      <c r="V2113" s="22"/>
    </row>
    <row r="2114" spans="2:22" ht="15">
      <c r="B2114" s="25" t="str">
        <f>IF(C2114="","",ROWS($A$4:A2114))</f>
        <v/>
      </c>
      <c r="C2114" s="25" t="str">
        <f>IF('Student Record'!A2112="","",'Student Record'!A2112)</f>
        <v/>
      </c>
      <c r="D2114" s="25" t="str">
        <f>IF('Student Record'!B2112="","",'Student Record'!B2112)</f>
        <v/>
      </c>
      <c r="E2114" s="25" t="str">
        <f>IF('Student Record'!C2112="","",'Student Record'!C2112)</f>
        <v/>
      </c>
      <c r="F2114" s="26" t="str">
        <f>IF('Student Record'!E2112="","",'Student Record'!E2112)</f>
        <v/>
      </c>
      <c r="G2114" s="26" t="str">
        <f>IF('Student Record'!G2112="","",'Student Record'!G2112)</f>
        <v/>
      </c>
      <c r="H2114" s="25" t="str">
        <f>IF('Student Record'!I2112="","",'Student Record'!I2112)</f>
        <v/>
      </c>
      <c r="I2114" s="27" t="str">
        <f>IF('Student Record'!J2112="","",'Student Record'!J2112)</f>
        <v/>
      </c>
      <c r="J2114" s="25" t="str">
        <f>IF('Student Record'!O2112="","",'Student Record'!O2112)</f>
        <v/>
      </c>
      <c r="K21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4" s="25" t="str">
        <f>IF(Table1[[#This Row],[नाम विद्यार्थी]]="","",IF(AND(Table1[[#This Row],[कक्षा]]&gt;8,Table1[[#This Row],[कक्षा]]&lt;11),50,""))</f>
        <v/>
      </c>
      <c r="M2114" s="28" t="str">
        <f>IF(Table1[[#This Row],[नाम विद्यार्थी]]="","",IF(AND(Table1[[#This Row],[कक्षा]]&gt;=11,'School Fees'!$L$3="Yes"),100,""))</f>
        <v/>
      </c>
      <c r="N21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4" s="25" t="str">
        <f>IF(Table1[[#This Row],[नाम विद्यार्थी]]="","",IF(Table1[[#This Row],[कक्षा]]&gt;8,5,""))</f>
        <v/>
      </c>
      <c r="P21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4" s="21"/>
      <c r="R2114" s="21"/>
      <c r="S2114" s="28" t="str">
        <f>IF(SUM(Table1[[#This Row],[छात्र निधि]:[टी.सी.शुल्क]])=0,"",SUM(Table1[[#This Row],[छात्र निधि]:[टी.सी.शुल्क]]))</f>
        <v/>
      </c>
      <c r="T2114" s="33"/>
      <c r="U2114" s="33"/>
      <c r="V2114" s="22"/>
    </row>
    <row r="2115" spans="2:22" ht="15">
      <c r="B2115" s="25" t="str">
        <f>IF(C2115="","",ROWS($A$4:A2115))</f>
        <v/>
      </c>
      <c r="C2115" s="25" t="str">
        <f>IF('Student Record'!A2113="","",'Student Record'!A2113)</f>
        <v/>
      </c>
      <c r="D2115" s="25" t="str">
        <f>IF('Student Record'!B2113="","",'Student Record'!B2113)</f>
        <v/>
      </c>
      <c r="E2115" s="25" t="str">
        <f>IF('Student Record'!C2113="","",'Student Record'!C2113)</f>
        <v/>
      </c>
      <c r="F2115" s="26" t="str">
        <f>IF('Student Record'!E2113="","",'Student Record'!E2113)</f>
        <v/>
      </c>
      <c r="G2115" s="26" t="str">
        <f>IF('Student Record'!G2113="","",'Student Record'!G2113)</f>
        <v/>
      </c>
      <c r="H2115" s="25" t="str">
        <f>IF('Student Record'!I2113="","",'Student Record'!I2113)</f>
        <v/>
      </c>
      <c r="I2115" s="27" t="str">
        <f>IF('Student Record'!J2113="","",'Student Record'!J2113)</f>
        <v/>
      </c>
      <c r="J2115" s="25" t="str">
        <f>IF('Student Record'!O2113="","",'Student Record'!O2113)</f>
        <v/>
      </c>
      <c r="K21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5" s="25" t="str">
        <f>IF(Table1[[#This Row],[नाम विद्यार्थी]]="","",IF(AND(Table1[[#This Row],[कक्षा]]&gt;8,Table1[[#This Row],[कक्षा]]&lt;11),50,""))</f>
        <v/>
      </c>
      <c r="M2115" s="28" t="str">
        <f>IF(Table1[[#This Row],[नाम विद्यार्थी]]="","",IF(AND(Table1[[#This Row],[कक्षा]]&gt;=11,'School Fees'!$L$3="Yes"),100,""))</f>
        <v/>
      </c>
      <c r="N21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5" s="25" t="str">
        <f>IF(Table1[[#This Row],[नाम विद्यार्थी]]="","",IF(Table1[[#This Row],[कक्षा]]&gt;8,5,""))</f>
        <v/>
      </c>
      <c r="P21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5" s="21"/>
      <c r="R2115" s="21"/>
      <c r="S2115" s="28" t="str">
        <f>IF(SUM(Table1[[#This Row],[छात्र निधि]:[टी.सी.शुल्क]])=0,"",SUM(Table1[[#This Row],[छात्र निधि]:[टी.सी.शुल्क]]))</f>
        <v/>
      </c>
      <c r="T2115" s="33"/>
      <c r="U2115" s="33"/>
      <c r="V2115" s="22"/>
    </row>
    <row r="2116" spans="2:22" ht="15">
      <c r="B2116" s="25" t="str">
        <f>IF(C2116="","",ROWS($A$4:A2116))</f>
        <v/>
      </c>
      <c r="C2116" s="25" t="str">
        <f>IF('Student Record'!A2114="","",'Student Record'!A2114)</f>
        <v/>
      </c>
      <c r="D2116" s="25" t="str">
        <f>IF('Student Record'!B2114="","",'Student Record'!B2114)</f>
        <v/>
      </c>
      <c r="E2116" s="25" t="str">
        <f>IF('Student Record'!C2114="","",'Student Record'!C2114)</f>
        <v/>
      </c>
      <c r="F2116" s="26" t="str">
        <f>IF('Student Record'!E2114="","",'Student Record'!E2114)</f>
        <v/>
      </c>
      <c r="G2116" s="26" t="str">
        <f>IF('Student Record'!G2114="","",'Student Record'!G2114)</f>
        <v/>
      </c>
      <c r="H2116" s="25" t="str">
        <f>IF('Student Record'!I2114="","",'Student Record'!I2114)</f>
        <v/>
      </c>
      <c r="I2116" s="27" t="str">
        <f>IF('Student Record'!J2114="","",'Student Record'!J2114)</f>
        <v/>
      </c>
      <c r="J2116" s="25" t="str">
        <f>IF('Student Record'!O2114="","",'Student Record'!O2114)</f>
        <v/>
      </c>
      <c r="K21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6" s="25" t="str">
        <f>IF(Table1[[#This Row],[नाम विद्यार्थी]]="","",IF(AND(Table1[[#This Row],[कक्षा]]&gt;8,Table1[[#This Row],[कक्षा]]&lt;11),50,""))</f>
        <v/>
      </c>
      <c r="M2116" s="28" t="str">
        <f>IF(Table1[[#This Row],[नाम विद्यार्थी]]="","",IF(AND(Table1[[#This Row],[कक्षा]]&gt;=11,'School Fees'!$L$3="Yes"),100,""))</f>
        <v/>
      </c>
      <c r="N21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6" s="25" t="str">
        <f>IF(Table1[[#This Row],[नाम विद्यार्थी]]="","",IF(Table1[[#This Row],[कक्षा]]&gt;8,5,""))</f>
        <v/>
      </c>
      <c r="P21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6" s="21"/>
      <c r="R2116" s="21"/>
      <c r="S2116" s="28" t="str">
        <f>IF(SUM(Table1[[#This Row],[छात्र निधि]:[टी.सी.शुल्क]])=0,"",SUM(Table1[[#This Row],[छात्र निधि]:[टी.सी.शुल्क]]))</f>
        <v/>
      </c>
      <c r="T2116" s="33"/>
      <c r="U2116" s="33"/>
      <c r="V2116" s="22"/>
    </row>
    <row r="2117" spans="2:22" ht="15">
      <c r="B2117" s="25" t="str">
        <f>IF(C2117="","",ROWS($A$4:A2117))</f>
        <v/>
      </c>
      <c r="C2117" s="25" t="str">
        <f>IF('Student Record'!A2115="","",'Student Record'!A2115)</f>
        <v/>
      </c>
      <c r="D2117" s="25" t="str">
        <f>IF('Student Record'!B2115="","",'Student Record'!B2115)</f>
        <v/>
      </c>
      <c r="E2117" s="25" t="str">
        <f>IF('Student Record'!C2115="","",'Student Record'!C2115)</f>
        <v/>
      </c>
      <c r="F2117" s="26" t="str">
        <f>IF('Student Record'!E2115="","",'Student Record'!E2115)</f>
        <v/>
      </c>
      <c r="G2117" s="26" t="str">
        <f>IF('Student Record'!G2115="","",'Student Record'!G2115)</f>
        <v/>
      </c>
      <c r="H2117" s="25" t="str">
        <f>IF('Student Record'!I2115="","",'Student Record'!I2115)</f>
        <v/>
      </c>
      <c r="I2117" s="27" t="str">
        <f>IF('Student Record'!J2115="","",'Student Record'!J2115)</f>
        <v/>
      </c>
      <c r="J2117" s="25" t="str">
        <f>IF('Student Record'!O2115="","",'Student Record'!O2115)</f>
        <v/>
      </c>
      <c r="K21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7" s="25" t="str">
        <f>IF(Table1[[#This Row],[नाम विद्यार्थी]]="","",IF(AND(Table1[[#This Row],[कक्षा]]&gt;8,Table1[[#This Row],[कक्षा]]&lt;11),50,""))</f>
        <v/>
      </c>
      <c r="M2117" s="28" t="str">
        <f>IF(Table1[[#This Row],[नाम विद्यार्थी]]="","",IF(AND(Table1[[#This Row],[कक्षा]]&gt;=11,'School Fees'!$L$3="Yes"),100,""))</f>
        <v/>
      </c>
      <c r="N21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7" s="25" t="str">
        <f>IF(Table1[[#This Row],[नाम विद्यार्थी]]="","",IF(Table1[[#This Row],[कक्षा]]&gt;8,5,""))</f>
        <v/>
      </c>
      <c r="P21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7" s="21"/>
      <c r="R2117" s="21"/>
      <c r="S2117" s="28" t="str">
        <f>IF(SUM(Table1[[#This Row],[छात्र निधि]:[टी.सी.शुल्क]])=0,"",SUM(Table1[[#This Row],[छात्र निधि]:[टी.सी.शुल्क]]))</f>
        <v/>
      </c>
      <c r="T2117" s="33"/>
      <c r="U2117" s="33"/>
      <c r="V2117" s="22"/>
    </row>
    <row r="2118" spans="2:22" ht="15">
      <c r="B2118" s="25" t="str">
        <f>IF(C2118="","",ROWS($A$4:A2118))</f>
        <v/>
      </c>
      <c r="C2118" s="25" t="str">
        <f>IF('Student Record'!A2116="","",'Student Record'!A2116)</f>
        <v/>
      </c>
      <c r="D2118" s="25" t="str">
        <f>IF('Student Record'!B2116="","",'Student Record'!B2116)</f>
        <v/>
      </c>
      <c r="E2118" s="25" t="str">
        <f>IF('Student Record'!C2116="","",'Student Record'!C2116)</f>
        <v/>
      </c>
      <c r="F2118" s="26" t="str">
        <f>IF('Student Record'!E2116="","",'Student Record'!E2116)</f>
        <v/>
      </c>
      <c r="G2118" s="26" t="str">
        <f>IF('Student Record'!G2116="","",'Student Record'!G2116)</f>
        <v/>
      </c>
      <c r="H2118" s="25" t="str">
        <f>IF('Student Record'!I2116="","",'Student Record'!I2116)</f>
        <v/>
      </c>
      <c r="I2118" s="27" t="str">
        <f>IF('Student Record'!J2116="","",'Student Record'!J2116)</f>
        <v/>
      </c>
      <c r="J2118" s="25" t="str">
        <f>IF('Student Record'!O2116="","",'Student Record'!O2116)</f>
        <v/>
      </c>
      <c r="K21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8" s="25" t="str">
        <f>IF(Table1[[#This Row],[नाम विद्यार्थी]]="","",IF(AND(Table1[[#This Row],[कक्षा]]&gt;8,Table1[[#This Row],[कक्षा]]&lt;11),50,""))</f>
        <v/>
      </c>
      <c r="M2118" s="28" t="str">
        <f>IF(Table1[[#This Row],[नाम विद्यार्थी]]="","",IF(AND(Table1[[#This Row],[कक्षा]]&gt;=11,'School Fees'!$L$3="Yes"),100,""))</f>
        <v/>
      </c>
      <c r="N21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8" s="25" t="str">
        <f>IF(Table1[[#This Row],[नाम विद्यार्थी]]="","",IF(Table1[[#This Row],[कक्षा]]&gt;8,5,""))</f>
        <v/>
      </c>
      <c r="P21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8" s="21"/>
      <c r="R2118" s="21"/>
      <c r="S2118" s="28" t="str">
        <f>IF(SUM(Table1[[#This Row],[छात्र निधि]:[टी.सी.शुल्क]])=0,"",SUM(Table1[[#This Row],[छात्र निधि]:[टी.सी.शुल्क]]))</f>
        <v/>
      </c>
      <c r="T2118" s="33"/>
      <c r="U2118" s="33"/>
      <c r="V2118" s="22"/>
    </row>
    <row r="2119" spans="2:22" ht="15">
      <c r="B2119" s="25" t="str">
        <f>IF(C2119="","",ROWS($A$4:A2119))</f>
        <v/>
      </c>
      <c r="C2119" s="25" t="str">
        <f>IF('Student Record'!A2117="","",'Student Record'!A2117)</f>
        <v/>
      </c>
      <c r="D2119" s="25" t="str">
        <f>IF('Student Record'!B2117="","",'Student Record'!B2117)</f>
        <v/>
      </c>
      <c r="E2119" s="25" t="str">
        <f>IF('Student Record'!C2117="","",'Student Record'!C2117)</f>
        <v/>
      </c>
      <c r="F2119" s="26" t="str">
        <f>IF('Student Record'!E2117="","",'Student Record'!E2117)</f>
        <v/>
      </c>
      <c r="G2119" s="26" t="str">
        <f>IF('Student Record'!G2117="","",'Student Record'!G2117)</f>
        <v/>
      </c>
      <c r="H2119" s="25" t="str">
        <f>IF('Student Record'!I2117="","",'Student Record'!I2117)</f>
        <v/>
      </c>
      <c r="I2119" s="27" t="str">
        <f>IF('Student Record'!J2117="","",'Student Record'!J2117)</f>
        <v/>
      </c>
      <c r="J2119" s="25" t="str">
        <f>IF('Student Record'!O2117="","",'Student Record'!O2117)</f>
        <v/>
      </c>
      <c r="K21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19" s="25" t="str">
        <f>IF(Table1[[#This Row],[नाम विद्यार्थी]]="","",IF(AND(Table1[[#This Row],[कक्षा]]&gt;8,Table1[[#This Row],[कक्षा]]&lt;11),50,""))</f>
        <v/>
      </c>
      <c r="M2119" s="28" t="str">
        <f>IF(Table1[[#This Row],[नाम विद्यार्थी]]="","",IF(AND(Table1[[#This Row],[कक्षा]]&gt;=11,'School Fees'!$L$3="Yes"),100,""))</f>
        <v/>
      </c>
      <c r="N21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19" s="25" t="str">
        <f>IF(Table1[[#This Row],[नाम विद्यार्थी]]="","",IF(Table1[[#This Row],[कक्षा]]&gt;8,5,""))</f>
        <v/>
      </c>
      <c r="P21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19" s="21"/>
      <c r="R2119" s="21"/>
      <c r="S2119" s="28" t="str">
        <f>IF(SUM(Table1[[#This Row],[छात्र निधि]:[टी.सी.शुल्क]])=0,"",SUM(Table1[[#This Row],[छात्र निधि]:[टी.सी.शुल्क]]))</f>
        <v/>
      </c>
      <c r="T2119" s="33"/>
      <c r="U2119" s="33"/>
      <c r="V2119" s="22"/>
    </row>
    <row r="2120" spans="2:22" ht="15">
      <c r="B2120" s="25" t="str">
        <f>IF(C2120="","",ROWS($A$4:A2120))</f>
        <v/>
      </c>
      <c r="C2120" s="25" t="str">
        <f>IF('Student Record'!A2118="","",'Student Record'!A2118)</f>
        <v/>
      </c>
      <c r="D2120" s="25" t="str">
        <f>IF('Student Record'!B2118="","",'Student Record'!B2118)</f>
        <v/>
      </c>
      <c r="E2120" s="25" t="str">
        <f>IF('Student Record'!C2118="","",'Student Record'!C2118)</f>
        <v/>
      </c>
      <c r="F2120" s="26" t="str">
        <f>IF('Student Record'!E2118="","",'Student Record'!E2118)</f>
        <v/>
      </c>
      <c r="G2120" s="26" t="str">
        <f>IF('Student Record'!G2118="","",'Student Record'!G2118)</f>
        <v/>
      </c>
      <c r="H2120" s="25" t="str">
        <f>IF('Student Record'!I2118="","",'Student Record'!I2118)</f>
        <v/>
      </c>
      <c r="I2120" s="27" t="str">
        <f>IF('Student Record'!J2118="","",'Student Record'!J2118)</f>
        <v/>
      </c>
      <c r="J2120" s="25" t="str">
        <f>IF('Student Record'!O2118="","",'Student Record'!O2118)</f>
        <v/>
      </c>
      <c r="K21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0" s="25" t="str">
        <f>IF(Table1[[#This Row],[नाम विद्यार्थी]]="","",IF(AND(Table1[[#This Row],[कक्षा]]&gt;8,Table1[[#This Row],[कक्षा]]&lt;11),50,""))</f>
        <v/>
      </c>
      <c r="M2120" s="28" t="str">
        <f>IF(Table1[[#This Row],[नाम विद्यार्थी]]="","",IF(AND(Table1[[#This Row],[कक्षा]]&gt;=11,'School Fees'!$L$3="Yes"),100,""))</f>
        <v/>
      </c>
      <c r="N21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0" s="25" t="str">
        <f>IF(Table1[[#This Row],[नाम विद्यार्थी]]="","",IF(Table1[[#This Row],[कक्षा]]&gt;8,5,""))</f>
        <v/>
      </c>
      <c r="P21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0" s="21"/>
      <c r="R2120" s="21"/>
      <c r="S2120" s="28" t="str">
        <f>IF(SUM(Table1[[#This Row],[छात्र निधि]:[टी.सी.शुल्क]])=0,"",SUM(Table1[[#This Row],[छात्र निधि]:[टी.सी.शुल्क]]))</f>
        <v/>
      </c>
      <c r="T2120" s="33"/>
      <c r="U2120" s="33"/>
      <c r="V2120" s="22"/>
    </row>
    <row r="2121" spans="2:22" ht="15">
      <c r="B2121" s="25" t="str">
        <f>IF(C2121="","",ROWS($A$4:A2121))</f>
        <v/>
      </c>
      <c r="C2121" s="25" t="str">
        <f>IF('Student Record'!A2119="","",'Student Record'!A2119)</f>
        <v/>
      </c>
      <c r="D2121" s="25" t="str">
        <f>IF('Student Record'!B2119="","",'Student Record'!B2119)</f>
        <v/>
      </c>
      <c r="E2121" s="25" t="str">
        <f>IF('Student Record'!C2119="","",'Student Record'!C2119)</f>
        <v/>
      </c>
      <c r="F2121" s="26" t="str">
        <f>IF('Student Record'!E2119="","",'Student Record'!E2119)</f>
        <v/>
      </c>
      <c r="G2121" s="26" t="str">
        <f>IF('Student Record'!G2119="","",'Student Record'!G2119)</f>
        <v/>
      </c>
      <c r="H2121" s="25" t="str">
        <f>IF('Student Record'!I2119="","",'Student Record'!I2119)</f>
        <v/>
      </c>
      <c r="I2121" s="27" t="str">
        <f>IF('Student Record'!J2119="","",'Student Record'!J2119)</f>
        <v/>
      </c>
      <c r="J2121" s="25" t="str">
        <f>IF('Student Record'!O2119="","",'Student Record'!O2119)</f>
        <v/>
      </c>
      <c r="K21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1" s="25" t="str">
        <f>IF(Table1[[#This Row],[नाम विद्यार्थी]]="","",IF(AND(Table1[[#This Row],[कक्षा]]&gt;8,Table1[[#This Row],[कक्षा]]&lt;11),50,""))</f>
        <v/>
      </c>
      <c r="M2121" s="28" t="str">
        <f>IF(Table1[[#This Row],[नाम विद्यार्थी]]="","",IF(AND(Table1[[#This Row],[कक्षा]]&gt;=11,'School Fees'!$L$3="Yes"),100,""))</f>
        <v/>
      </c>
      <c r="N21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1" s="25" t="str">
        <f>IF(Table1[[#This Row],[नाम विद्यार्थी]]="","",IF(Table1[[#This Row],[कक्षा]]&gt;8,5,""))</f>
        <v/>
      </c>
      <c r="P21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1" s="21"/>
      <c r="R2121" s="21"/>
      <c r="S2121" s="28" t="str">
        <f>IF(SUM(Table1[[#This Row],[छात्र निधि]:[टी.सी.शुल्क]])=0,"",SUM(Table1[[#This Row],[छात्र निधि]:[टी.सी.शुल्क]]))</f>
        <v/>
      </c>
      <c r="T2121" s="33"/>
      <c r="U2121" s="33"/>
      <c r="V2121" s="22"/>
    </row>
    <row r="2122" spans="2:22" ht="15">
      <c r="B2122" s="25" t="str">
        <f>IF(C2122="","",ROWS($A$4:A2122))</f>
        <v/>
      </c>
      <c r="C2122" s="25" t="str">
        <f>IF('Student Record'!A2120="","",'Student Record'!A2120)</f>
        <v/>
      </c>
      <c r="D2122" s="25" t="str">
        <f>IF('Student Record'!B2120="","",'Student Record'!B2120)</f>
        <v/>
      </c>
      <c r="E2122" s="25" t="str">
        <f>IF('Student Record'!C2120="","",'Student Record'!C2120)</f>
        <v/>
      </c>
      <c r="F2122" s="26" t="str">
        <f>IF('Student Record'!E2120="","",'Student Record'!E2120)</f>
        <v/>
      </c>
      <c r="G2122" s="26" t="str">
        <f>IF('Student Record'!G2120="","",'Student Record'!G2120)</f>
        <v/>
      </c>
      <c r="H2122" s="25" t="str">
        <f>IF('Student Record'!I2120="","",'Student Record'!I2120)</f>
        <v/>
      </c>
      <c r="I2122" s="27" t="str">
        <f>IF('Student Record'!J2120="","",'Student Record'!J2120)</f>
        <v/>
      </c>
      <c r="J2122" s="25" t="str">
        <f>IF('Student Record'!O2120="","",'Student Record'!O2120)</f>
        <v/>
      </c>
      <c r="K21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2" s="25" t="str">
        <f>IF(Table1[[#This Row],[नाम विद्यार्थी]]="","",IF(AND(Table1[[#This Row],[कक्षा]]&gt;8,Table1[[#This Row],[कक्षा]]&lt;11),50,""))</f>
        <v/>
      </c>
      <c r="M2122" s="28" t="str">
        <f>IF(Table1[[#This Row],[नाम विद्यार्थी]]="","",IF(AND(Table1[[#This Row],[कक्षा]]&gt;=11,'School Fees'!$L$3="Yes"),100,""))</f>
        <v/>
      </c>
      <c r="N21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2" s="25" t="str">
        <f>IF(Table1[[#This Row],[नाम विद्यार्थी]]="","",IF(Table1[[#This Row],[कक्षा]]&gt;8,5,""))</f>
        <v/>
      </c>
      <c r="P21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2" s="21"/>
      <c r="R2122" s="21"/>
      <c r="S2122" s="28" t="str">
        <f>IF(SUM(Table1[[#This Row],[छात्र निधि]:[टी.सी.शुल्क]])=0,"",SUM(Table1[[#This Row],[छात्र निधि]:[टी.सी.शुल्क]]))</f>
        <v/>
      </c>
      <c r="T2122" s="33"/>
      <c r="U2122" s="33"/>
      <c r="V2122" s="22"/>
    </row>
    <row r="2123" spans="2:22" ht="15">
      <c r="B2123" s="25" t="str">
        <f>IF(C2123="","",ROWS($A$4:A2123))</f>
        <v/>
      </c>
      <c r="C2123" s="25" t="str">
        <f>IF('Student Record'!A2121="","",'Student Record'!A2121)</f>
        <v/>
      </c>
      <c r="D2123" s="25" t="str">
        <f>IF('Student Record'!B2121="","",'Student Record'!B2121)</f>
        <v/>
      </c>
      <c r="E2123" s="25" t="str">
        <f>IF('Student Record'!C2121="","",'Student Record'!C2121)</f>
        <v/>
      </c>
      <c r="F2123" s="26" t="str">
        <f>IF('Student Record'!E2121="","",'Student Record'!E2121)</f>
        <v/>
      </c>
      <c r="G2123" s="26" t="str">
        <f>IF('Student Record'!G2121="","",'Student Record'!G2121)</f>
        <v/>
      </c>
      <c r="H2123" s="25" t="str">
        <f>IF('Student Record'!I2121="","",'Student Record'!I2121)</f>
        <v/>
      </c>
      <c r="I2123" s="27" t="str">
        <f>IF('Student Record'!J2121="","",'Student Record'!J2121)</f>
        <v/>
      </c>
      <c r="J2123" s="25" t="str">
        <f>IF('Student Record'!O2121="","",'Student Record'!O2121)</f>
        <v/>
      </c>
      <c r="K21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3" s="25" t="str">
        <f>IF(Table1[[#This Row],[नाम विद्यार्थी]]="","",IF(AND(Table1[[#This Row],[कक्षा]]&gt;8,Table1[[#This Row],[कक्षा]]&lt;11),50,""))</f>
        <v/>
      </c>
      <c r="M2123" s="28" t="str">
        <f>IF(Table1[[#This Row],[नाम विद्यार्थी]]="","",IF(AND(Table1[[#This Row],[कक्षा]]&gt;=11,'School Fees'!$L$3="Yes"),100,""))</f>
        <v/>
      </c>
      <c r="N21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3" s="25" t="str">
        <f>IF(Table1[[#This Row],[नाम विद्यार्थी]]="","",IF(Table1[[#This Row],[कक्षा]]&gt;8,5,""))</f>
        <v/>
      </c>
      <c r="P21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3" s="21"/>
      <c r="R2123" s="21"/>
      <c r="S2123" s="28" t="str">
        <f>IF(SUM(Table1[[#This Row],[छात्र निधि]:[टी.सी.शुल्क]])=0,"",SUM(Table1[[#This Row],[छात्र निधि]:[टी.सी.शुल्क]]))</f>
        <v/>
      </c>
      <c r="T2123" s="33"/>
      <c r="U2123" s="33"/>
      <c r="V2123" s="22"/>
    </row>
    <row r="2124" spans="2:22" ht="15">
      <c r="B2124" s="25" t="str">
        <f>IF(C2124="","",ROWS($A$4:A2124))</f>
        <v/>
      </c>
      <c r="C2124" s="25" t="str">
        <f>IF('Student Record'!A2122="","",'Student Record'!A2122)</f>
        <v/>
      </c>
      <c r="D2124" s="25" t="str">
        <f>IF('Student Record'!B2122="","",'Student Record'!B2122)</f>
        <v/>
      </c>
      <c r="E2124" s="25" t="str">
        <f>IF('Student Record'!C2122="","",'Student Record'!C2122)</f>
        <v/>
      </c>
      <c r="F2124" s="26" t="str">
        <f>IF('Student Record'!E2122="","",'Student Record'!E2122)</f>
        <v/>
      </c>
      <c r="G2124" s="26" t="str">
        <f>IF('Student Record'!G2122="","",'Student Record'!G2122)</f>
        <v/>
      </c>
      <c r="H2124" s="25" t="str">
        <f>IF('Student Record'!I2122="","",'Student Record'!I2122)</f>
        <v/>
      </c>
      <c r="I2124" s="27" t="str">
        <f>IF('Student Record'!J2122="","",'Student Record'!J2122)</f>
        <v/>
      </c>
      <c r="J2124" s="25" t="str">
        <f>IF('Student Record'!O2122="","",'Student Record'!O2122)</f>
        <v/>
      </c>
      <c r="K21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4" s="25" t="str">
        <f>IF(Table1[[#This Row],[नाम विद्यार्थी]]="","",IF(AND(Table1[[#This Row],[कक्षा]]&gt;8,Table1[[#This Row],[कक्षा]]&lt;11),50,""))</f>
        <v/>
      </c>
      <c r="M2124" s="28" t="str">
        <f>IF(Table1[[#This Row],[नाम विद्यार्थी]]="","",IF(AND(Table1[[#This Row],[कक्षा]]&gt;=11,'School Fees'!$L$3="Yes"),100,""))</f>
        <v/>
      </c>
      <c r="N21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4" s="25" t="str">
        <f>IF(Table1[[#This Row],[नाम विद्यार्थी]]="","",IF(Table1[[#This Row],[कक्षा]]&gt;8,5,""))</f>
        <v/>
      </c>
      <c r="P21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4" s="21"/>
      <c r="R2124" s="21"/>
      <c r="S2124" s="28" t="str">
        <f>IF(SUM(Table1[[#This Row],[छात्र निधि]:[टी.सी.शुल्क]])=0,"",SUM(Table1[[#This Row],[छात्र निधि]:[टी.सी.शुल्क]]))</f>
        <v/>
      </c>
      <c r="T2124" s="33"/>
      <c r="U2124" s="33"/>
      <c r="V2124" s="22"/>
    </row>
    <row r="2125" spans="2:22" ht="15">
      <c r="B2125" s="25" t="str">
        <f>IF(C2125="","",ROWS($A$4:A2125))</f>
        <v/>
      </c>
      <c r="C2125" s="25" t="str">
        <f>IF('Student Record'!A2123="","",'Student Record'!A2123)</f>
        <v/>
      </c>
      <c r="D2125" s="25" t="str">
        <f>IF('Student Record'!B2123="","",'Student Record'!B2123)</f>
        <v/>
      </c>
      <c r="E2125" s="25" t="str">
        <f>IF('Student Record'!C2123="","",'Student Record'!C2123)</f>
        <v/>
      </c>
      <c r="F2125" s="26" t="str">
        <f>IF('Student Record'!E2123="","",'Student Record'!E2123)</f>
        <v/>
      </c>
      <c r="G2125" s="26" t="str">
        <f>IF('Student Record'!G2123="","",'Student Record'!G2123)</f>
        <v/>
      </c>
      <c r="H2125" s="25" t="str">
        <f>IF('Student Record'!I2123="","",'Student Record'!I2123)</f>
        <v/>
      </c>
      <c r="I2125" s="27" t="str">
        <f>IF('Student Record'!J2123="","",'Student Record'!J2123)</f>
        <v/>
      </c>
      <c r="J2125" s="25" t="str">
        <f>IF('Student Record'!O2123="","",'Student Record'!O2123)</f>
        <v/>
      </c>
      <c r="K21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5" s="25" t="str">
        <f>IF(Table1[[#This Row],[नाम विद्यार्थी]]="","",IF(AND(Table1[[#This Row],[कक्षा]]&gt;8,Table1[[#This Row],[कक्षा]]&lt;11),50,""))</f>
        <v/>
      </c>
      <c r="M2125" s="28" t="str">
        <f>IF(Table1[[#This Row],[नाम विद्यार्थी]]="","",IF(AND(Table1[[#This Row],[कक्षा]]&gt;=11,'School Fees'!$L$3="Yes"),100,""))</f>
        <v/>
      </c>
      <c r="N21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5" s="25" t="str">
        <f>IF(Table1[[#This Row],[नाम विद्यार्थी]]="","",IF(Table1[[#This Row],[कक्षा]]&gt;8,5,""))</f>
        <v/>
      </c>
      <c r="P21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5" s="21"/>
      <c r="R2125" s="21"/>
      <c r="S2125" s="28" t="str">
        <f>IF(SUM(Table1[[#This Row],[छात्र निधि]:[टी.सी.शुल्क]])=0,"",SUM(Table1[[#This Row],[छात्र निधि]:[टी.सी.शुल्क]]))</f>
        <v/>
      </c>
      <c r="T2125" s="33"/>
      <c r="U2125" s="33"/>
      <c r="V2125" s="22"/>
    </row>
    <row r="2126" spans="2:22" ht="15">
      <c r="B2126" s="25" t="str">
        <f>IF(C2126="","",ROWS($A$4:A2126))</f>
        <v/>
      </c>
      <c r="C2126" s="25" t="str">
        <f>IF('Student Record'!A2124="","",'Student Record'!A2124)</f>
        <v/>
      </c>
      <c r="D2126" s="25" t="str">
        <f>IF('Student Record'!B2124="","",'Student Record'!B2124)</f>
        <v/>
      </c>
      <c r="E2126" s="25" t="str">
        <f>IF('Student Record'!C2124="","",'Student Record'!C2124)</f>
        <v/>
      </c>
      <c r="F2126" s="26" t="str">
        <f>IF('Student Record'!E2124="","",'Student Record'!E2124)</f>
        <v/>
      </c>
      <c r="G2126" s="26" t="str">
        <f>IF('Student Record'!G2124="","",'Student Record'!G2124)</f>
        <v/>
      </c>
      <c r="H2126" s="25" t="str">
        <f>IF('Student Record'!I2124="","",'Student Record'!I2124)</f>
        <v/>
      </c>
      <c r="I2126" s="27" t="str">
        <f>IF('Student Record'!J2124="","",'Student Record'!J2124)</f>
        <v/>
      </c>
      <c r="J2126" s="25" t="str">
        <f>IF('Student Record'!O2124="","",'Student Record'!O2124)</f>
        <v/>
      </c>
      <c r="K21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6" s="25" t="str">
        <f>IF(Table1[[#This Row],[नाम विद्यार्थी]]="","",IF(AND(Table1[[#This Row],[कक्षा]]&gt;8,Table1[[#This Row],[कक्षा]]&lt;11),50,""))</f>
        <v/>
      </c>
      <c r="M2126" s="28" t="str">
        <f>IF(Table1[[#This Row],[नाम विद्यार्थी]]="","",IF(AND(Table1[[#This Row],[कक्षा]]&gt;=11,'School Fees'!$L$3="Yes"),100,""))</f>
        <v/>
      </c>
      <c r="N21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6" s="25" t="str">
        <f>IF(Table1[[#This Row],[नाम विद्यार्थी]]="","",IF(Table1[[#This Row],[कक्षा]]&gt;8,5,""))</f>
        <v/>
      </c>
      <c r="P21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6" s="21"/>
      <c r="R2126" s="21"/>
      <c r="S2126" s="28" t="str">
        <f>IF(SUM(Table1[[#This Row],[छात्र निधि]:[टी.सी.शुल्क]])=0,"",SUM(Table1[[#This Row],[छात्र निधि]:[टी.सी.शुल्क]]))</f>
        <v/>
      </c>
      <c r="T2126" s="33"/>
      <c r="U2126" s="33"/>
      <c r="V2126" s="22"/>
    </row>
    <row r="2127" spans="2:22" ht="15">
      <c r="B2127" s="25" t="str">
        <f>IF(C2127="","",ROWS($A$4:A2127))</f>
        <v/>
      </c>
      <c r="C2127" s="25" t="str">
        <f>IF('Student Record'!A2125="","",'Student Record'!A2125)</f>
        <v/>
      </c>
      <c r="D2127" s="25" t="str">
        <f>IF('Student Record'!B2125="","",'Student Record'!B2125)</f>
        <v/>
      </c>
      <c r="E2127" s="25" t="str">
        <f>IF('Student Record'!C2125="","",'Student Record'!C2125)</f>
        <v/>
      </c>
      <c r="F2127" s="26" t="str">
        <f>IF('Student Record'!E2125="","",'Student Record'!E2125)</f>
        <v/>
      </c>
      <c r="G2127" s="26" t="str">
        <f>IF('Student Record'!G2125="","",'Student Record'!G2125)</f>
        <v/>
      </c>
      <c r="H2127" s="25" t="str">
        <f>IF('Student Record'!I2125="","",'Student Record'!I2125)</f>
        <v/>
      </c>
      <c r="I2127" s="27" t="str">
        <f>IF('Student Record'!J2125="","",'Student Record'!J2125)</f>
        <v/>
      </c>
      <c r="J2127" s="25" t="str">
        <f>IF('Student Record'!O2125="","",'Student Record'!O2125)</f>
        <v/>
      </c>
      <c r="K21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7" s="25" t="str">
        <f>IF(Table1[[#This Row],[नाम विद्यार्थी]]="","",IF(AND(Table1[[#This Row],[कक्षा]]&gt;8,Table1[[#This Row],[कक्षा]]&lt;11),50,""))</f>
        <v/>
      </c>
      <c r="M2127" s="28" t="str">
        <f>IF(Table1[[#This Row],[नाम विद्यार्थी]]="","",IF(AND(Table1[[#This Row],[कक्षा]]&gt;=11,'School Fees'!$L$3="Yes"),100,""))</f>
        <v/>
      </c>
      <c r="N21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7" s="25" t="str">
        <f>IF(Table1[[#This Row],[नाम विद्यार्थी]]="","",IF(Table1[[#This Row],[कक्षा]]&gt;8,5,""))</f>
        <v/>
      </c>
      <c r="P21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7" s="21"/>
      <c r="R2127" s="21"/>
      <c r="S2127" s="28" t="str">
        <f>IF(SUM(Table1[[#This Row],[छात्र निधि]:[टी.सी.शुल्क]])=0,"",SUM(Table1[[#This Row],[छात्र निधि]:[टी.सी.शुल्क]]))</f>
        <v/>
      </c>
      <c r="T2127" s="33"/>
      <c r="U2127" s="33"/>
      <c r="V2127" s="22"/>
    </row>
    <row r="2128" spans="2:22" ht="15">
      <c r="B2128" s="25" t="str">
        <f>IF(C2128="","",ROWS($A$4:A2128))</f>
        <v/>
      </c>
      <c r="C2128" s="25" t="str">
        <f>IF('Student Record'!A2126="","",'Student Record'!A2126)</f>
        <v/>
      </c>
      <c r="D2128" s="25" t="str">
        <f>IF('Student Record'!B2126="","",'Student Record'!B2126)</f>
        <v/>
      </c>
      <c r="E2128" s="25" t="str">
        <f>IF('Student Record'!C2126="","",'Student Record'!C2126)</f>
        <v/>
      </c>
      <c r="F2128" s="26" t="str">
        <f>IF('Student Record'!E2126="","",'Student Record'!E2126)</f>
        <v/>
      </c>
      <c r="G2128" s="26" t="str">
        <f>IF('Student Record'!G2126="","",'Student Record'!G2126)</f>
        <v/>
      </c>
      <c r="H2128" s="25" t="str">
        <f>IF('Student Record'!I2126="","",'Student Record'!I2126)</f>
        <v/>
      </c>
      <c r="I2128" s="27" t="str">
        <f>IF('Student Record'!J2126="","",'Student Record'!J2126)</f>
        <v/>
      </c>
      <c r="J2128" s="25" t="str">
        <f>IF('Student Record'!O2126="","",'Student Record'!O2126)</f>
        <v/>
      </c>
      <c r="K21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8" s="25" t="str">
        <f>IF(Table1[[#This Row],[नाम विद्यार्थी]]="","",IF(AND(Table1[[#This Row],[कक्षा]]&gt;8,Table1[[#This Row],[कक्षा]]&lt;11),50,""))</f>
        <v/>
      </c>
      <c r="M2128" s="28" t="str">
        <f>IF(Table1[[#This Row],[नाम विद्यार्थी]]="","",IF(AND(Table1[[#This Row],[कक्षा]]&gt;=11,'School Fees'!$L$3="Yes"),100,""))</f>
        <v/>
      </c>
      <c r="N21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8" s="25" t="str">
        <f>IF(Table1[[#This Row],[नाम विद्यार्थी]]="","",IF(Table1[[#This Row],[कक्षा]]&gt;8,5,""))</f>
        <v/>
      </c>
      <c r="P21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8" s="21"/>
      <c r="R2128" s="21"/>
      <c r="S2128" s="28" t="str">
        <f>IF(SUM(Table1[[#This Row],[छात्र निधि]:[टी.सी.शुल्क]])=0,"",SUM(Table1[[#This Row],[छात्र निधि]:[टी.सी.शुल्क]]))</f>
        <v/>
      </c>
      <c r="T2128" s="33"/>
      <c r="U2128" s="33"/>
      <c r="V2128" s="22"/>
    </row>
    <row r="2129" spans="2:22" ht="15">
      <c r="B2129" s="25" t="str">
        <f>IF(C2129="","",ROWS($A$4:A2129))</f>
        <v/>
      </c>
      <c r="C2129" s="25" t="str">
        <f>IF('Student Record'!A2127="","",'Student Record'!A2127)</f>
        <v/>
      </c>
      <c r="D2129" s="25" t="str">
        <f>IF('Student Record'!B2127="","",'Student Record'!B2127)</f>
        <v/>
      </c>
      <c r="E2129" s="25" t="str">
        <f>IF('Student Record'!C2127="","",'Student Record'!C2127)</f>
        <v/>
      </c>
      <c r="F2129" s="26" t="str">
        <f>IF('Student Record'!E2127="","",'Student Record'!E2127)</f>
        <v/>
      </c>
      <c r="G2129" s="26" t="str">
        <f>IF('Student Record'!G2127="","",'Student Record'!G2127)</f>
        <v/>
      </c>
      <c r="H2129" s="25" t="str">
        <f>IF('Student Record'!I2127="","",'Student Record'!I2127)</f>
        <v/>
      </c>
      <c r="I2129" s="27" t="str">
        <f>IF('Student Record'!J2127="","",'Student Record'!J2127)</f>
        <v/>
      </c>
      <c r="J2129" s="25" t="str">
        <f>IF('Student Record'!O2127="","",'Student Record'!O2127)</f>
        <v/>
      </c>
      <c r="K21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29" s="25" t="str">
        <f>IF(Table1[[#This Row],[नाम विद्यार्थी]]="","",IF(AND(Table1[[#This Row],[कक्षा]]&gt;8,Table1[[#This Row],[कक्षा]]&lt;11),50,""))</f>
        <v/>
      </c>
      <c r="M2129" s="28" t="str">
        <f>IF(Table1[[#This Row],[नाम विद्यार्थी]]="","",IF(AND(Table1[[#This Row],[कक्षा]]&gt;=11,'School Fees'!$L$3="Yes"),100,""))</f>
        <v/>
      </c>
      <c r="N21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29" s="25" t="str">
        <f>IF(Table1[[#This Row],[नाम विद्यार्थी]]="","",IF(Table1[[#This Row],[कक्षा]]&gt;8,5,""))</f>
        <v/>
      </c>
      <c r="P21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29" s="21"/>
      <c r="R2129" s="21"/>
      <c r="S2129" s="28" t="str">
        <f>IF(SUM(Table1[[#This Row],[छात्र निधि]:[टी.सी.शुल्क]])=0,"",SUM(Table1[[#This Row],[छात्र निधि]:[टी.सी.शुल्क]]))</f>
        <v/>
      </c>
      <c r="T2129" s="33"/>
      <c r="U2129" s="33"/>
      <c r="V2129" s="22"/>
    </row>
    <row r="2130" spans="2:22" ht="15">
      <c r="B2130" s="25" t="str">
        <f>IF(C2130="","",ROWS($A$4:A2130))</f>
        <v/>
      </c>
      <c r="C2130" s="25" t="str">
        <f>IF('Student Record'!A2128="","",'Student Record'!A2128)</f>
        <v/>
      </c>
      <c r="D2130" s="25" t="str">
        <f>IF('Student Record'!B2128="","",'Student Record'!B2128)</f>
        <v/>
      </c>
      <c r="E2130" s="25" t="str">
        <f>IF('Student Record'!C2128="","",'Student Record'!C2128)</f>
        <v/>
      </c>
      <c r="F2130" s="26" t="str">
        <f>IF('Student Record'!E2128="","",'Student Record'!E2128)</f>
        <v/>
      </c>
      <c r="G2130" s="26" t="str">
        <f>IF('Student Record'!G2128="","",'Student Record'!G2128)</f>
        <v/>
      </c>
      <c r="H2130" s="25" t="str">
        <f>IF('Student Record'!I2128="","",'Student Record'!I2128)</f>
        <v/>
      </c>
      <c r="I2130" s="27" t="str">
        <f>IF('Student Record'!J2128="","",'Student Record'!J2128)</f>
        <v/>
      </c>
      <c r="J2130" s="25" t="str">
        <f>IF('Student Record'!O2128="","",'Student Record'!O2128)</f>
        <v/>
      </c>
      <c r="K21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0" s="25" t="str">
        <f>IF(Table1[[#This Row],[नाम विद्यार्थी]]="","",IF(AND(Table1[[#This Row],[कक्षा]]&gt;8,Table1[[#This Row],[कक्षा]]&lt;11),50,""))</f>
        <v/>
      </c>
      <c r="M2130" s="28" t="str">
        <f>IF(Table1[[#This Row],[नाम विद्यार्थी]]="","",IF(AND(Table1[[#This Row],[कक्षा]]&gt;=11,'School Fees'!$L$3="Yes"),100,""))</f>
        <v/>
      </c>
      <c r="N21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0" s="25" t="str">
        <f>IF(Table1[[#This Row],[नाम विद्यार्थी]]="","",IF(Table1[[#This Row],[कक्षा]]&gt;8,5,""))</f>
        <v/>
      </c>
      <c r="P21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0" s="21"/>
      <c r="R2130" s="21"/>
      <c r="S2130" s="28" t="str">
        <f>IF(SUM(Table1[[#This Row],[छात्र निधि]:[टी.सी.शुल्क]])=0,"",SUM(Table1[[#This Row],[छात्र निधि]:[टी.सी.शुल्क]]))</f>
        <v/>
      </c>
      <c r="T2130" s="33"/>
      <c r="U2130" s="33"/>
      <c r="V2130" s="22"/>
    </row>
    <row r="2131" spans="2:22" ht="15">
      <c r="B2131" s="25" t="str">
        <f>IF(C2131="","",ROWS($A$4:A2131))</f>
        <v/>
      </c>
      <c r="C2131" s="25" t="str">
        <f>IF('Student Record'!A2129="","",'Student Record'!A2129)</f>
        <v/>
      </c>
      <c r="D2131" s="25" t="str">
        <f>IF('Student Record'!B2129="","",'Student Record'!B2129)</f>
        <v/>
      </c>
      <c r="E2131" s="25" t="str">
        <f>IF('Student Record'!C2129="","",'Student Record'!C2129)</f>
        <v/>
      </c>
      <c r="F2131" s="26" t="str">
        <f>IF('Student Record'!E2129="","",'Student Record'!E2129)</f>
        <v/>
      </c>
      <c r="G2131" s="26" t="str">
        <f>IF('Student Record'!G2129="","",'Student Record'!G2129)</f>
        <v/>
      </c>
      <c r="H2131" s="25" t="str">
        <f>IF('Student Record'!I2129="","",'Student Record'!I2129)</f>
        <v/>
      </c>
      <c r="I2131" s="27" t="str">
        <f>IF('Student Record'!J2129="","",'Student Record'!J2129)</f>
        <v/>
      </c>
      <c r="J2131" s="25" t="str">
        <f>IF('Student Record'!O2129="","",'Student Record'!O2129)</f>
        <v/>
      </c>
      <c r="K21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1" s="25" t="str">
        <f>IF(Table1[[#This Row],[नाम विद्यार्थी]]="","",IF(AND(Table1[[#This Row],[कक्षा]]&gt;8,Table1[[#This Row],[कक्षा]]&lt;11),50,""))</f>
        <v/>
      </c>
      <c r="M2131" s="28" t="str">
        <f>IF(Table1[[#This Row],[नाम विद्यार्थी]]="","",IF(AND(Table1[[#This Row],[कक्षा]]&gt;=11,'School Fees'!$L$3="Yes"),100,""))</f>
        <v/>
      </c>
      <c r="N21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1" s="25" t="str">
        <f>IF(Table1[[#This Row],[नाम विद्यार्थी]]="","",IF(Table1[[#This Row],[कक्षा]]&gt;8,5,""))</f>
        <v/>
      </c>
      <c r="P21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1" s="21"/>
      <c r="R2131" s="21"/>
      <c r="S2131" s="28" t="str">
        <f>IF(SUM(Table1[[#This Row],[छात्र निधि]:[टी.सी.शुल्क]])=0,"",SUM(Table1[[#This Row],[छात्र निधि]:[टी.सी.शुल्क]]))</f>
        <v/>
      </c>
      <c r="T2131" s="33"/>
      <c r="U2131" s="33"/>
      <c r="V2131" s="22"/>
    </row>
    <row r="2132" spans="2:22" ht="15">
      <c r="B2132" s="25" t="str">
        <f>IF(C2132="","",ROWS($A$4:A2132))</f>
        <v/>
      </c>
      <c r="C2132" s="25" t="str">
        <f>IF('Student Record'!A2130="","",'Student Record'!A2130)</f>
        <v/>
      </c>
      <c r="D2132" s="25" t="str">
        <f>IF('Student Record'!B2130="","",'Student Record'!B2130)</f>
        <v/>
      </c>
      <c r="E2132" s="25" t="str">
        <f>IF('Student Record'!C2130="","",'Student Record'!C2130)</f>
        <v/>
      </c>
      <c r="F2132" s="26" t="str">
        <f>IF('Student Record'!E2130="","",'Student Record'!E2130)</f>
        <v/>
      </c>
      <c r="G2132" s="26" t="str">
        <f>IF('Student Record'!G2130="","",'Student Record'!G2130)</f>
        <v/>
      </c>
      <c r="H2132" s="25" t="str">
        <f>IF('Student Record'!I2130="","",'Student Record'!I2130)</f>
        <v/>
      </c>
      <c r="I2132" s="27" t="str">
        <f>IF('Student Record'!J2130="","",'Student Record'!J2130)</f>
        <v/>
      </c>
      <c r="J2132" s="25" t="str">
        <f>IF('Student Record'!O2130="","",'Student Record'!O2130)</f>
        <v/>
      </c>
      <c r="K21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2" s="25" t="str">
        <f>IF(Table1[[#This Row],[नाम विद्यार्थी]]="","",IF(AND(Table1[[#This Row],[कक्षा]]&gt;8,Table1[[#This Row],[कक्षा]]&lt;11),50,""))</f>
        <v/>
      </c>
      <c r="M2132" s="28" t="str">
        <f>IF(Table1[[#This Row],[नाम विद्यार्थी]]="","",IF(AND(Table1[[#This Row],[कक्षा]]&gt;=11,'School Fees'!$L$3="Yes"),100,""))</f>
        <v/>
      </c>
      <c r="N21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2" s="25" t="str">
        <f>IF(Table1[[#This Row],[नाम विद्यार्थी]]="","",IF(Table1[[#This Row],[कक्षा]]&gt;8,5,""))</f>
        <v/>
      </c>
      <c r="P21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2" s="21"/>
      <c r="R2132" s="21"/>
      <c r="S2132" s="28" t="str">
        <f>IF(SUM(Table1[[#This Row],[छात्र निधि]:[टी.सी.शुल्क]])=0,"",SUM(Table1[[#This Row],[छात्र निधि]:[टी.सी.शुल्क]]))</f>
        <v/>
      </c>
      <c r="T2132" s="33"/>
      <c r="U2132" s="33"/>
      <c r="V2132" s="22"/>
    </row>
    <row r="2133" spans="2:22" ht="15">
      <c r="B2133" s="25" t="str">
        <f>IF(C2133="","",ROWS($A$4:A2133))</f>
        <v/>
      </c>
      <c r="C2133" s="25" t="str">
        <f>IF('Student Record'!A2131="","",'Student Record'!A2131)</f>
        <v/>
      </c>
      <c r="D2133" s="25" t="str">
        <f>IF('Student Record'!B2131="","",'Student Record'!B2131)</f>
        <v/>
      </c>
      <c r="E2133" s="25" t="str">
        <f>IF('Student Record'!C2131="","",'Student Record'!C2131)</f>
        <v/>
      </c>
      <c r="F2133" s="26" t="str">
        <f>IF('Student Record'!E2131="","",'Student Record'!E2131)</f>
        <v/>
      </c>
      <c r="G2133" s="26" t="str">
        <f>IF('Student Record'!G2131="","",'Student Record'!G2131)</f>
        <v/>
      </c>
      <c r="H2133" s="25" t="str">
        <f>IF('Student Record'!I2131="","",'Student Record'!I2131)</f>
        <v/>
      </c>
      <c r="I2133" s="27" t="str">
        <f>IF('Student Record'!J2131="","",'Student Record'!J2131)</f>
        <v/>
      </c>
      <c r="J2133" s="25" t="str">
        <f>IF('Student Record'!O2131="","",'Student Record'!O2131)</f>
        <v/>
      </c>
      <c r="K21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3" s="25" t="str">
        <f>IF(Table1[[#This Row],[नाम विद्यार्थी]]="","",IF(AND(Table1[[#This Row],[कक्षा]]&gt;8,Table1[[#This Row],[कक्षा]]&lt;11),50,""))</f>
        <v/>
      </c>
      <c r="M2133" s="28" t="str">
        <f>IF(Table1[[#This Row],[नाम विद्यार्थी]]="","",IF(AND(Table1[[#This Row],[कक्षा]]&gt;=11,'School Fees'!$L$3="Yes"),100,""))</f>
        <v/>
      </c>
      <c r="N21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3" s="25" t="str">
        <f>IF(Table1[[#This Row],[नाम विद्यार्थी]]="","",IF(Table1[[#This Row],[कक्षा]]&gt;8,5,""))</f>
        <v/>
      </c>
      <c r="P21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3" s="21"/>
      <c r="R2133" s="21"/>
      <c r="S2133" s="28" t="str">
        <f>IF(SUM(Table1[[#This Row],[छात्र निधि]:[टी.सी.शुल्क]])=0,"",SUM(Table1[[#This Row],[छात्र निधि]:[टी.सी.शुल्क]]))</f>
        <v/>
      </c>
      <c r="T2133" s="33"/>
      <c r="U2133" s="33"/>
      <c r="V2133" s="22"/>
    </row>
    <row r="2134" spans="2:22" ht="15">
      <c r="B2134" s="25" t="str">
        <f>IF(C2134="","",ROWS($A$4:A2134))</f>
        <v/>
      </c>
      <c r="C2134" s="25" t="str">
        <f>IF('Student Record'!A2132="","",'Student Record'!A2132)</f>
        <v/>
      </c>
      <c r="D2134" s="25" t="str">
        <f>IF('Student Record'!B2132="","",'Student Record'!B2132)</f>
        <v/>
      </c>
      <c r="E2134" s="25" t="str">
        <f>IF('Student Record'!C2132="","",'Student Record'!C2132)</f>
        <v/>
      </c>
      <c r="F2134" s="26" t="str">
        <f>IF('Student Record'!E2132="","",'Student Record'!E2132)</f>
        <v/>
      </c>
      <c r="G2134" s="26" t="str">
        <f>IF('Student Record'!G2132="","",'Student Record'!G2132)</f>
        <v/>
      </c>
      <c r="H2134" s="25" t="str">
        <f>IF('Student Record'!I2132="","",'Student Record'!I2132)</f>
        <v/>
      </c>
      <c r="I2134" s="27" t="str">
        <f>IF('Student Record'!J2132="","",'Student Record'!J2132)</f>
        <v/>
      </c>
      <c r="J2134" s="25" t="str">
        <f>IF('Student Record'!O2132="","",'Student Record'!O2132)</f>
        <v/>
      </c>
      <c r="K21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4" s="25" t="str">
        <f>IF(Table1[[#This Row],[नाम विद्यार्थी]]="","",IF(AND(Table1[[#This Row],[कक्षा]]&gt;8,Table1[[#This Row],[कक्षा]]&lt;11),50,""))</f>
        <v/>
      </c>
      <c r="M2134" s="28" t="str">
        <f>IF(Table1[[#This Row],[नाम विद्यार्थी]]="","",IF(AND(Table1[[#This Row],[कक्षा]]&gt;=11,'School Fees'!$L$3="Yes"),100,""))</f>
        <v/>
      </c>
      <c r="N21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4" s="25" t="str">
        <f>IF(Table1[[#This Row],[नाम विद्यार्थी]]="","",IF(Table1[[#This Row],[कक्षा]]&gt;8,5,""))</f>
        <v/>
      </c>
      <c r="P21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4" s="21"/>
      <c r="R2134" s="21"/>
      <c r="S2134" s="28" t="str">
        <f>IF(SUM(Table1[[#This Row],[छात्र निधि]:[टी.सी.शुल्क]])=0,"",SUM(Table1[[#This Row],[छात्र निधि]:[टी.सी.शुल्क]]))</f>
        <v/>
      </c>
      <c r="T2134" s="33"/>
      <c r="U2134" s="33"/>
      <c r="V2134" s="22"/>
    </row>
    <row r="2135" spans="2:22" ht="15">
      <c r="B2135" s="25" t="str">
        <f>IF(C2135="","",ROWS($A$4:A2135))</f>
        <v/>
      </c>
      <c r="C2135" s="25" t="str">
        <f>IF('Student Record'!A2133="","",'Student Record'!A2133)</f>
        <v/>
      </c>
      <c r="D2135" s="25" t="str">
        <f>IF('Student Record'!B2133="","",'Student Record'!B2133)</f>
        <v/>
      </c>
      <c r="E2135" s="25" t="str">
        <f>IF('Student Record'!C2133="","",'Student Record'!C2133)</f>
        <v/>
      </c>
      <c r="F2135" s="26" t="str">
        <f>IF('Student Record'!E2133="","",'Student Record'!E2133)</f>
        <v/>
      </c>
      <c r="G2135" s="26" t="str">
        <f>IF('Student Record'!G2133="","",'Student Record'!G2133)</f>
        <v/>
      </c>
      <c r="H2135" s="25" t="str">
        <f>IF('Student Record'!I2133="","",'Student Record'!I2133)</f>
        <v/>
      </c>
      <c r="I2135" s="27" t="str">
        <f>IF('Student Record'!J2133="","",'Student Record'!J2133)</f>
        <v/>
      </c>
      <c r="J2135" s="25" t="str">
        <f>IF('Student Record'!O2133="","",'Student Record'!O2133)</f>
        <v/>
      </c>
      <c r="K21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5" s="25" t="str">
        <f>IF(Table1[[#This Row],[नाम विद्यार्थी]]="","",IF(AND(Table1[[#This Row],[कक्षा]]&gt;8,Table1[[#This Row],[कक्षा]]&lt;11),50,""))</f>
        <v/>
      </c>
      <c r="M2135" s="28" t="str">
        <f>IF(Table1[[#This Row],[नाम विद्यार्थी]]="","",IF(AND(Table1[[#This Row],[कक्षा]]&gt;=11,'School Fees'!$L$3="Yes"),100,""))</f>
        <v/>
      </c>
      <c r="N21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5" s="25" t="str">
        <f>IF(Table1[[#This Row],[नाम विद्यार्थी]]="","",IF(Table1[[#This Row],[कक्षा]]&gt;8,5,""))</f>
        <v/>
      </c>
      <c r="P21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5" s="21"/>
      <c r="R2135" s="21"/>
      <c r="S2135" s="28" t="str">
        <f>IF(SUM(Table1[[#This Row],[छात्र निधि]:[टी.सी.शुल्क]])=0,"",SUM(Table1[[#This Row],[छात्र निधि]:[टी.सी.शुल्क]]))</f>
        <v/>
      </c>
      <c r="T2135" s="33"/>
      <c r="U2135" s="33"/>
      <c r="V2135" s="22"/>
    </row>
    <row r="2136" spans="2:22" ht="15">
      <c r="B2136" s="25" t="str">
        <f>IF(C2136="","",ROWS($A$4:A2136))</f>
        <v/>
      </c>
      <c r="C2136" s="25" t="str">
        <f>IF('Student Record'!A2134="","",'Student Record'!A2134)</f>
        <v/>
      </c>
      <c r="D2136" s="25" t="str">
        <f>IF('Student Record'!B2134="","",'Student Record'!B2134)</f>
        <v/>
      </c>
      <c r="E2136" s="25" t="str">
        <f>IF('Student Record'!C2134="","",'Student Record'!C2134)</f>
        <v/>
      </c>
      <c r="F2136" s="26" t="str">
        <f>IF('Student Record'!E2134="","",'Student Record'!E2134)</f>
        <v/>
      </c>
      <c r="G2136" s="26" t="str">
        <f>IF('Student Record'!G2134="","",'Student Record'!G2134)</f>
        <v/>
      </c>
      <c r="H2136" s="25" t="str">
        <f>IF('Student Record'!I2134="","",'Student Record'!I2134)</f>
        <v/>
      </c>
      <c r="I2136" s="27" t="str">
        <f>IF('Student Record'!J2134="","",'Student Record'!J2134)</f>
        <v/>
      </c>
      <c r="J2136" s="25" t="str">
        <f>IF('Student Record'!O2134="","",'Student Record'!O2134)</f>
        <v/>
      </c>
      <c r="K21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6" s="25" t="str">
        <f>IF(Table1[[#This Row],[नाम विद्यार्थी]]="","",IF(AND(Table1[[#This Row],[कक्षा]]&gt;8,Table1[[#This Row],[कक्षा]]&lt;11),50,""))</f>
        <v/>
      </c>
      <c r="M2136" s="28" t="str">
        <f>IF(Table1[[#This Row],[नाम विद्यार्थी]]="","",IF(AND(Table1[[#This Row],[कक्षा]]&gt;=11,'School Fees'!$L$3="Yes"),100,""))</f>
        <v/>
      </c>
      <c r="N21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6" s="25" t="str">
        <f>IF(Table1[[#This Row],[नाम विद्यार्थी]]="","",IF(Table1[[#This Row],[कक्षा]]&gt;8,5,""))</f>
        <v/>
      </c>
      <c r="P21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6" s="21"/>
      <c r="R2136" s="21"/>
      <c r="S2136" s="28" t="str">
        <f>IF(SUM(Table1[[#This Row],[छात्र निधि]:[टी.सी.शुल्क]])=0,"",SUM(Table1[[#This Row],[छात्र निधि]:[टी.सी.शुल्क]]))</f>
        <v/>
      </c>
      <c r="T2136" s="33"/>
      <c r="U2136" s="33"/>
      <c r="V2136" s="22"/>
    </row>
    <row r="2137" spans="2:22" ht="15">
      <c r="B2137" s="25" t="str">
        <f>IF(C2137="","",ROWS($A$4:A2137))</f>
        <v/>
      </c>
      <c r="C2137" s="25" t="str">
        <f>IF('Student Record'!A2135="","",'Student Record'!A2135)</f>
        <v/>
      </c>
      <c r="D2137" s="25" t="str">
        <f>IF('Student Record'!B2135="","",'Student Record'!B2135)</f>
        <v/>
      </c>
      <c r="E2137" s="25" t="str">
        <f>IF('Student Record'!C2135="","",'Student Record'!C2135)</f>
        <v/>
      </c>
      <c r="F2137" s="26" t="str">
        <f>IF('Student Record'!E2135="","",'Student Record'!E2135)</f>
        <v/>
      </c>
      <c r="G2137" s="26" t="str">
        <f>IF('Student Record'!G2135="","",'Student Record'!G2135)</f>
        <v/>
      </c>
      <c r="H2137" s="25" t="str">
        <f>IF('Student Record'!I2135="","",'Student Record'!I2135)</f>
        <v/>
      </c>
      <c r="I2137" s="27" t="str">
        <f>IF('Student Record'!J2135="","",'Student Record'!J2135)</f>
        <v/>
      </c>
      <c r="J2137" s="25" t="str">
        <f>IF('Student Record'!O2135="","",'Student Record'!O2135)</f>
        <v/>
      </c>
      <c r="K21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7" s="25" t="str">
        <f>IF(Table1[[#This Row],[नाम विद्यार्थी]]="","",IF(AND(Table1[[#This Row],[कक्षा]]&gt;8,Table1[[#This Row],[कक्षा]]&lt;11),50,""))</f>
        <v/>
      </c>
      <c r="M2137" s="28" t="str">
        <f>IF(Table1[[#This Row],[नाम विद्यार्थी]]="","",IF(AND(Table1[[#This Row],[कक्षा]]&gt;=11,'School Fees'!$L$3="Yes"),100,""))</f>
        <v/>
      </c>
      <c r="N21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7" s="25" t="str">
        <f>IF(Table1[[#This Row],[नाम विद्यार्थी]]="","",IF(Table1[[#This Row],[कक्षा]]&gt;8,5,""))</f>
        <v/>
      </c>
      <c r="P21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7" s="21"/>
      <c r="R2137" s="21"/>
      <c r="S2137" s="28" t="str">
        <f>IF(SUM(Table1[[#This Row],[छात्र निधि]:[टी.सी.शुल्क]])=0,"",SUM(Table1[[#This Row],[छात्र निधि]:[टी.सी.शुल्क]]))</f>
        <v/>
      </c>
      <c r="T2137" s="33"/>
      <c r="U2137" s="33"/>
      <c r="V2137" s="22"/>
    </row>
    <row r="2138" spans="2:22" ht="15">
      <c r="B2138" s="25" t="str">
        <f>IF(C2138="","",ROWS($A$4:A2138))</f>
        <v/>
      </c>
      <c r="C2138" s="25" t="str">
        <f>IF('Student Record'!A2136="","",'Student Record'!A2136)</f>
        <v/>
      </c>
      <c r="D2138" s="25" t="str">
        <f>IF('Student Record'!B2136="","",'Student Record'!B2136)</f>
        <v/>
      </c>
      <c r="E2138" s="25" t="str">
        <f>IF('Student Record'!C2136="","",'Student Record'!C2136)</f>
        <v/>
      </c>
      <c r="F2138" s="26" t="str">
        <f>IF('Student Record'!E2136="","",'Student Record'!E2136)</f>
        <v/>
      </c>
      <c r="G2138" s="26" t="str">
        <f>IF('Student Record'!G2136="","",'Student Record'!G2136)</f>
        <v/>
      </c>
      <c r="H2138" s="25" t="str">
        <f>IF('Student Record'!I2136="","",'Student Record'!I2136)</f>
        <v/>
      </c>
      <c r="I2138" s="27" t="str">
        <f>IF('Student Record'!J2136="","",'Student Record'!J2136)</f>
        <v/>
      </c>
      <c r="J2138" s="25" t="str">
        <f>IF('Student Record'!O2136="","",'Student Record'!O2136)</f>
        <v/>
      </c>
      <c r="K21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8" s="25" t="str">
        <f>IF(Table1[[#This Row],[नाम विद्यार्थी]]="","",IF(AND(Table1[[#This Row],[कक्षा]]&gt;8,Table1[[#This Row],[कक्षा]]&lt;11),50,""))</f>
        <v/>
      </c>
      <c r="M2138" s="28" t="str">
        <f>IF(Table1[[#This Row],[नाम विद्यार्थी]]="","",IF(AND(Table1[[#This Row],[कक्षा]]&gt;=11,'School Fees'!$L$3="Yes"),100,""))</f>
        <v/>
      </c>
      <c r="N21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8" s="25" t="str">
        <f>IF(Table1[[#This Row],[नाम विद्यार्थी]]="","",IF(Table1[[#This Row],[कक्षा]]&gt;8,5,""))</f>
        <v/>
      </c>
      <c r="P21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8" s="21"/>
      <c r="R2138" s="21"/>
      <c r="S2138" s="28" t="str">
        <f>IF(SUM(Table1[[#This Row],[छात्र निधि]:[टी.सी.शुल्क]])=0,"",SUM(Table1[[#This Row],[छात्र निधि]:[टी.सी.शुल्क]]))</f>
        <v/>
      </c>
      <c r="T2138" s="33"/>
      <c r="U2138" s="33"/>
      <c r="V2138" s="22"/>
    </row>
    <row r="2139" spans="2:22" ht="15">
      <c r="B2139" s="25" t="str">
        <f>IF(C2139="","",ROWS($A$4:A2139))</f>
        <v/>
      </c>
      <c r="C2139" s="25" t="str">
        <f>IF('Student Record'!A2137="","",'Student Record'!A2137)</f>
        <v/>
      </c>
      <c r="D2139" s="25" t="str">
        <f>IF('Student Record'!B2137="","",'Student Record'!B2137)</f>
        <v/>
      </c>
      <c r="E2139" s="25" t="str">
        <f>IF('Student Record'!C2137="","",'Student Record'!C2137)</f>
        <v/>
      </c>
      <c r="F2139" s="26" t="str">
        <f>IF('Student Record'!E2137="","",'Student Record'!E2137)</f>
        <v/>
      </c>
      <c r="G2139" s="26" t="str">
        <f>IF('Student Record'!G2137="","",'Student Record'!G2137)</f>
        <v/>
      </c>
      <c r="H2139" s="25" t="str">
        <f>IF('Student Record'!I2137="","",'Student Record'!I2137)</f>
        <v/>
      </c>
      <c r="I2139" s="27" t="str">
        <f>IF('Student Record'!J2137="","",'Student Record'!J2137)</f>
        <v/>
      </c>
      <c r="J2139" s="25" t="str">
        <f>IF('Student Record'!O2137="","",'Student Record'!O2137)</f>
        <v/>
      </c>
      <c r="K21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39" s="25" t="str">
        <f>IF(Table1[[#This Row],[नाम विद्यार्थी]]="","",IF(AND(Table1[[#This Row],[कक्षा]]&gt;8,Table1[[#This Row],[कक्षा]]&lt;11),50,""))</f>
        <v/>
      </c>
      <c r="M2139" s="28" t="str">
        <f>IF(Table1[[#This Row],[नाम विद्यार्थी]]="","",IF(AND(Table1[[#This Row],[कक्षा]]&gt;=11,'School Fees'!$L$3="Yes"),100,""))</f>
        <v/>
      </c>
      <c r="N21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39" s="25" t="str">
        <f>IF(Table1[[#This Row],[नाम विद्यार्थी]]="","",IF(Table1[[#This Row],[कक्षा]]&gt;8,5,""))</f>
        <v/>
      </c>
      <c r="P21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39" s="21"/>
      <c r="R2139" s="21"/>
      <c r="S2139" s="28" t="str">
        <f>IF(SUM(Table1[[#This Row],[छात्र निधि]:[टी.सी.शुल्क]])=0,"",SUM(Table1[[#This Row],[छात्र निधि]:[टी.सी.शुल्क]]))</f>
        <v/>
      </c>
      <c r="T2139" s="33"/>
      <c r="U2139" s="33"/>
      <c r="V2139" s="22"/>
    </row>
    <row r="2140" spans="2:22" ht="15">
      <c r="B2140" s="25" t="str">
        <f>IF(C2140="","",ROWS($A$4:A2140))</f>
        <v/>
      </c>
      <c r="C2140" s="25" t="str">
        <f>IF('Student Record'!A2138="","",'Student Record'!A2138)</f>
        <v/>
      </c>
      <c r="D2140" s="25" t="str">
        <f>IF('Student Record'!B2138="","",'Student Record'!B2138)</f>
        <v/>
      </c>
      <c r="E2140" s="25" t="str">
        <f>IF('Student Record'!C2138="","",'Student Record'!C2138)</f>
        <v/>
      </c>
      <c r="F2140" s="26" t="str">
        <f>IF('Student Record'!E2138="","",'Student Record'!E2138)</f>
        <v/>
      </c>
      <c r="G2140" s="26" t="str">
        <f>IF('Student Record'!G2138="","",'Student Record'!G2138)</f>
        <v/>
      </c>
      <c r="H2140" s="25" t="str">
        <f>IF('Student Record'!I2138="","",'Student Record'!I2138)</f>
        <v/>
      </c>
      <c r="I2140" s="27" t="str">
        <f>IF('Student Record'!J2138="","",'Student Record'!J2138)</f>
        <v/>
      </c>
      <c r="J2140" s="25" t="str">
        <f>IF('Student Record'!O2138="","",'Student Record'!O2138)</f>
        <v/>
      </c>
      <c r="K21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0" s="25" t="str">
        <f>IF(Table1[[#This Row],[नाम विद्यार्थी]]="","",IF(AND(Table1[[#This Row],[कक्षा]]&gt;8,Table1[[#This Row],[कक्षा]]&lt;11),50,""))</f>
        <v/>
      </c>
      <c r="M2140" s="28" t="str">
        <f>IF(Table1[[#This Row],[नाम विद्यार्थी]]="","",IF(AND(Table1[[#This Row],[कक्षा]]&gt;=11,'School Fees'!$L$3="Yes"),100,""))</f>
        <v/>
      </c>
      <c r="N21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0" s="25" t="str">
        <f>IF(Table1[[#This Row],[नाम विद्यार्थी]]="","",IF(Table1[[#This Row],[कक्षा]]&gt;8,5,""))</f>
        <v/>
      </c>
      <c r="P21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0" s="21"/>
      <c r="R2140" s="21"/>
      <c r="S2140" s="28" t="str">
        <f>IF(SUM(Table1[[#This Row],[छात्र निधि]:[टी.सी.शुल्क]])=0,"",SUM(Table1[[#This Row],[छात्र निधि]:[टी.सी.शुल्क]]))</f>
        <v/>
      </c>
      <c r="T2140" s="33"/>
      <c r="U2140" s="33"/>
      <c r="V2140" s="22"/>
    </row>
    <row r="2141" spans="2:22" ht="15">
      <c r="B2141" s="25" t="str">
        <f>IF(C2141="","",ROWS($A$4:A2141))</f>
        <v/>
      </c>
      <c r="C2141" s="25" t="str">
        <f>IF('Student Record'!A2139="","",'Student Record'!A2139)</f>
        <v/>
      </c>
      <c r="D2141" s="25" t="str">
        <f>IF('Student Record'!B2139="","",'Student Record'!B2139)</f>
        <v/>
      </c>
      <c r="E2141" s="25" t="str">
        <f>IF('Student Record'!C2139="","",'Student Record'!C2139)</f>
        <v/>
      </c>
      <c r="F2141" s="26" t="str">
        <f>IF('Student Record'!E2139="","",'Student Record'!E2139)</f>
        <v/>
      </c>
      <c r="G2141" s="26" t="str">
        <f>IF('Student Record'!G2139="","",'Student Record'!G2139)</f>
        <v/>
      </c>
      <c r="H2141" s="25" t="str">
        <f>IF('Student Record'!I2139="","",'Student Record'!I2139)</f>
        <v/>
      </c>
      <c r="I2141" s="27" t="str">
        <f>IF('Student Record'!J2139="","",'Student Record'!J2139)</f>
        <v/>
      </c>
      <c r="J2141" s="25" t="str">
        <f>IF('Student Record'!O2139="","",'Student Record'!O2139)</f>
        <v/>
      </c>
      <c r="K21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1" s="25" t="str">
        <f>IF(Table1[[#This Row],[नाम विद्यार्थी]]="","",IF(AND(Table1[[#This Row],[कक्षा]]&gt;8,Table1[[#This Row],[कक्षा]]&lt;11),50,""))</f>
        <v/>
      </c>
      <c r="M2141" s="28" t="str">
        <f>IF(Table1[[#This Row],[नाम विद्यार्थी]]="","",IF(AND(Table1[[#This Row],[कक्षा]]&gt;=11,'School Fees'!$L$3="Yes"),100,""))</f>
        <v/>
      </c>
      <c r="N21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1" s="25" t="str">
        <f>IF(Table1[[#This Row],[नाम विद्यार्थी]]="","",IF(Table1[[#This Row],[कक्षा]]&gt;8,5,""))</f>
        <v/>
      </c>
      <c r="P21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1" s="21"/>
      <c r="R2141" s="21"/>
      <c r="S2141" s="28" t="str">
        <f>IF(SUM(Table1[[#This Row],[छात्र निधि]:[टी.सी.शुल्क]])=0,"",SUM(Table1[[#This Row],[छात्र निधि]:[टी.सी.शुल्क]]))</f>
        <v/>
      </c>
      <c r="T2141" s="33"/>
      <c r="U2141" s="33"/>
      <c r="V2141" s="22"/>
    </row>
    <row r="2142" spans="2:22" ht="15">
      <c r="B2142" s="25" t="str">
        <f>IF(C2142="","",ROWS($A$4:A2142))</f>
        <v/>
      </c>
      <c r="C2142" s="25" t="str">
        <f>IF('Student Record'!A2140="","",'Student Record'!A2140)</f>
        <v/>
      </c>
      <c r="D2142" s="25" t="str">
        <f>IF('Student Record'!B2140="","",'Student Record'!B2140)</f>
        <v/>
      </c>
      <c r="E2142" s="25" t="str">
        <f>IF('Student Record'!C2140="","",'Student Record'!C2140)</f>
        <v/>
      </c>
      <c r="F2142" s="26" t="str">
        <f>IF('Student Record'!E2140="","",'Student Record'!E2140)</f>
        <v/>
      </c>
      <c r="G2142" s="26" t="str">
        <f>IF('Student Record'!G2140="","",'Student Record'!G2140)</f>
        <v/>
      </c>
      <c r="H2142" s="25" t="str">
        <f>IF('Student Record'!I2140="","",'Student Record'!I2140)</f>
        <v/>
      </c>
      <c r="I2142" s="27" t="str">
        <f>IF('Student Record'!J2140="","",'Student Record'!J2140)</f>
        <v/>
      </c>
      <c r="J2142" s="25" t="str">
        <f>IF('Student Record'!O2140="","",'Student Record'!O2140)</f>
        <v/>
      </c>
      <c r="K21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2" s="25" t="str">
        <f>IF(Table1[[#This Row],[नाम विद्यार्थी]]="","",IF(AND(Table1[[#This Row],[कक्षा]]&gt;8,Table1[[#This Row],[कक्षा]]&lt;11),50,""))</f>
        <v/>
      </c>
      <c r="M2142" s="28" t="str">
        <f>IF(Table1[[#This Row],[नाम विद्यार्थी]]="","",IF(AND(Table1[[#This Row],[कक्षा]]&gt;=11,'School Fees'!$L$3="Yes"),100,""))</f>
        <v/>
      </c>
      <c r="N21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2" s="25" t="str">
        <f>IF(Table1[[#This Row],[नाम विद्यार्थी]]="","",IF(Table1[[#This Row],[कक्षा]]&gt;8,5,""))</f>
        <v/>
      </c>
      <c r="P21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2" s="21"/>
      <c r="R2142" s="21"/>
      <c r="S2142" s="28" t="str">
        <f>IF(SUM(Table1[[#This Row],[छात्र निधि]:[टी.सी.शुल्क]])=0,"",SUM(Table1[[#This Row],[छात्र निधि]:[टी.सी.शुल्क]]))</f>
        <v/>
      </c>
      <c r="T2142" s="33"/>
      <c r="U2142" s="33"/>
      <c r="V2142" s="22"/>
    </row>
    <row r="2143" spans="2:22" ht="15">
      <c r="B2143" s="25" t="str">
        <f>IF(C2143="","",ROWS($A$4:A2143))</f>
        <v/>
      </c>
      <c r="C2143" s="25" t="str">
        <f>IF('Student Record'!A2141="","",'Student Record'!A2141)</f>
        <v/>
      </c>
      <c r="D2143" s="25" t="str">
        <f>IF('Student Record'!B2141="","",'Student Record'!B2141)</f>
        <v/>
      </c>
      <c r="E2143" s="25" t="str">
        <f>IF('Student Record'!C2141="","",'Student Record'!C2141)</f>
        <v/>
      </c>
      <c r="F2143" s="26" t="str">
        <f>IF('Student Record'!E2141="","",'Student Record'!E2141)</f>
        <v/>
      </c>
      <c r="G2143" s="26" t="str">
        <f>IF('Student Record'!G2141="","",'Student Record'!G2141)</f>
        <v/>
      </c>
      <c r="H2143" s="25" t="str">
        <f>IF('Student Record'!I2141="","",'Student Record'!I2141)</f>
        <v/>
      </c>
      <c r="I2143" s="27" t="str">
        <f>IF('Student Record'!J2141="","",'Student Record'!J2141)</f>
        <v/>
      </c>
      <c r="J2143" s="25" t="str">
        <f>IF('Student Record'!O2141="","",'Student Record'!O2141)</f>
        <v/>
      </c>
      <c r="K21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3" s="25" t="str">
        <f>IF(Table1[[#This Row],[नाम विद्यार्थी]]="","",IF(AND(Table1[[#This Row],[कक्षा]]&gt;8,Table1[[#This Row],[कक्षा]]&lt;11),50,""))</f>
        <v/>
      </c>
      <c r="M2143" s="28" t="str">
        <f>IF(Table1[[#This Row],[नाम विद्यार्थी]]="","",IF(AND(Table1[[#This Row],[कक्षा]]&gt;=11,'School Fees'!$L$3="Yes"),100,""))</f>
        <v/>
      </c>
      <c r="N21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3" s="25" t="str">
        <f>IF(Table1[[#This Row],[नाम विद्यार्थी]]="","",IF(Table1[[#This Row],[कक्षा]]&gt;8,5,""))</f>
        <v/>
      </c>
      <c r="P21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3" s="21"/>
      <c r="R2143" s="21"/>
      <c r="S2143" s="28" t="str">
        <f>IF(SUM(Table1[[#This Row],[छात्र निधि]:[टी.सी.शुल्क]])=0,"",SUM(Table1[[#This Row],[छात्र निधि]:[टी.सी.शुल्क]]))</f>
        <v/>
      </c>
      <c r="T2143" s="33"/>
      <c r="U2143" s="33"/>
      <c r="V2143" s="22"/>
    </row>
    <row r="2144" spans="2:22" ht="15">
      <c r="B2144" s="25" t="str">
        <f>IF(C2144="","",ROWS($A$4:A2144))</f>
        <v/>
      </c>
      <c r="C2144" s="25" t="str">
        <f>IF('Student Record'!A2142="","",'Student Record'!A2142)</f>
        <v/>
      </c>
      <c r="D2144" s="25" t="str">
        <f>IF('Student Record'!B2142="","",'Student Record'!B2142)</f>
        <v/>
      </c>
      <c r="E2144" s="25" t="str">
        <f>IF('Student Record'!C2142="","",'Student Record'!C2142)</f>
        <v/>
      </c>
      <c r="F2144" s="26" t="str">
        <f>IF('Student Record'!E2142="","",'Student Record'!E2142)</f>
        <v/>
      </c>
      <c r="G2144" s="26" t="str">
        <f>IF('Student Record'!G2142="","",'Student Record'!G2142)</f>
        <v/>
      </c>
      <c r="H2144" s="25" t="str">
        <f>IF('Student Record'!I2142="","",'Student Record'!I2142)</f>
        <v/>
      </c>
      <c r="I2144" s="27" t="str">
        <f>IF('Student Record'!J2142="","",'Student Record'!J2142)</f>
        <v/>
      </c>
      <c r="J2144" s="25" t="str">
        <f>IF('Student Record'!O2142="","",'Student Record'!O2142)</f>
        <v/>
      </c>
      <c r="K21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4" s="25" t="str">
        <f>IF(Table1[[#This Row],[नाम विद्यार्थी]]="","",IF(AND(Table1[[#This Row],[कक्षा]]&gt;8,Table1[[#This Row],[कक्षा]]&lt;11),50,""))</f>
        <v/>
      </c>
      <c r="M2144" s="28" t="str">
        <f>IF(Table1[[#This Row],[नाम विद्यार्थी]]="","",IF(AND(Table1[[#This Row],[कक्षा]]&gt;=11,'School Fees'!$L$3="Yes"),100,""))</f>
        <v/>
      </c>
      <c r="N21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4" s="25" t="str">
        <f>IF(Table1[[#This Row],[नाम विद्यार्थी]]="","",IF(Table1[[#This Row],[कक्षा]]&gt;8,5,""))</f>
        <v/>
      </c>
      <c r="P21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4" s="21"/>
      <c r="R2144" s="21"/>
      <c r="S2144" s="28" t="str">
        <f>IF(SUM(Table1[[#This Row],[छात्र निधि]:[टी.सी.शुल्क]])=0,"",SUM(Table1[[#This Row],[छात्र निधि]:[टी.सी.शुल्क]]))</f>
        <v/>
      </c>
      <c r="T2144" s="33"/>
      <c r="U2144" s="33"/>
      <c r="V2144" s="22"/>
    </row>
    <row r="2145" spans="2:22" ht="15">
      <c r="B2145" s="25" t="str">
        <f>IF(C2145="","",ROWS($A$4:A2145))</f>
        <v/>
      </c>
      <c r="C2145" s="25" t="str">
        <f>IF('Student Record'!A2143="","",'Student Record'!A2143)</f>
        <v/>
      </c>
      <c r="D2145" s="25" t="str">
        <f>IF('Student Record'!B2143="","",'Student Record'!B2143)</f>
        <v/>
      </c>
      <c r="E2145" s="25" t="str">
        <f>IF('Student Record'!C2143="","",'Student Record'!C2143)</f>
        <v/>
      </c>
      <c r="F2145" s="26" t="str">
        <f>IF('Student Record'!E2143="","",'Student Record'!E2143)</f>
        <v/>
      </c>
      <c r="G2145" s="26" t="str">
        <f>IF('Student Record'!G2143="","",'Student Record'!G2143)</f>
        <v/>
      </c>
      <c r="H2145" s="25" t="str">
        <f>IF('Student Record'!I2143="","",'Student Record'!I2143)</f>
        <v/>
      </c>
      <c r="I2145" s="27" t="str">
        <f>IF('Student Record'!J2143="","",'Student Record'!J2143)</f>
        <v/>
      </c>
      <c r="J2145" s="25" t="str">
        <f>IF('Student Record'!O2143="","",'Student Record'!O2143)</f>
        <v/>
      </c>
      <c r="K21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5" s="25" t="str">
        <f>IF(Table1[[#This Row],[नाम विद्यार्थी]]="","",IF(AND(Table1[[#This Row],[कक्षा]]&gt;8,Table1[[#This Row],[कक्षा]]&lt;11),50,""))</f>
        <v/>
      </c>
      <c r="M2145" s="28" t="str">
        <f>IF(Table1[[#This Row],[नाम विद्यार्थी]]="","",IF(AND(Table1[[#This Row],[कक्षा]]&gt;=11,'School Fees'!$L$3="Yes"),100,""))</f>
        <v/>
      </c>
      <c r="N21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5" s="25" t="str">
        <f>IF(Table1[[#This Row],[नाम विद्यार्थी]]="","",IF(Table1[[#This Row],[कक्षा]]&gt;8,5,""))</f>
        <v/>
      </c>
      <c r="P21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5" s="21"/>
      <c r="R2145" s="21"/>
      <c r="S2145" s="28" t="str">
        <f>IF(SUM(Table1[[#This Row],[छात्र निधि]:[टी.सी.शुल्क]])=0,"",SUM(Table1[[#This Row],[छात्र निधि]:[टी.सी.शुल्क]]))</f>
        <v/>
      </c>
      <c r="T2145" s="33"/>
      <c r="U2145" s="33"/>
      <c r="V2145" s="22"/>
    </row>
    <row r="2146" spans="2:22" ht="15">
      <c r="B2146" s="25" t="str">
        <f>IF(C2146="","",ROWS($A$4:A2146))</f>
        <v/>
      </c>
      <c r="C2146" s="25" t="str">
        <f>IF('Student Record'!A2144="","",'Student Record'!A2144)</f>
        <v/>
      </c>
      <c r="D2146" s="25" t="str">
        <f>IF('Student Record'!B2144="","",'Student Record'!B2144)</f>
        <v/>
      </c>
      <c r="E2146" s="25" t="str">
        <f>IF('Student Record'!C2144="","",'Student Record'!C2144)</f>
        <v/>
      </c>
      <c r="F2146" s="26" t="str">
        <f>IF('Student Record'!E2144="","",'Student Record'!E2144)</f>
        <v/>
      </c>
      <c r="G2146" s="26" t="str">
        <f>IF('Student Record'!G2144="","",'Student Record'!G2144)</f>
        <v/>
      </c>
      <c r="H2146" s="25" t="str">
        <f>IF('Student Record'!I2144="","",'Student Record'!I2144)</f>
        <v/>
      </c>
      <c r="I2146" s="27" t="str">
        <f>IF('Student Record'!J2144="","",'Student Record'!J2144)</f>
        <v/>
      </c>
      <c r="J2146" s="25" t="str">
        <f>IF('Student Record'!O2144="","",'Student Record'!O2144)</f>
        <v/>
      </c>
      <c r="K21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6" s="25" t="str">
        <f>IF(Table1[[#This Row],[नाम विद्यार्थी]]="","",IF(AND(Table1[[#This Row],[कक्षा]]&gt;8,Table1[[#This Row],[कक्षा]]&lt;11),50,""))</f>
        <v/>
      </c>
      <c r="M2146" s="28" t="str">
        <f>IF(Table1[[#This Row],[नाम विद्यार्थी]]="","",IF(AND(Table1[[#This Row],[कक्षा]]&gt;=11,'School Fees'!$L$3="Yes"),100,""))</f>
        <v/>
      </c>
      <c r="N21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6" s="25" t="str">
        <f>IF(Table1[[#This Row],[नाम विद्यार्थी]]="","",IF(Table1[[#This Row],[कक्षा]]&gt;8,5,""))</f>
        <v/>
      </c>
      <c r="P21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6" s="21"/>
      <c r="R2146" s="21"/>
      <c r="S2146" s="28" t="str">
        <f>IF(SUM(Table1[[#This Row],[छात्र निधि]:[टी.सी.शुल्क]])=0,"",SUM(Table1[[#This Row],[छात्र निधि]:[टी.सी.शुल्क]]))</f>
        <v/>
      </c>
      <c r="T2146" s="33"/>
      <c r="U2146" s="33"/>
      <c r="V2146" s="22"/>
    </row>
    <row r="2147" spans="2:22" ht="15">
      <c r="B2147" s="25" t="str">
        <f>IF(C2147="","",ROWS($A$4:A2147))</f>
        <v/>
      </c>
      <c r="C2147" s="25" t="str">
        <f>IF('Student Record'!A2145="","",'Student Record'!A2145)</f>
        <v/>
      </c>
      <c r="D2147" s="25" t="str">
        <f>IF('Student Record'!B2145="","",'Student Record'!B2145)</f>
        <v/>
      </c>
      <c r="E2147" s="25" t="str">
        <f>IF('Student Record'!C2145="","",'Student Record'!C2145)</f>
        <v/>
      </c>
      <c r="F2147" s="26" t="str">
        <f>IF('Student Record'!E2145="","",'Student Record'!E2145)</f>
        <v/>
      </c>
      <c r="G2147" s="26" t="str">
        <f>IF('Student Record'!G2145="","",'Student Record'!G2145)</f>
        <v/>
      </c>
      <c r="H2147" s="25" t="str">
        <f>IF('Student Record'!I2145="","",'Student Record'!I2145)</f>
        <v/>
      </c>
      <c r="I2147" s="27" t="str">
        <f>IF('Student Record'!J2145="","",'Student Record'!J2145)</f>
        <v/>
      </c>
      <c r="J2147" s="25" t="str">
        <f>IF('Student Record'!O2145="","",'Student Record'!O2145)</f>
        <v/>
      </c>
      <c r="K21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7" s="25" t="str">
        <f>IF(Table1[[#This Row],[नाम विद्यार्थी]]="","",IF(AND(Table1[[#This Row],[कक्षा]]&gt;8,Table1[[#This Row],[कक्षा]]&lt;11),50,""))</f>
        <v/>
      </c>
      <c r="M2147" s="28" t="str">
        <f>IF(Table1[[#This Row],[नाम विद्यार्थी]]="","",IF(AND(Table1[[#This Row],[कक्षा]]&gt;=11,'School Fees'!$L$3="Yes"),100,""))</f>
        <v/>
      </c>
      <c r="N21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7" s="25" t="str">
        <f>IF(Table1[[#This Row],[नाम विद्यार्थी]]="","",IF(Table1[[#This Row],[कक्षा]]&gt;8,5,""))</f>
        <v/>
      </c>
      <c r="P21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7" s="21"/>
      <c r="R2147" s="21"/>
      <c r="S2147" s="28" t="str">
        <f>IF(SUM(Table1[[#This Row],[छात्र निधि]:[टी.सी.शुल्क]])=0,"",SUM(Table1[[#This Row],[छात्र निधि]:[टी.सी.शुल्क]]))</f>
        <v/>
      </c>
      <c r="T2147" s="33"/>
      <c r="U2147" s="33"/>
      <c r="V2147" s="22"/>
    </row>
    <row r="2148" spans="2:22" ht="15">
      <c r="B2148" s="25" t="str">
        <f>IF(C2148="","",ROWS($A$4:A2148))</f>
        <v/>
      </c>
      <c r="C2148" s="25" t="str">
        <f>IF('Student Record'!A2146="","",'Student Record'!A2146)</f>
        <v/>
      </c>
      <c r="D2148" s="25" t="str">
        <f>IF('Student Record'!B2146="","",'Student Record'!B2146)</f>
        <v/>
      </c>
      <c r="E2148" s="25" t="str">
        <f>IF('Student Record'!C2146="","",'Student Record'!C2146)</f>
        <v/>
      </c>
      <c r="F2148" s="26" t="str">
        <f>IF('Student Record'!E2146="","",'Student Record'!E2146)</f>
        <v/>
      </c>
      <c r="G2148" s="26" t="str">
        <f>IF('Student Record'!G2146="","",'Student Record'!G2146)</f>
        <v/>
      </c>
      <c r="H2148" s="25" t="str">
        <f>IF('Student Record'!I2146="","",'Student Record'!I2146)</f>
        <v/>
      </c>
      <c r="I2148" s="27" t="str">
        <f>IF('Student Record'!J2146="","",'Student Record'!J2146)</f>
        <v/>
      </c>
      <c r="J2148" s="25" t="str">
        <f>IF('Student Record'!O2146="","",'Student Record'!O2146)</f>
        <v/>
      </c>
      <c r="K21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8" s="25" t="str">
        <f>IF(Table1[[#This Row],[नाम विद्यार्थी]]="","",IF(AND(Table1[[#This Row],[कक्षा]]&gt;8,Table1[[#This Row],[कक्षा]]&lt;11),50,""))</f>
        <v/>
      </c>
      <c r="M2148" s="28" t="str">
        <f>IF(Table1[[#This Row],[नाम विद्यार्थी]]="","",IF(AND(Table1[[#This Row],[कक्षा]]&gt;=11,'School Fees'!$L$3="Yes"),100,""))</f>
        <v/>
      </c>
      <c r="N21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8" s="25" t="str">
        <f>IF(Table1[[#This Row],[नाम विद्यार्थी]]="","",IF(Table1[[#This Row],[कक्षा]]&gt;8,5,""))</f>
        <v/>
      </c>
      <c r="P21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8" s="21"/>
      <c r="R2148" s="21"/>
      <c r="S2148" s="28" t="str">
        <f>IF(SUM(Table1[[#This Row],[छात्र निधि]:[टी.सी.शुल्क]])=0,"",SUM(Table1[[#This Row],[छात्र निधि]:[टी.सी.शुल्क]]))</f>
        <v/>
      </c>
      <c r="T2148" s="33"/>
      <c r="U2148" s="33"/>
      <c r="V2148" s="22"/>
    </row>
    <row r="2149" spans="2:22" ht="15">
      <c r="B2149" s="25" t="str">
        <f>IF(C2149="","",ROWS($A$4:A2149))</f>
        <v/>
      </c>
      <c r="C2149" s="25" t="str">
        <f>IF('Student Record'!A2147="","",'Student Record'!A2147)</f>
        <v/>
      </c>
      <c r="D2149" s="25" t="str">
        <f>IF('Student Record'!B2147="","",'Student Record'!B2147)</f>
        <v/>
      </c>
      <c r="E2149" s="25" t="str">
        <f>IF('Student Record'!C2147="","",'Student Record'!C2147)</f>
        <v/>
      </c>
      <c r="F2149" s="26" t="str">
        <f>IF('Student Record'!E2147="","",'Student Record'!E2147)</f>
        <v/>
      </c>
      <c r="G2149" s="26" t="str">
        <f>IF('Student Record'!G2147="","",'Student Record'!G2147)</f>
        <v/>
      </c>
      <c r="H2149" s="25" t="str">
        <f>IF('Student Record'!I2147="","",'Student Record'!I2147)</f>
        <v/>
      </c>
      <c r="I2149" s="27" t="str">
        <f>IF('Student Record'!J2147="","",'Student Record'!J2147)</f>
        <v/>
      </c>
      <c r="J2149" s="25" t="str">
        <f>IF('Student Record'!O2147="","",'Student Record'!O2147)</f>
        <v/>
      </c>
      <c r="K21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49" s="25" t="str">
        <f>IF(Table1[[#This Row],[नाम विद्यार्थी]]="","",IF(AND(Table1[[#This Row],[कक्षा]]&gt;8,Table1[[#This Row],[कक्षा]]&lt;11),50,""))</f>
        <v/>
      </c>
      <c r="M2149" s="28" t="str">
        <f>IF(Table1[[#This Row],[नाम विद्यार्थी]]="","",IF(AND(Table1[[#This Row],[कक्षा]]&gt;=11,'School Fees'!$L$3="Yes"),100,""))</f>
        <v/>
      </c>
      <c r="N21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49" s="25" t="str">
        <f>IF(Table1[[#This Row],[नाम विद्यार्थी]]="","",IF(Table1[[#This Row],[कक्षा]]&gt;8,5,""))</f>
        <v/>
      </c>
      <c r="P21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49" s="21"/>
      <c r="R2149" s="21"/>
      <c r="S2149" s="28" t="str">
        <f>IF(SUM(Table1[[#This Row],[छात्र निधि]:[टी.सी.शुल्क]])=0,"",SUM(Table1[[#This Row],[छात्र निधि]:[टी.सी.शुल्क]]))</f>
        <v/>
      </c>
      <c r="T2149" s="33"/>
      <c r="U2149" s="33"/>
      <c r="V2149" s="22"/>
    </row>
    <row r="2150" spans="2:22" ht="15">
      <c r="B2150" s="25" t="str">
        <f>IF(C2150="","",ROWS($A$4:A2150))</f>
        <v/>
      </c>
      <c r="C2150" s="25" t="str">
        <f>IF('Student Record'!A2148="","",'Student Record'!A2148)</f>
        <v/>
      </c>
      <c r="D2150" s="25" t="str">
        <f>IF('Student Record'!B2148="","",'Student Record'!B2148)</f>
        <v/>
      </c>
      <c r="E2150" s="25" t="str">
        <f>IF('Student Record'!C2148="","",'Student Record'!C2148)</f>
        <v/>
      </c>
      <c r="F2150" s="26" t="str">
        <f>IF('Student Record'!E2148="","",'Student Record'!E2148)</f>
        <v/>
      </c>
      <c r="G2150" s="26" t="str">
        <f>IF('Student Record'!G2148="","",'Student Record'!G2148)</f>
        <v/>
      </c>
      <c r="H2150" s="25" t="str">
        <f>IF('Student Record'!I2148="","",'Student Record'!I2148)</f>
        <v/>
      </c>
      <c r="I2150" s="27" t="str">
        <f>IF('Student Record'!J2148="","",'Student Record'!J2148)</f>
        <v/>
      </c>
      <c r="J2150" s="25" t="str">
        <f>IF('Student Record'!O2148="","",'Student Record'!O2148)</f>
        <v/>
      </c>
      <c r="K21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0" s="25" t="str">
        <f>IF(Table1[[#This Row],[नाम विद्यार्थी]]="","",IF(AND(Table1[[#This Row],[कक्षा]]&gt;8,Table1[[#This Row],[कक्षा]]&lt;11),50,""))</f>
        <v/>
      </c>
      <c r="M2150" s="28" t="str">
        <f>IF(Table1[[#This Row],[नाम विद्यार्थी]]="","",IF(AND(Table1[[#This Row],[कक्षा]]&gt;=11,'School Fees'!$L$3="Yes"),100,""))</f>
        <v/>
      </c>
      <c r="N21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0" s="25" t="str">
        <f>IF(Table1[[#This Row],[नाम विद्यार्थी]]="","",IF(Table1[[#This Row],[कक्षा]]&gt;8,5,""))</f>
        <v/>
      </c>
      <c r="P21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0" s="21"/>
      <c r="R2150" s="21"/>
      <c r="S2150" s="28" t="str">
        <f>IF(SUM(Table1[[#This Row],[छात्र निधि]:[टी.सी.शुल्क]])=0,"",SUM(Table1[[#This Row],[छात्र निधि]:[टी.सी.शुल्क]]))</f>
        <v/>
      </c>
      <c r="T2150" s="33"/>
      <c r="U2150" s="33"/>
      <c r="V2150" s="22"/>
    </row>
    <row r="2151" spans="2:22" ht="15">
      <c r="B2151" s="25" t="str">
        <f>IF(C2151="","",ROWS($A$4:A2151))</f>
        <v/>
      </c>
      <c r="C2151" s="25" t="str">
        <f>IF('Student Record'!A2149="","",'Student Record'!A2149)</f>
        <v/>
      </c>
      <c r="D2151" s="25" t="str">
        <f>IF('Student Record'!B2149="","",'Student Record'!B2149)</f>
        <v/>
      </c>
      <c r="E2151" s="25" t="str">
        <f>IF('Student Record'!C2149="","",'Student Record'!C2149)</f>
        <v/>
      </c>
      <c r="F2151" s="26" t="str">
        <f>IF('Student Record'!E2149="","",'Student Record'!E2149)</f>
        <v/>
      </c>
      <c r="G2151" s="26" t="str">
        <f>IF('Student Record'!G2149="","",'Student Record'!G2149)</f>
        <v/>
      </c>
      <c r="H2151" s="25" t="str">
        <f>IF('Student Record'!I2149="","",'Student Record'!I2149)</f>
        <v/>
      </c>
      <c r="I2151" s="27" t="str">
        <f>IF('Student Record'!J2149="","",'Student Record'!J2149)</f>
        <v/>
      </c>
      <c r="J2151" s="25" t="str">
        <f>IF('Student Record'!O2149="","",'Student Record'!O2149)</f>
        <v/>
      </c>
      <c r="K21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1" s="25" t="str">
        <f>IF(Table1[[#This Row],[नाम विद्यार्थी]]="","",IF(AND(Table1[[#This Row],[कक्षा]]&gt;8,Table1[[#This Row],[कक्षा]]&lt;11),50,""))</f>
        <v/>
      </c>
      <c r="M2151" s="28" t="str">
        <f>IF(Table1[[#This Row],[नाम विद्यार्थी]]="","",IF(AND(Table1[[#This Row],[कक्षा]]&gt;=11,'School Fees'!$L$3="Yes"),100,""))</f>
        <v/>
      </c>
      <c r="N21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1" s="25" t="str">
        <f>IF(Table1[[#This Row],[नाम विद्यार्थी]]="","",IF(Table1[[#This Row],[कक्षा]]&gt;8,5,""))</f>
        <v/>
      </c>
      <c r="P21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1" s="21"/>
      <c r="R2151" s="21"/>
      <c r="S2151" s="28" t="str">
        <f>IF(SUM(Table1[[#This Row],[छात्र निधि]:[टी.सी.शुल्क]])=0,"",SUM(Table1[[#This Row],[छात्र निधि]:[टी.सी.शुल्क]]))</f>
        <v/>
      </c>
      <c r="T2151" s="33"/>
      <c r="U2151" s="33"/>
      <c r="V2151" s="22"/>
    </row>
    <row r="2152" spans="2:22" ht="15">
      <c r="B2152" s="25" t="str">
        <f>IF(C2152="","",ROWS($A$4:A2152))</f>
        <v/>
      </c>
      <c r="C2152" s="25" t="str">
        <f>IF('Student Record'!A2150="","",'Student Record'!A2150)</f>
        <v/>
      </c>
      <c r="D2152" s="25" t="str">
        <f>IF('Student Record'!B2150="","",'Student Record'!B2150)</f>
        <v/>
      </c>
      <c r="E2152" s="25" t="str">
        <f>IF('Student Record'!C2150="","",'Student Record'!C2150)</f>
        <v/>
      </c>
      <c r="F2152" s="26" t="str">
        <f>IF('Student Record'!E2150="","",'Student Record'!E2150)</f>
        <v/>
      </c>
      <c r="G2152" s="26" t="str">
        <f>IF('Student Record'!G2150="","",'Student Record'!G2150)</f>
        <v/>
      </c>
      <c r="H2152" s="25" t="str">
        <f>IF('Student Record'!I2150="","",'Student Record'!I2150)</f>
        <v/>
      </c>
      <c r="I2152" s="27" t="str">
        <f>IF('Student Record'!J2150="","",'Student Record'!J2150)</f>
        <v/>
      </c>
      <c r="J2152" s="25" t="str">
        <f>IF('Student Record'!O2150="","",'Student Record'!O2150)</f>
        <v/>
      </c>
      <c r="K21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2" s="25" t="str">
        <f>IF(Table1[[#This Row],[नाम विद्यार्थी]]="","",IF(AND(Table1[[#This Row],[कक्षा]]&gt;8,Table1[[#This Row],[कक्षा]]&lt;11),50,""))</f>
        <v/>
      </c>
      <c r="M2152" s="28" t="str">
        <f>IF(Table1[[#This Row],[नाम विद्यार्थी]]="","",IF(AND(Table1[[#This Row],[कक्षा]]&gt;=11,'School Fees'!$L$3="Yes"),100,""))</f>
        <v/>
      </c>
      <c r="N21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2" s="25" t="str">
        <f>IF(Table1[[#This Row],[नाम विद्यार्थी]]="","",IF(Table1[[#This Row],[कक्षा]]&gt;8,5,""))</f>
        <v/>
      </c>
      <c r="P21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2" s="21"/>
      <c r="R2152" s="21"/>
      <c r="S2152" s="28" t="str">
        <f>IF(SUM(Table1[[#This Row],[छात्र निधि]:[टी.सी.शुल्क]])=0,"",SUM(Table1[[#This Row],[छात्र निधि]:[टी.सी.शुल्क]]))</f>
        <v/>
      </c>
      <c r="T2152" s="33"/>
      <c r="U2152" s="33"/>
      <c r="V2152" s="22"/>
    </row>
    <row r="2153" spans="2:22" ht="15">
      <c r="B2153" s="25" t="str">
        <f>IF(C2153="","",ROWS($A$4:A2153))</f>
        <v/>
      </c>
      <c r="C2153" s="25" t="str">
        <f>IF('Student Record'!A2151="","",'Student Record'!A2151)</f>
        <v/>
      </c>
      <c r="D2153" s="25" t="str">
        <f>IF('Student Record'!B2151="","",'Student Record'!B2151)</f>
        <v/>
      </c>
      <c r="E2153" s="25" t="str">
        <f>IF('Student Record'!C2151="","",'Student Record'!C2151)</f>
        <v/>
      </c>
      <c r="F2153" s="26" t="str">
        <f>IF('Student Record'!E2151="","",'Student Record'!E2151)</f>
        <v/>
      </c>
      <c r="G2153" s="26" t="str">
        <f>IF('Student Record'!G2151="","",'Student Record'!G2151)</f>
        <v/>
      </c>
      <c r="H2153" s="25" t="str">
        <f>IF('Student Record'!I2151="","",'Student Record'!I2151)</f>
        <v/>
      </c>
      <c r="I2153" s="27" t="str">
        <f>IF('Student Record'!J2151="","",'Student Record'!J2151)</f>
        <v/>
      </c>
      <c r="J2153" s="25" t="str">
        <f>IF('Student Record'!O2151="","",'Student Record'!O2151)</f>
        <v/>
      </c>
      <c r="K21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3" s="25" t="str">
        <f>IF(Table1[[#This Row],[नाम विद्यार्थी]]="","",IF(AND(Table1[[#This Row],[कक्षा]]&gt;8,Table1[[#This Row],[कक्षा]]&lt;11),50,""))</f>
        <v/>
      </c>
      <c r="M2153" s="28" t="str">
        <f>IF(Table1[[#This Row],[नाम विद्यार्थी]]="","",IF(AND(Table1[[#This Row],[कक्षा]]&gt;=11,'School Fees'!$L$3="Yes"),100,""))</f>
        <v/>
      </c>
      <c r="N21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3" s="25" t="str">
        <f>IF(Table1[[#This Row],[नाम विद्यार्थी]]="","",IF(Table1[[#This Row],[कक्षा]]&gt;8,5,""))</f>
        <v/>
      </c>
      <c r="P21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3" s="21"/>
      <c r="R2153" s="21"/>
      <c r="S2153" s="28" t="str">
        <f>IF(SUM(Table1[[#This Row],[छात्र निधि]:[टी.सी.शुल्क]])=0,"",SUM(Table1[[#This Row],[छात्र निधि]:[टी.सी.शुल्क]]))</f>
        <v/>
      </c>
      <c r="T2153" s="33"/>
      <c r="U2153" s="33"/>
      <c r="V2153" s="22"/>
    </row>
    <row r="2154" spans="2:22" ht="15">
      <c r="B2154" s="25" t="str">
        <f>IF(C2154="","",ROWS($A$4:A2154))</f>
        <v/>
      </c>
      <c r="C2154" s="25" t="str">
        <f>IF('Student Record'!A2152="","",'Student Record'!A2152)</f>
        <v/>
      </c>
      <c r="D2154" s="25" t="str">
        <f>IF('Student Record'!B2152="","",'Student Record'!B2152)</f>
        <v/>
      </c>
      <c r="E2154" s="25" t="str">
        <f>IF('Student Record'!C2152="","",'Student Record'!C2152)</f>
        <v/>
      </c>
      <c r="F2154" s="26" t="str">
        <f>IF('Student Record'!E2152="","",'Student Record'!E2152)</f>
        <v/>
      </c>
      <c r="G2154" s="26" t="str">
        <f>IF('Student Record'!G2152="","",'Student Record'!G2152)</f>
        <v/>
      </c>
      <c r="H2154" s="25" t="str">
        <f>IF('Student Record'!I2152="","",'Student Record'!I2152)</f>
        <v/>
      </c>
      <c r="I2154" s="27" t="str">
        <f>IF('Student Record'!J2152="","",'Student Record'!J2152)</f>
        <v/>
      </c>
      <c r="J2154" s="25" t="str">
        <f>IF('Student Record'!O2152="","",'Student Record'!O2152)</f>
        <v/>
      </c>
      <c r="K21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4" s="25" t="str">
        <f>IF(Table1[[#This Row],[नाम विद्यार्थी]]="","",IF(AND(Table1[[#This Row],[कक्षा]]&gt;8,Table1[[#This Row],[कक्षा]]&lt;11),50,""))</f>
        <v/>
      </c>
      <c r="M2154" s="28" t="str">
        <f>IF(Table1[[#This Row],[नाम विद्यार्थी]]="","",IF(AND(Table1[[#This Row],[कक्षा]]&gt;=11,'School Fees'!$L$3="Yes"),100,""))</f>
        <v/>
      </c>
      <c r="N21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4" s="25" t="str">
        <f>IF(Table1[[#This Row],[नाम विद्यार्थी]]="","",IF(Table1[[#This Row],[कक्षा]]&gt;8,5,""))</f>
        <v/>
      </c>
      <c r="P21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4" s="21"/>
      <c r="R2154" s="21"/>
      <c r="S2154" s="28" t="str">
        <f>IF(SUM(Table1[[#This Row],[छात्र निधि]:[टी.सी.शुल्क]])=0,"",SUM(Table1[[#This Row],[छात्र निधि]:[टी.सी.शुल्क]]))</f>
        <v/>
      </c>
      <c r="T2154" s="33"/>
      <c r="U2154" s="33"/>
      <c r="V2154" s="22"/>
    </row>
    <row r="2155" spans="2:22" ht="15">
      <c r="B2155" s="25" t="str">
        <f>IF(C2155="","",ROWS($A$4:A2155))</f>
        <v/>
      </c>
      <c r="C2155" s="25" t="str">
        <f>IF('Student Record'!A2153="","",'Student Record'!A2153)</f>
        <v/>
      </c>
      <c r="D2155" s="25" t="str">
        <f>IF('Student Record'!B2153="","",'Student Record'!B2153)</f>
        <v/>
      </c>
      <c r="E2155" s="25" t="str">
        <f>IF('Student Record'!C2153="","",'Student Record'!C2153)</f>
        <v/>
      </c>
      <c r="F2155" s="26" t="str">
        <f>IF('Student Record'!E2153="","",'Student Record'!E2153)</f>
        <v/>
      </c>
      <c r="G2155" s="26" t="str">
        <f>IF('Student Record'!G2153="","",'Student Record'!G2153)</f>
        <v/>
      </c>
      <c r="H2155" s="25" t="str">
        <f>IF('Student Record'!I2153="","",'Student Record'!I2153)</f>
        <v/>
      </c>
      <c r="I2155" s="27" t="str">
        <f>IF('Student Record'!J2153="","",'Student Record'!J2153)</f>
        <v/>
      </c>
      <c r="J2155" s="25" t="str">
        <f>IF('Student Record'!O2153="","",'Student Record'!O2153)</f>
        <v/>
      </c>
      <c r="K21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5" s="25" t="str">
        <f>IF(Table1[[#This Row],[नाम विद्यार्थी]]="","",IF(AND(Table1[[#This Row],[कक्षा]]&gt;8,Table1[[#This Row],[कक्षा]]&lt;11),50,""))</f>
        <v/>
      </c>
      <c r="M2155" s="28" t="str">
        <f>IF(Table1[[#This Row],[नाम विद्यार्थी]]="","",IF(AND(Table1[[#This Row],[कक्षा]]&gt;=11,'School Fees'!$L$3="Yes"),100,""))</f>
        <v/>
      </c>
      <c r="N21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5" s="25" t="str">
        <f>IF(Table1[[#This Row],[नाम विद्यार्थी]]="","",IF(Table1[[#This Row],[कक्षा]]&gt;8,5,""))</f>
        <v/>
      </c>
      <c r="P21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5" s="21"/>
      <c r="R2155" s="21"/>
      <c r="S2155" s="28" t="str">
        <f>IF(SUM(Table1[[#This Row],[छात्र निधि]:[टी.सी.शुल्क]])=0,"",SUM(Table1[[#This Row],[छात्र निधि]:[टी.सी.शुल्क]]))</f>
        <v/>
      </c>
      <c r="T2155" s="33"/>
      <c r="U2155" s="33"/>
      <c r="V2155" s="22"/>
    </row>
    <row r="2156" spans="2:22" ht="15">
      <c r="B2156" s="25" t="str">
        <f>IF(C2156="","",ROWS($A$4:A2156))</f>
        <v/>
      </c>
      <c r="C2156" s="25" t="str">
        <f>IF('Student Record'!A2154="","",'Student Record'!A2154)</f>
        <v/>
      </c>
      <c r="D2156" s="25" t="str">
        <f>IF('Student Record'!B2154="","",'Student Record'!B2154)</f>
        <v/>
      </c>
      <c r="E2156" s="25" t="str">
        <f>IF('Student Record'!C2154="","",'Student Record'!C2154)</f>
        <v/>
      </c>
      <c r="F2156" s="26" t="str">
        <f>IF('Student Record'!E2154="","",'Student Record'!E2154)</f>
        <v/>
      </c>
      <c r="G2156" s="26" t="str">
        <f>IF('Student Record'!G2154="","",'Student Record'!G2154)</f>
        <v/>
      </c>
      <c r="H2156" s="25" t="str">
        <f>IF('Student Record'!I2154="","",'Student Record'!I2154)</f>
        <v/>
      </c>
      <c r="I2156" s="27" t="str">
        <f>IF('Student Record'!J2154="","",'Student Record'!J2154)</f>
        <v/>
      </c>
      <c r="J2156" s="25" t="str">
        <f>IF('Student Record'!O2154="","",'Student Record'!O2154)</f>
        <v/>
      </c>
      <c r="K21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6" s="25" t="str">
        <f>IF(Table1[[#This Row],[नाम विद्यार्थी]]="","",IF(AND(Table1[[#This Row],[कक्षा]]&gt;8,Table1[[#This Row],[कक्षा]]&lt;11),50,""))</f>
        <v/>
      </c>
      <c r="M2156" s="28" t="str">
        <f>IF(Table1[[#This Row],[नाम विद्यार्थी]]="","",IF(AND(Table1[[#This Row],[कक्षा]]&gt;=11,'School Fees'!$L$3="Yes"),100,""))</f>
        <v/>
      </c>
      <c r="N21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6" s="25" t="str">
        <f>IF(Table1[[#This Row],[नाम विद्यार्थी]]="","",IF(Table1[[#This Row],[कक्षा]]&gt;8,5,""))</f>
        <v/>
      </c>
      <c r="P21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6" s="21"/>
      <c r="R2156" s="21"/>
      <c r="S2156" s="28" t="str">
        <f>IF(SUM(Table1[[#This Row],[छात्र निधि]:[टी.सी.शुल्क]])=0,"",SUM(Table1[[#This Row],[छात्र निधि]:[टी.सी.शुल्क]]))</f>
        <v/>
      </c>
      <c r="T2156" s="33"/>
      <c r="U2156" s="33"/>
      <c r="V2156" s="22"/>
    </row>
    <row r="2157" spans="2:22" ht="15">
      <c r="B2157" s="25" t="str">
        <f>IF(C2157="","",ROWS($A$4:A2157))</f>
        <v/>
      </c>
      <c r="C2157" s="25" t="str">
        <f>IF('Student Record'!A2155="","",'Student Record'!A2155)</f>
        <v/>
      </c>
      <c r="D2157" s="25" t="str">
        <f>IF('Student Record'!B2155="","",'Student Record'!B2155)</f>
        <v/>
      </c>
      <c r="E2157" s="25" t="str">
        <f>IF('Student Record'!C2155="","",'Student Record'!C2155)</f>
        <v/>
      </c>
      <c r="F2157" s="26" t="str">
        <f>IF('Student Record'!E2155="","",'Student Record'!E2155)</f>
        <v/>
      </c>
      <c r="G2157" s="26" t="str">
        <f>IF('Student Record'!G2155="","",'Student Record'!G2155)</f>
        <v/>
      </c>
      <c r="H2157" s="25" t="str">
        <f>IF('Student Record'!I2155="","",'Student Record'!I2155)</f>
        <v/>
      </c>
      <c r="I2157" s="27" t="str">
        <f>IF('Student Record'!J2155="","",'Student Record'!J2155)</f>
        <v/>
      </c>
      <c r="J2157" s="25" t="str">
        <f>IF('Student Record'!O2155="","",'Student Record'!O2155)</f>
        <v/>
      </c>
      <c r="K21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7" s="25" t="str">
        <f>IF(Table1[[#This Row],[नाम विद्यार्थी]]="","",IF(AND(Table1[[#This Row],[कक्षा]]&gt;8,Table1[[#This Row],[कक्षा]]&lt;11),50,""))</f>
        <v/>
      </c>
      <c r="M2157" s="28" t="str">
        <f>IF(Table1[[#This Row],[नाम विद्यार्थी]]="","",IF(AND(Table1[[#This Row],[कक्षा]]&gt;=11,'School Fees'!$L$3="Yes"),100,""))</f>
        <v/>
      </c>
      <c r="N21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7" s="25" t="str">
        <f>IF(Table1[[#This Row],[नाम विद्यार्थी]]="","",IF(Table1[[#This Row],[कक्षा]]&gt;8,5,""))</f>
        <v/>
      </c>
      <c r="P21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7" s="21"/>
      <c r="R2157" s="21"/>
      <c r="S2157" s="28" t="str">
        <f>IF(SUM(Table1[[#This Row],[छात्र निधि]:[टी.सी.शुल्क]])=0,"",SUM(Table1[[#This Row],[छात्र निधि]:[टी.सी.शुल्क]]))</f>
        <v/>
      </c>
      <c r="T2157" s="33"/>
      <c r="U2157" s="33"/>
      <c r="V2157" s="22"/>
    </row>
    <row r="2158" spans="2:22" ht="15">
      <c r="B2158" s="25" t="str">
        <f>IF(C2158="","",ROWS($A$4:A2158))</f>
        <v/>
      </c>
      <c r="C2158" s="25" t="str">
        <f>IF('Student Record'!A2156="","",'Student Record'!A2156)</f>
        <v/>
      </c>
      <c r="D2158" s="25" t="str">
        <f>IF('Student Record'!B2156="","",'Student Record'!B2156)</f>
        <v/>
      </c>
      <c r="E2158" s="25" t="str">
        <f>IF('Student Record'!C2156="","",'Student Record'!C2156)</f>
        <v/>
      </c>
      <c r="F2158" s="26" t="str">
        <f>IF('Student Record'!E2156="","",'Student Record'!E2156)</f>
        <v/>
      </c>
      <c r="G2158" s="26" t="str">
        <f>IF('Student Record'!G2156="","",'Student Record'!G2156)</f>
        <v/>
      </c>
      <c r="H2158" s="25" t="str">
        <f>IF('Student Record'!I2156="","",'Student Record'!I2156)</f>
        <v/>
      </c>
      <c r="I2158" s="27" t="str">
        <f>IF('Student Record'!J2156="","",'Student Record'!J2156)</f>
        <v/>
      </c>
      <c r="J2158" s="25" t="str">
        <f>IF('Student Record'!O2156="","",'Student Record'!O2156)</f>
        <v/>
      </c>
      <c r="K21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8" s="25" t="str">
        <f>IF(Table1[[#This Row],[नाम विद्यार्थी]]="","",IF(AND(Table1[[#This Row],[कक्षा]]&gt;8,Table1[[#This Row],[कक्षा]]&lt;11),50,""))</f>
        <v/>
      </c>
      <c r="M2158" s="28" t="str">
        <f>IF(Table1[[#This Row],[नाम विद्यार्थी]]="","",IF(AND(Table1[[#This Row],[कक्षा]]&gt;=11,'School Fees'!$L$3="Yes"),100,""))</f>
        <v/>
      </c>
      <c r="N21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8" s="25" t="str">
        <f>IF(Table1[[#This Row],[नाम विद्यार्थी]]="","",IF(Table1[[#This Row],[कक्षा]]&gt;8,5,""))</f>
        <v/>
      </c>
      <c r="P21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8" s="21"/>
      <c r="R2158" s="21"/>
      <c r="S2158" s="28" t="str">
        <f>IF(SUM(Table1[[#This Row],[छात्र निधि]:[टी.सी.शुल्क]])=0,"",SUM(Table1[[#This Row],[छात्र निधि]:[टी.सी.शुल्क]]))</f>
        <v/>
      </c>
      <c r="T2158" s="33"/>
      <c r="U2158" s="33"/>
      <c r="V2158" s="22"/>
    </row>
    <row r="2159" spans="2:22" ht="15">
      <c r="B2159" s="25" t="str">
        <f>IF(C2159="","",ROWS($A$4:A2159))</f>
        <v/>
      </c>
      <c r="C2159" s="25" t="str">
        <f>IF('Student Record'!A2157="","",'Student Record'!A2157)</f>
        <v/>
      </c>
      <c r="D2159" s="25" t="str">
        <f>IF('Student Record'!B2157="","",'Student Record'!B2157)</f>
        <v/>
      </c>
      <c r="E2159" s="25" t="str">
        <f>IF('Student Record'!C2157="","",'Student Record'!C2157)</f>
        <v/>
      </c>
      <c r="F2159" s="26" t="str">
        <f>IF('Student Record'!E2157="","",'Student Record'!E2157)</f>
        <v/>
      </c>
      <c r="G2159" s="26" t="str">
        <f>IF('Student Record'!G2157="","",'Student Record'!G2157)</f>
        <v/>
      </c>
      <c r="H2159" s="25" t="str">
        <f>IF('Student Record'!I2157="","",'Student Record'!I2157)</f>
        <v/>
      </c>
      <c r="I2159" s="27" t="str">
        <f>IF('Student Record'!J2157="","",'Student Record'!J2157)</f>
        <v/>
      </c>
      <c r="J2159" s="25" t="str">
        <f>IF('Student Record'!O2157="","",'Student Record'!O2157)</f>
        <v/>
      </c>
      <c r="K21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59" s="25" t="str">
        <f>IF(Table1[[#This Row],[नाम विद्यार्थी]]="","",IF(AND(Table1[[#This Row],[कक्षा]]&gt;8,Table1[[#This Row],[कक्षा]]&lt;11),50,""))</f>
        <v/>
      </c>
      <c r="M2159" s="28" t="str">
        <f>IF(Table1[[#This Row],[नाम विद्यार्थी]]="","",IF(AND(Table1[[#This Row],[कक्षा]]&gt;=11,'School Fees'!$L$3="Yes"),100,""))</f>
        <v/>
      </c>
      <c r="N21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59" s="25" t="str">
        <f>IF(Table1[[#This Row],[नाम विद्यार्थी]]="","",IF(Table1[[#This Row],[कक्षा]]&gt;8,5,""))</f>
        <v/>
      </c>
      <c r="P21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59" s="21"/>
      <c r="R2159" s="21"/>
      <c r="S2159" s="28" t="str">
        <f>IF(SUM(Table1[[#This Row],[छात्र निधि]:[टी.सी.शुल्क]])=0,"",SUM(Table1[[#This Row],[छात्र निधि]:[टी.सी.शुल्क]]))</f>
        <v/>
      </c>
      <c r="T2159" s="33"/>
      <c r="U2159" s="33"/>
      <c r="V2159" s="22"/>
    </row>
    <row r="2160" spans="2:22" ht="15">
      <c r="B2160" s="25" t="str">
        <f>IF(C2160="","",ROWS($A$4:A2160))</f>
        <v/>
      </c>
      <c r="C2160" s="25" t="str">
        <f>IF('Student Record'!A2158="","",'Student Record'!A2158)</f>
        <v/>
      </c>
      <c r="D2160" s="25" t="str">
        <f>IF('Student Record'!B2158="","",'Student Record'!B2158)</f>
        <v/>
      </c>
      <c r="E2160" s="25" t="str">
        <f>IF('Student Record'!C2158="","",'Student Record'!C2158)</f>
        <v/>
      </c>
      <c r="F2160" s="26" t="str">
        <f>IF('Student Record'!E2158="","",'Student Record'!E2158)</f>
        <v/>
      </c>
      <c r="G2160" s="26" t="str">
        <f>IF('Student Record'!G2158="","",'Student Record'!G2158)</f>
        <v/>
      </c>
      <c r="H2160" s="25" t="str">
        <f>IF('Student Record'!I2158="","",'Student Record'!I2158)</f>
        <v/>
      </c>
      <c r="I2160" s="27" t="str">
        <f>IF('Student Record'!J2158="","",'Student Record'!J2158)</f>
        <v/>
      </c>
      <c r="J2160" s="25" t="str">
        <f>IF('Student Record'!O2158="","",'Student Record'!O2158)</f>
        <v/>
      </c>
      <c r="K21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0" s="25" t="str">
        <f>IF(Table1[[#This Row],[नाम विद्यार्थी]]="","",IF(AND(Table1[[#This Row],[कक्षा]]&gt;8,Table1[[#This Row],[कक्षा]]&lt;11),50,""))</f>
        <v/>
      </c>
      <c r="M2160" s="28" t="str">
        <f>IF(Table1[[#This Row],[नाम विद्यार्थी]]="","",IF(AND(Table1[[#This Row],[कक्षा]]&gt;=11,'School Fees'!$L$3="Yes"),100,""))</f>
        <v/>
      </c>
      <c r="N21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0" s="25" t="str">
        <f>IF(Table1[[#This Row],[नाम विद्यार्थी]]="","",IF(Table1[[#This Row],[कक्षा]]&gt;8,5,""))</f>
        <v/>
      </c>
      <c r="P21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0" s="21"/>
      <c r="R2160" s="21"/>
      <c r="S2160" s="28" t="str">
        <f>IF(SUM(Table1[[#This Row],[छात्र निधि]:[टी.सी.शुल्क]])=0,"",SUM(Table1[[#This Row],[छात्र निधि]:[टी.सी.शुल्क]]))</f>
        <v/>
      </c>
      <c r="T2160" s="33"/>
      <c r="U2160" s="33"/>
      <c r="V2160" s="22"/>
    </row>
    <row r="2161" spans="2:22" ht="15">
      <c r="B2161" s="25" t="str">
        <f>IF(C2161="","",ROWS($A$4:A2161))</f>
        <v/>
      </c>
      <c r="C2161" s="25" t="str">
        <f>IF('Student Record'!A2159="","",'Student Record'!A2159)</f>
        <v/>
      </c>
      <c r="D2161" s="25" t="str">
        <f>IF('Student Record'!B2159="","",'Student Record'!B2159)</f>
        <v/>
      </c>
      <c r="E2161" s="25" t="str">
        <f>IF('Student Record'!C2159="","",'Student Record'!C2159)</f>
        <v/>
      </c>
      <c r="F2161" s="26" t="str">
        <f>IF('Student Record'!E2159="","",'Student Record'!E2159)</f>
        <v/>
      </c>
      <c r="G2161" s="26" t="str">
        <f>IF('Student Record'!G2159="","",'Student Record'!G2159)</f>
        <v/>
      </c>
      <c r="H2161" s="25" t="str">
        <f>IF('Student Record'!I2159="","",'Student Record'!I2159)</f>
        <v/>
      </c>
      <c r="I2161" s="27" t="str">
        <f>IF('Student Record'!J2159="","",'Student Record'!J2159)</f>
        <v/>
      </c>
      <c r="J2161" s="25" t="str">
        <f>IF('Student Record'!O2159="","",'Student Record'!O2159)</f>
        <v/>
      </c>
      <c r="K21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1" s="25" t="str">
        <f>IF(Table1[[#This Row],[नाम विद्यार्थी]]="","",IF(AND(Table1[[#This Row],[कक्षा]]&gt;8,Table1[[#This Row],[कक्षा]]&lt;11),50,""))</f>
        <v/>
      </c>
      <c r="M2161" s="28" t="str">
        <f>IF(Table1[[#This Row],[नाम विद्यार्थी]]="","",IF(AND(Table1[[#This Row],[कक्षा]]&gt;=11,'School Fees'!$L$3="Yes"),100,""))</f>
        <v/>
      </c>
      <c r="N21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1" s="25" t="str">
        <f>IF(Table1[[#This Row],[नाम विद्यार्थी]]="","",IF(Table1[[#This Row],[कक्षा]]&gt;8,5,""))</f>
        <v/>
      </c>
      <c r="P21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1" s="21"/>
      <c r="R2161" s="21"/>
      <c r="S2161" s="28" t="str">
        <f>IF(SUM(Table1[[#This Row],[छात्र निधि]:[टी.सी.शुल्क]])=0,"",SUM(Table1[[#This Row],[छात्र निधि]:[टी.सी.शुल्क]]))</f>
        <v/>
      </c>
      <c r="T2161" s="33"/>
      <c r="U2161" s="33"/>
      <c r="V2161" s="22"/>
    </row>
    <row r="2162" spans="2:22" ht="15">
      <c r="B2162" s="25" t="str">
        <f>IF(C2162="","",ROWS($A$4:A2162))</f>
        <v/>
      </c>
      <c r="C2162" s="25" t="str">
        <f>IF('Student Record'!A2160="","",'Student Record'!A2160)</f>
        <v/>
      </c>
      <c r="D2162" s="25" t="str">
        <f>IF('Student Record'!B2160="","",'Student Record'!B2160)</f>
        <v/>
      </c>
      <c r="E2162" s="25" t="str">
        <f>IF('Student Record'!C2160="","",'Student Record'!C2160)</f>
        <v/>
      </c>
      <c r="F2162" s="26" t="str">
        <f>IF('Student Record'!E2160="","",'Student Record'!E2160)</f>
        <v/>
      </c>
      <c r="G2162" s="26" t="str">
        <f>IF('Student Record'!G2160="","",'Student Record'!G2160)</f>
        <v/>
      </c>
      <c r="H2162" s="25" t="str">
        <f>IF('Student Record'!I2160="","",'Student Record'!I2160)</f>
        <v/>
      </c>
      <c r="I2162" s="27" t="str">
        <f>IF('Student Record'!J2160="","",'Student Record'!J2160)</f>
        <v/>
      </c>
      <c r="J2162" s="25" t="str">
        <f>IF('Student Record'!O2160="","",'Student Record'!O2160)</f>
        <v/>
      </c>
      <c r="K21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2" s="25" t="str">
        <f>IF(Table1[[#This Row],[नाम विद्यार्थी]]="","",IF(AND(Table1[[#This Row],[कक्षा]]&gt;8,Table1[[#This Row],[कक्षा]]&lt;11),50,""))</f>
        <v/>
      </c>
      <c r="M2162" s="28" t="str">
        <f>IF(Table1[[#This Row],[नाम विद्यार्थी]]="","",IF(AND(Table1[[#This Row],[कक्षा]]&gt;=11,'School Fees'!$L$3="Yes"),100,""))</f>
        <v/>
      </c>
      <c r="N21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2" s="25" t="str">
        <f>IF(Table1[[#This Row],[नाम विद्यार्थी]]="","",IF(Table1[[#This Row],[कक्षा]]&gt;8,5,""))</f>
        <v/>
      </c>
      <c r="P21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2" s="21"/>
      <c r="R2162" s="21"/>
      <c r="S2162" s="28" t="str">
        <f>IF(SUM(Table1[[#This Row],[छात्र निधि]:[टी.सी.शुल्क]])=0,"",SUM(Table1[[#This Row],[छात्र निधि]:[टी.सी.शुल्क]]))</f>
        <v/>
      </c>
      <c r="T2162" s="33"/>
      <c r="U2162" s="33"/>
      <c r="V2162" s="22"/>
    </row>
    <row r="2163" spans="2:22" ht="15">
      <c r="B2163" s="25" t="str">
        <f>IF(C2163="","",ROWS($A$4:A2163))</f>
        <v/>
      </c>
      <c r="C2163" s="25" t="str">
        <f>IF('Student Record'!A2161="","",'Student Record'!A2161)</f>
        <v/>
      </c>
      <c r="D2163" s="25" t="str">
        <f>IF('Student Record'!B2161="","",'Student Record'!B2161)</f>
        <v/>
      </c>
      <c r="E2163" s="25" t="str">
        <f>IF('Student Record'!C2161="","",'Student Record'!C2161)</f>
        <v/>
      </c>
      <c r="F2163" s="26" t="str">
        <f>IF('Student Record'!E2161="","",'Student Record'!E2161)</f>
        <v/>
      </c>
      <c r="G2163" s="26" t="str">
        <f>IF('Student Record'!G2161="","",'Student Record'!G2161)</f>
        <v/>
      </c>
      <c r="H2163" s="25" t="str">
        <f>IF('Student Record'!I2161="","",'Student Record'!I2161)</f>
        <v/>
      </c>
      <c r="I2163" s="27" t="str">
        <f>IF('Student Record'!J2161="","",'Student Record'!J2161)</f>
        <v/>
      </c>
      <c r="J2163" s="25" t="str">
        <f>IF('Student Record'!O2161="","",'Student Record'!O2161)</f>
        <v/>
      </c>
      <c r="K21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3" s="25" t="str">
        <f>IF(Table1[[#This Row],[नाम विद्यार्थी]]="","",IF(AND(Table1[[#This Row],[कक्षा]]&gt;8,Table1[[#This Row],[कक्षा]]&lt;11),50,""))</f>
        <v/>
      </c>
      <c r="M2163" s="28" t="str">
        <f>IF(Table1[[#This Row],[नाम विद्यार्थी]]="","",IF(AND(Table1[[#This Row],[कक्षा]]&gt;=11,'School Fees'!$L$3="Yes"),100,""))</f>
        <v/>
      </c>
      <c r="N21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3" s="25" t="str">
        <f>IF(Table1[[#This Row],[नाम विद्यार्थी]]="","",IF(Table1[[#This Row],[कक्षा]]&gt;8,5,""))</f>
        <v/>
      </c>
      <c r="P21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3" s="21"/>
      <c r="R2163" s="21"/>
      <c r="S2163" s="28" t="str">
        <f>IF(SUM(Table1[[#This Row],[छात्र निधि]:[टी.सी.शुल्क]])=0,"",SUM(Table1[[#This Row],[छात्र निधि]:[टी.सी.शुल्क]]))</f>
        <v/>
      </c>
      <c r="T2163" s="33"/>
      <c r="U2163" s="33"/>
      <c r="V2163" s="22"/>
    </row>
    <row r="2164" spans="2:22" ht="15">
      <c r="B2164" s="25" t="str">
        <f>IF(C2164="","",ROWS($A$4:A2164))</f>
        <v/>
      </c>
      <c r="C2164" s="25" t="str">
        <f>IF('Student Record'!A2162="","",'Student Record'!A2162)</f>
        <v/>
      </c>
      <c r="D2164" s="25" t="str">
        <f>IF('Student Record'!B2162="","",'Student Record'!B2162)</f>
        <v/>
      </c>
      <c r="E2164" s="25" t="str">
        <f>IF('Student Record'!C2162="","",'Student Record'!C2162)</f>
        <v/>
      </c>
      <c r="F2164" s="26" t="str">
        <f>IF('Student Record'!E2162="","",'Student Record'!E2162)</f>
        <v/>
      </c>
      <c r="G2164" s="26" t="str">
        <f>IF('Student Record'!G2162="","",'Student Record'!G2162)</f>
        <v/>
      </c>
      <c r="H2164" s="25" t="str">
        <f>IF('Student Record'!I2162="","",'Student Record'!I2162)</f>
        <v/>
      </c>
      <c r="I2164" s="27" t="str">
        <f>IF('Student Record'!J2162="","",'Student Record'!J2162)</f>
        <v/>
      </c>
      <c r="J2164" s="25" t="str">
        <f>IF('Student Record'!O2162="","",'Student Record'!O2162)</f>
        <v/>
      </c>
      <c r="K21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4" s="25" t="str">
        <f>IF(Table1[[#This Row],[नाम विद्यार्थी]]="","",IF(AND(Table1[[#This Row],[कक्षा]]&gt;8,Table1[[#This Row],[कक्षा]]&lt;11),50,""))</f>
        <v/>
      </c>
      <c r="M2164" s="28" t="str">
        <f>IF(Table1[[#This Row],[नाम विद्यार्थी]]="","",IF(AND(Table1[[#This Row],[कक्षा]]&gt;=11,'School Fees'!$L$3="Yes"),100,""))</f>
        <v/>
      </c>
      <c r="N21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4" s="25" t="str">
        <f>IF(Table1[[#This Row],[नाम विद्यार्थी]]="","",IF(Table1[[#This Row],[कक्षा]]&gt;8,5,""))</f>
        <v/>
      </c>
      <c r="P21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4" s="21"/>
      <c r="R2164" s="21"/>
      <c r="S2164" s="28" t="str">
        <f>IF(SUM(Table1[[#This Row],[छात्र निधि]:[टी.सी.शुल्क]])=0,"",SUM(Table1[[#This Row],[छात्र निधि]:[टी.सी.शुल्क]]))</f>
        <v/>
      </c>
      <c r="T2164" s="33"/>
      <c r="U2164" s="33"/>
      <c r="V2164" s="22"/>
    </row>
    <row r="2165" spans="2:22" ht="15">
      <c r="B2165" s="25" t="str">
        <f>IF(C2165="","",ROWS($A$4:A2165))</f>
        <v/>
      </c>
      <c r="C2165" s="25" t="str">
        <f>IF('Student Record'!A2163="","",'Student Record'!A2163)</f>
        <v/>
      </c>
      <c r="D2165" s="25" t="str">
        <f>IF('Student Record'!B2163="","",'Student Record'!B2163)</f>
        <v/>
      </c>
      <c r="E2165" s="25" t="str">
        <f>IF('Student Record'!C2163="","",'Student Record'!C2163)</f>
        <v/>
      </c>
      <c r="F2165" s="26" t="str">
        <f>IF('Student Record'!E2163="","",'Student Record'!E2163)</f>
        <v/>
      </c>
      <c r="G2165" s="26" t="str">
        <f>IF('Student Record'!G2163="","",'Student Record'!G2163)</f>
        <v/>
      </c>
      <c r="H2165" s="25" t="str">
        <f>IF('Student Record'!I2163="","",'Student Record'!I2163)</f>
        <v/>
      </c>
      <c r="I2165" s="27" t="str">
        <f>IF('Student Record'!J2163="","",'Student Record'!J2163)</f>
        <v/>
      </c>
      <c r="J2165" s="25" t="str">
        <f>IF('Student Record'!O2163="","",'Student Record'!O2163)</f>
        <v/>
      </c>
      <c r="K21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5" s="25" t="str">
        <f>IF(Table1[[#This Row],[नाम विद्यार्थी]]="","",IF(AND(Table1[[#This Row],[कक्षा]]&gt;8,Table1[[#This Row],[कक्षा]]&lt;11),50,""))</f>
        <v/>
      </c>
      <c r="M2165" s="28" t="str">
        <f>IF(Table1[[#This Row],[नाम विद्यार्थी]]="","",IF(AND(Table1[[#This Row],[कक्षा]]&gt;=11,'School Fees'!$L$3="Yes"),100,""))</f>
        <v/>
      </c>
      <c r="N21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5" s="25" t="str">
        <f>IF(Table1[[#This Row],[नाम विद्यार्थी]]="","",IF(Table1[[#This Row],[कक्षा]]&gt;8,5,""))</f>
        <v/>
      </c>
      <c r="P21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5" s="21"/>
      <c r="R2165" s="21"/>
      <c r="S2165" s="28" t="str">
        <f>IF(SUM(Table1[[#This Row],[छात्र निधि]:[टी.सी.शुल्क]])=0,"",SUM(Table1[[#This Row],[छात्र निधि]:[टी.सी.शुल्क]]))</f>
        <v/>
      </c>
      <c r="T2165" s="33"/>
      <c r="U2165" s="33"/>
      <c r="V2165" s="22"/>
    </row>
    <row r="2166" spans="2:22" ht="15">
      <c r="B2166" s="25" t="str">
        <f>IF(C2166="","",ROWS($A$4:A2166))</f>
        <v/>
      </c>
      <c r="C2166" s="25" t="str">
        <f>IF('Student Record'!A2164="","",'Student Record'!A2164)</f>
        <v/>
      </c>
      <c r="D2166" s="25" t="str">
        <f>IF('Student Record'!B2164="","",'Student Record'!B2164)</f>
        <v/>
      </c>
      <c r="E2166" s="25" t="str">
        <f>IF('Student Record'!C2164="","",'Student Record'!C2164)</f>
        <v/>
      </c>
      <c r="F2166" s="26" t="str">
        <f>IF('Student Record'!E2164="","",'Student Record'!E2164)</f>
        <v/>
      </c>
      <c r="G2166" s="26" t="str">
        <f>IF('Student Record'!G2164="","",'Student Record'!G2164)</f>
        <v/>
      </c>
      <c r="H2166" s="25" t="str">
        <f>IF('Student Record'!I2164="","",'Student Record'!I2164)</f>
        <v/>
      </c>
      <c r="I2166" s="27" t="str">
        <f>IF('Student Record'!J2164="","",'Student Record'!J2164)</f>
        <v/>
      </c>
      <c r="J2166" s="25" t="str">
        <f>IF('Student Record'!O2164="","",'Student Record'!O2164)</f>
        <v/>
      </c>
      <c r="K21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6" s="25" t="str">
        <f>IF(Table1[[#This Row],[नाम विद्यार्थी]]="","",IF(AND(Table1[[#This Row],[कक्षा]]&gt;8,Table1[[#This Row],[कक्षा]]&lt;11),50,""))</f>
        <v/>
      </c>
      <c r="M2166" s="28" t="str">
        <f>IF(Table1[[#This Row],[नाम विद्यार्थी]]="","",IF(AND(Table1[[#This Row],[कक्षा]]&gt;=11,'School Fees'!$L$3="Yes"),100,""))</f>
        <v/>
      </c>
      <c r="N21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6" s="25" t="str">
        <f>IF(Table1[[#This Row],[नाम विद्यार्थी]]="","",IF(Table1[[#This Row],[कक्षा]]&gt;8,5,""))</f>
        <v/>
      </c>
      <c r="P21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6" s="21"/>
      <c r="R2166" s="21"/>
      <c r="S2166" s="28" t="str">
        <f>IF(SUM(Table1[[#This Row],[छात्र निधि]:[टी.सी.शुल्क]])=0,"",SUM(Table1[[#This Row],[छात्र निधि]:[टी.सी.शुल्क]]))</f>
        <v/>
      </c>
      <c r="T2166" s="33"/>
      <c r="U2166" s="33"/>
      <c r="V2166" s="22"/>
    </row>
    <row r="2167" spans="2:22" ht="15">
      <c r="B2167" s="25" t="str">
        <f>IF(C2167="","",ROWS($A$4:A2167))</f>
        <v/>
      </c>
      <c r="C2167" s="25" t="str">
        <f>IF('Student Record'!A2165="","",'Student Record'!A2165)</f>
        <v/>
      </c>
      <c r="D2167" s="25" t="str">
        <f>IF('Student Record'!B2165="","",'Student Record'!B2165)</f>
        <v/>
      </c>
      <c r="E2167" s="25" t="str">
        <f>IF('Student Record'!C2165="","",'Student Record'!C2165)</f>
        <v/>
      </c>
      <c r="F2167" s="26" t="str">
        <f>IF('Student Record'!E2165="","",'Student Record'!E2165)</f>
        <v/>
      </c>
      <c r="G2167" s="26" t="str">
        <f>IF('Student Record'!G2165="","",'Student Record'!G2165)</f>
        <v/>
      </c>
      <c r="H2167" s="25" t="str">
        <f>IF('Student Record'!I2165="","",'Student Record'!I2165)</f>
        <v/>
      </c>
      <c r="I2167" s="27" t="str">
        <f>IF('Student Record'!J2165="","",'Student Record'!J2165)</f>
        <v/>
      </c>
      <c r="J2167" s="25" t="str">
        <f>IF('Student Record'!O2165="","",'Student Record'!O2165)</f>
        <v/>
      </c>
      <c r="K21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7" s="25" t="str">
        <f>IF(Table1[[#This Row],[नाम विद्यार्थी]]="","",IF(AND(Table1[[#This Row],[कक्षा]]&gt;8,Table1[[#This Row],[कक्षा]]&lt;11),50,""))</f>
        <v/>
      </c>
      <c r="M2167" s="28" t="str">
        <f>IF(Table1[[#This Row],[नाम विद्यार्थी]]="","",IF(AND(Table1[[#This Row],[कक्षा]]&gt;=11,'School Fees'!$L$3="Yes"),100,""))</f>
        <v/>
      </c>
      <c r="N21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7" s="25" t="str">
        <f>IF(Table1[[#This Row],[नाम विद्यार्थी]]="","",IF(Table1[[#This Row],[कक्षा]]&gt;8,5,""))</f>
        <v/>
      </c>
      <c r="P21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7" s="21"/>
      <c r="R2167" s="21"/>
      <c r="S2167" s="28" t="str">
        <f>IF(SUM(Table1[[#This Row],[छात्र निधि]:[टी.सी.शुल्क]])=0,"",SUM(Table1[[#This Row],[छात्र निधि]:[टी.सी.शुल्क]]))</f>
        <v/>
      </c>
      <c r="T2167" s="33"/>
      <c r="U2167" s="33"/>
      <c r="V2167" s="22"/>
    </row>
    <row r="2168" spans="2:22" ht="15">
      <c r="B2168" s="25" t="str">
        <f>IF(C2168="","",ROWS($A$4:A2168))</f>
        <v/>
      </c>
      <c r="C2168" s="25" t="str">
        <f>IF('Student Record'!A2166="","",'Student Record'!A2166)</f>
        <v/>
      </c>
      <c r="D2168" s="25" t="str">
        <f>IF('Student Record'!B2166="","",'Student Record'!B2166)</f>
        <v/>
      </c>
      <c r="E2168" s="25" t="str">
        <f>IF('Student Record'!C2166="","",'Student Record'!C2166)</f>
        <v/>
      </c>
      <c r="F2168" s="26" t="str">
        <f>IF('Student Record'!E2166="","",'Student Record'!E2166)</f>
        <v/>
      </c>
      <c r="G2168" s="26" t="str">
        <f>IF('Student Record'!G2166="","",'Student Record'!G2166)</f>
        <v/>
      </c>
      <c r="H2168" s="25" t="str">
        <f>IF('Student Record'!I2166="","",'Student Record'!I2166)</f>
        <v/>
      </c>
      <c r="I2168" s="27" t="str">
        <f>IF('Student Record'!J2166="","",'Student Record'!J2166)</f>
        <v/>
      </c>
      <c r="J2168" s="25" t="str">
        <f>IF('Student Record'!O2166="","",'Student Record'!O2166)</f>
        <v/>
      </c>
      <c r="K21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8" s="25" t="str">
        <f>IF(Table1[[#This Row],[नाम विद्यार्थी]]="","",IF(AND(Table1[[#This Row],[कक्षा]]&gt;8,Table1[[#This Row],[कक्षा]]&lt;11),50,""))</f>
        <v/>
      </c>
      <c r="M2168" s="28" t="str">
        <f>IF(Table1[[#This Row],[नाम विद्यार्थी]]="","",IF(AND(Table1[[#This Row],[कक्षा]]&gt;=11,'School Fees'!$L$3="Yes"),100,""))</f>
        <v/>
      </c>
      <c r="N21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8" s="25" t="str">
        <f>IF(Table1[[#This Row],[नाम विद्यार्थी]]="","",IF(Table1[[#This Row],[कक्षा]]&gt;8,5,""))</f>
        <v/>
      </c>
      <c r="P21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8" s="21"/>
      <c r="R2168" s="21"/>
      <c r="S2168" s="28" t="str">
        <f>IF(SUM(Table1[[#This Row],[छात्र निधि]:[टी.सी.शुल्क]])=0,"",SUM(Table1[[#This Row],[छात्र निधि]:[टी.सी.शुल्क]]))</f>
        <v/>
      </c>
      <c r="T2168" s="33"/>
      <c r="U2168" s="33"/>
      <c r="V2168" s="22"/>
    </row>
    <row r="2169" spans="2:22" ht="15">
      <c r="B2169" s="25" t="str">
        <f>IF(C2169="","",ROWS($A$4:A2169))</f>
        <v/>
      </c>
      <c r="C2169" s="25" t="str">
        <f>IF('Student Record'!A2167="","",'Student Record'!A2167)</f>
        <v/>
      </c>
      <c r="D2169" s="25" t="str">
        <f>IF('Student Record'!B2167="","",'Student Record'!B2167)</f>
        <v/>
      </c>
      <c r="E2169" s="25" t="str">
        <f>IF('Student Record'!C2167="","",'Student Record'!C2167)</f>
        <v/>
      </c>
      <c r="F2169" s="26" t="str">
        <f>IF('Student Record'!E2167="","",'Student Record'!E2167)</f>
        <v/>
      </c>
      <c r="G2169" s="26" t="str">
        <f>IF('Student Record'!G2167="","",'Student Record'!G2167)</f>
        <v/>
      </c>
      <c r="H2169" s="25" t="str">
        <f>IF('Student Record'!I2167="","",'Student Record'!I2167)</f>
        <v/>
      </c>
      <c r="I2169" s="27" t="str">
        <f>IF('Student Record'!J2167="","",'Student Record'!J2167)</f>
        <v/>
      </c>
      <c r="J2169" s="25" t="str">
        <f>IF('Student Record'!O2167="","",'Student Record'!O2167)</f>
        <v/>
      </c>
      <c r="K21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69" s="25" t="str">
        <f>IF(Table1[[#This Row],[नाम विद्यार्थी]]="","",IF(AND(Table1[[#This Row],[कक्षा]]&gt;8,Table1[[#This Row],[कक्षा]]&lt;11),50,""))</f>
        <v/>
      </c>
      <c r="M2169" s="28" t="str">
        <f>IF(Table1[[#This Row],[नाम विद्यार्थी]]="","",IF(AND(Table1[[#This Row],[कक्षा]]&gt;=11,'School Fees'!$L$3="Yes"),100,""))</f>
        <v/>
      </c>
      <c r="N21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69" s="25" t="str">
        <f>IF(Table1[[#This Row],[नाम विद्यार्थी]]="","",IF(Table1[[#This Row],[कक्षा]]&gt;8,5,""))</f>
        <v/>
      </c>
      <c r="P21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69" s="21"/>
      <c r="R2169" s="21"/>
      <c r="S2169" s="28" t="str">
        <f>IF(SUM(Table1[[#This Row],[छात्र निधि]:[टी.सी.शुल्क]])=0,"",SUM(Table1[[#This Row],[छात्र निधि]:[टी.सी.शुल्क]]))</f>
        <v/>
      </c>
      <c r="T2169" s="33"/>
      <c r="U2169" s="33"/>
      <c r="V2169" s="22"/>
    </row>
    <row r="2170" spans="2:22" ht="15">
      <c r="B2170" s="25" t="str">
        <f>IF(C2170="","",ROWS($A$4:A2170))</f>
        <v/>
      </c>
      <c r="C2170" s="25" t="str">
        <f>IF('Student Record'!A2168="","",'Student Record'!A2168)</f>
        <v/>
      </c>
      <c r="D2170" s="25" t="str">
        <f>IF('Student Record'!B2168="","",'Student Record'!B2168)</f>
        <v/>
      </c>
      <c r="E2170" s="25" t="str">
        <f>IF('Student Record'!C2168="","",'Student Record'!C2168)</f>
        <v/>
      </c>
      <c r="F2170" s="26" t="str">
        <f>IF('Student Record'!E2168="","",'Student Record'!E2168)</f>
        <v/>
      </c>
      <c r="G2170" s="26" t="str">
        <f>IF('Student Record'!G2168="","",'Student Record'!G2168)</f>
        <v/>
      </c>
      <c r="H2170" s="25" t="str">
        <f>IF('Student Record'!I2168="","",'Student Record'!I2168)</f>
        <v/>
      </c>
      <c r="I2170" s="27" t="str">
        <f>IF('Student Record'!J2168="","",'Student Record'!J2168)</f>
        <v/>
      </c>
      <c r="J2170" s="25" t="str">
        <f>IF('Student Record'!O2168="","",'Student Record'!O2168)</f>
        <v/>
      </c>
      <c r="K21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0" s="25" t="str">
        <f>IF(Table1[[#This Row],[नाम विद्यार्थी]]="","",IF(AND(Table1[[#This Row],[कक्षा]]&gt;8,Table1[[#This Row],[कक्षा]]&lt;11),50,""))</f>
        <v/>
      </c>
      <c r="M2170" s="28" t="str">
        <f>IF(Table1[[#This Row],[नाम विद्यार्थी]]="","",IF(AND(Table1[[#This Row],[कक्षा]]&gt;=11,'School Fees'!$L$3="Yes"),100,""))</f>
        <v/>
      </c>
      <c r="N21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0" s="25" t="str">
        <f>IF(Table1[[#This Row],[नाम विद्यार्थी]]="","",IF(Table1[[#This Row],[कक्षा]]&gt;8,5,""))</f>
        <v/>
      </c>
      <c r="P21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0" s="21"/>
      <c r="R2170" s="21"/>
      <c r="S2170" s="28" t="str">
        <f>IF(SUM(Table1[[#This Row],[छात्र निधि]:[टी.सी.शुल्क]])=0,"",SUM(Table1[[#This Row],[छात्र निधि]:[टी.सी.शुल्क]]))</f>
        <v/>
      </c>
      <c r="T2170" s="33"/>
      <c r="U2170" s="33"/>
      <c r="V2170" s="22"/>
    </row>
    <row r="2171" spans="2:22" ht="15">
      <c r="B2171" s="25" t="str">
        <f>IF(C2171="","",ROWS($A$4:A2171))</f>
        <v/>
      </c>
      <c r="C2171" s="25" t="str">
        <f>IF('Student Record'!A2169="","",'Student Record'!A2169)</f>
        <v/>
      </c>
      <c r="D2171" s="25" t="str">
        <f>IF('Student Record'!B2169="","",'Student Record'!B2169)</f>
        <v/>
      </c>
      <c r="E2171" s="25" t="str">
        <f>IF('Student Record'!C2169="","",'Student Record'!C2169)</f>
        <v/>
      </c>
      <c r="F2171" s="26" t="str">
        <f>IF('Student Record'!E2169="","",'Student Record'!E2169)</f>
        <v/>
      </c>
      <c r="G2171" s="26" t="str">
        <f>IF('Student Record'!G2169="","",'Student Record'!G2169)</f>
        <v/>
      </c>
      <c r="H2171" s="25" t="str">
        <f>IF('Student Record'!I2169="","",'Student Record'!I2169)</f>
        <v/>
      </c>
      <c r="I2171" s="27" t="str">
        <f>IF('Student Record'!J2169="","",'Student Record'!J2169)</f>
        <v/>
      </c>
      <c r="J2171" s="25" t="str">
        <f>IF('Student Record'!O2169="","",'Student Record'!O2169)</f>
        <v/>
      </c>
      <c r="K21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1" s="25" t="str">
        <f>IF(Table1[[#This Row],[नाम विद्यार्थी]]="","",IF(AND(Table1[[#This Row],[कक्षा]]&gt;8,Table1[[#This Row],[कक्षा]]&lt;11),50,""))</f>
        <v/>
      </c>
      <c r="M2171" s="28" t="str">
        <f>IF(Table1[[#This Row],[नाम विद्यार्थी]]="","",IF(AND(Table1[[#This Row],[कक्षा]]&gt;=11,'School Fees'!$L$3="Yes"),100,""))</f>
        <v/>
      </c>
      <c r="N21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1" s="25" t="str">
        <f>IF(Table1[[#This Row],[नाम विद्यार्थी]]="","",IF(Table1[[#This Row],[कक्षा]]&gt;8,5,""))</f>
        <v/>
      </c>
      <c r="P21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1" s="21"/>
      <c r="R2171" s="21"/>
      <c r="S2171" s="28" t="str">
        <f>IF(SUM(Table1[[#This Row],[छात्र निधि]:[टी.सी.शुल्क]])=0,"",SUM(Table1[[#This Row],[छात्र निधि]:[टी.सी.शुल्क]]))</f>
        <v/>
      </c>
      <c r="T2171" s="33"/>
      <c r="U2171" s="33"/>
      <c r="V2171" s="22"/>
    </row>
    <row r="2172" spans="2:22" ht="15">
      <c r="B2172" s="25" t="str">
        <f>IF(C2172="","",ROWS($A$4:A2172))</f>
        <v/>
      </c>
      <c r="C2172" s="25" t="str">
        <f>IF('Student Record'!A2170="","",'Student Record'!A2170)</f>
        <v/>
      </c>
      <c r="D2172" s="25" t="str">
        <f>IF('Student Record'!B2170="","",'Student Record'!B2170)</f>
        <v/>
      </c>
      <c r="E2172" s="25" t="str">
        <f>IF('Student Record'!C2170="","",'Student Record'!C2170)</f>
        <v/>
      </c>
      <c r="F2172" s="26" t="str">
        <f>IF('Student Record'!E2170="","",'Student Record'!E2170)</f>
        <v/>
      </c>
      <c r="G2172" s="26" t="str">
        <f>IF('Student Record'!G2170="","",'Student Record'!G2170)</f>
        <v/>
      </c>
      <c r="H2172" s="25" t="str">
        <f>IF('Student Record'!I2170="","",'Student Record'!I2170)</f>
        <v/>
      </c>
      <c r="I2172" s="27" t="str">
        <f>IF('Student Record'!J2170="","",'Student Record'!J2170)</f>
        <v/>
      </c>
      <c r="J2172" s="25" t="str">
        <f>IF('Student Record'!O2170="","",'Student Record'!O2170)</f>
        <v/>
      </c>
      <c r="K21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2" s="25" t="str">
        <f>IF(Table1[[#This Row],[नाम विद्यार्थी]]="","",IF(AND(Table1[[#This Row],[कक्षा]]&gt;8,Table1[[#This Row],[कक्षा]]&lt;11),50,""))</f>
        <v/>
      </c>
      <c r="M2172" s="28" t="str">
        <f>IF(Table1[[#This Row],[नाम विद्यार्थी]]="","",IF(AND(Table1[[#This Row],[कक्षा]]&gt;=11,'School Fees'!$L$3="Yes"),100,""))</f>
        <v/>
      </c>
      <c r="N21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2" s="25" t="str">
        <f>IF(Table1[[#This Row],[नाम विद्यार्थी]]="","",IF(Table1[[#This Row],[कक्षा]]&gt;8,5,""))</f>
        <v/>
      </c>
      <c r="P21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2" s="21"/>
      <c r="R2172" s="21"/>
      <c r="S2172" s="28" t="str">
        <f>IF(SUM(Table1[[#This Row],[छात्र निधि]:[टी.सी.शुल्क]])=0,"",SUM(Table1[[#This Row],[छात्र निधि]:[टी.सी.शुल्क]]))</f>
        <v/>
      </c>
      <c r="T2172" s="33"/>
      <c r="U2172" s="33"/>
      <c r="V2172" s="22"/>
    </row>
    <row r="2173" spans="2:22" ht="15">
      <c r="B2173" s="25" t="str">
        <f>IF(C2173="","",ROWS($A$4:A2173))</f>
        <v/>
      </c>
      <c r="C2173" s="25" t="str">
        <f>IF('Student Record'!A2171="","",'Student Record'!A2171)</f>
        <v/>
      </c>
      <c r="D2173" s="25" t="str">
        <f>IF('Student Record'!B2171="","",'Student Record'!B2171)</f>
        <v/>
      </c>
      <c r="E2173" s="25" t="str">
        <f>IF('Student Record'!C2171="","",'Student Record'!C2171)</f>
        <v/>
      </c>
      <c r="F2173" s="26" t="str">
        <f>IF('Student Record'!E2171="","",'Student Record'!E2171)</f>
        <v/>
      </c>
      <c r="G2173" s="26" t="str">
        <f>IF('Student Record'!G2171="","",'Student Record'!G2171)</f>
        <v/>
      </c>
      <c r="H2173" s="25" t="str">
        <f>IF('Student Record'!I2171="","",'Student Record'!I2171)</f>
        <v/>
      </c>
      <c r="I2173" s="27" t="str">
        <f>IF('Student Record'!J2171="","",'Student Record'!J2171)</f>
        <v/>
      </c>
      <c r="J2173" s="25" t="str">
        <f>IF('Student Record'!O2171="","",'Student Record'!O2171)</f>
        <v/>
      </c>
      <c r="K21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3" s="25" t="str">
        <f>IF(Table1[[#This Row],[नाम विद्यार्थी]]="","",IF(AND(Table1[[#This Row],[कक्षा]]&gt;8,Table1[[#This Row],[कक्षा]]&lt;11),50,""))</f>
        <v/>
      </c>
      <c r="M2173" s="28" t="str">
        <f>IF(Table1[[#This Row],[नाम विद्यार्थी]]="","",IF(AND(Table1[[#This Row],[कक्षा]]&gt;=11,'School Fees'!$L$3="Yes"),100,""))</f>
        <v/>
      </c>
      <c r="N21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3" s="25" t="str">
        <f>IF(Table1[[#This Row],[नाम विद्यार्थी]]="","",IF(Table1[[#This Row],[कक्षा]]&gt;8,5,""))</f>
        <v/>
      </c>
      <c r="P21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3" s="21"/>
      <c r="R2173" s="21"/>
      <c r="S2173" s="28" t="str">
        <f>IF(SUM(Table1[[#This Row],[छात्र निधि]:[टी.सी.शुल्क]])=0,"",SUM(Table1[[#This Row],[छात्र निधि]:[टी.सी.शुल्क]]))</f>
        <v/>
      </c>
      <c r="T2173" s="33"/>
      <c r="U2173" s="33"/>
      <c r="V2173" s="22"/>
    </row>
    <row r="2174" spans="2:22" ht="15">
      <c r="B2174" s="25" t="str">
        <f>IF(C2174="","",ROWS($A$4:A2174))</f>
        <v/>
      </c>
      <c r="C2174" s="25" t="str">
        <f>IF('Student Record'!A2172="","",'Student Record'!A2172)</f>
        <v/>
      </c>
      <c r="D2174" s="25" t="str">
        <f>IF('Student Record'!B2172="","",'Student Record'!B2172)</f>
        <v/>
      </c>
      <c r="E2174" s="25" t="str">
        <f>IF('Student Record'!C2172="","",'Student Record'!C2172)</f>
        <v/>
      </c>
      <c r="F2174" s="26" t="str">
        <f>IF('Student Record'!E2172="","",'Student Record'!E2172)</f>
        <v/>
      </c>
      <c r="G2174" s="26" t="str">
        <f>IF('Student Record'!G2172="","",'Student Record'!G2172)</f>
        <v/>
      </c>
      <c r="H2174" s="25" t="str">
        <f>IF('Student Record'!I2172="","",'Student Record'!I2172)</f>
        <v/>
      </c>
      <c r="I2174" s="27" t="str">
        <f>IF('Student Record'!J2172="","",'Student Record'!J2172)</f>
        <v/>
      </c>
      <c r="J2174" s="25" t="str">
        <f>IF('Student Record'!O2172="","",'Student Record'!O2172)</f>
        <v/>
      </c>
      <c r="K21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4" s="25" t="str">
        <f>IF(Table1[[#This Row],[नाम विद्यार्थी]]="","",IF(AND(Table1[[#This Row],[कक्षा]]&gt;8,Table1[[#This Row],[कक्षा]]&lt;11),50,""))</f>
        <v/>
      </c>
      <c r="M2174" s="28" t="str">
        <f>IF(Table1[[#This Row],[नाम विद्यार्थी]]="","",IF(AND(Table1[[#This Row],[कक्षा]]&gt;=11,'School Fees'!$L$3="Yes"),100,""))</f>
        <v/>
      </c>
      <c r="N21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4" s="25" t="str">
        <f>IF(Table1[[#This Row],[नाम विद्यार्थी]]="","",IF(Table1[[#This Row],[कक्षा]]&gt;8,5,""))</f>
        <v/>
      </c>
      <c r="P21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4" s="21"/>
      <c r="R2174" s="21"/>
      <c r="S2174" s="28" t="str">
        <f>IF(SUM(Table1[[#This Row],[छात्र निधि]:[टी.सी.शुल्क]])=0,"",SUM(Table1[[#This Row],[छात्र निधि]:[टी.सी.शुल्क]]))</f>
        <v/>
      </c>
      <c r="T2174" s="33"/>
      <c r="U2174" s="33"/>
      <c r="V2174" s="22"/>
    </row>
    <row r="2175" spans="2:22" ht="15">
      <c r="B2175" s="25" t="str">
        <f>IF(C2175="","",ROWS($A$4:A2175))</f>
        <v/>
      </c>
      <c r="C2175" s="25" t="str">
        <f>IF('Student Record'!A2173="","",'Student Record'!A2173)</f>
        <v/>
      </c>
      <c r="D2175" s="25" t="str">
        <f>IF('Student Record'!B2173="","",'Student Record'!B2173)</f>
        <v/>
      </c>
      <c r="E2175" s="25" t="str">
        <f>IF('Student Record'!C2173="","",'Student Record'!C2173)</f>
        <v/>
      </c>
      <c r="F2175" s="26" t="str">
        <f>IF('Student Record'!E2173="","",'Student Record'!E2173)</f>
        <v/>
      </c>
      <c r="G2175" s="26" t="str">
        <f>IF('Student Record'!G2173="","",'Student Record'!G2173)</f>
        <v/>
      </c>
      <c r="H2175" s="25" t="str">
        <f>IF('Student Record'!I2173="","",'Student Record'!I2173)</f>
        <v/>
      </c>
      <c r="I2175" s="27" t="str">
        <f>IF('Student Record'!J2173="","",'Student Record'!J2173)</f>
        <v/>
      </c>
      <c r="J2175" s="25" t="str">
        <f>IF('Student Record'!O2173="","",'Student Record'!O2173)</f>
        <v/>
      </c>
      <c r="K21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5" s="25" t="str">
        <f>IF(Table1[[#This Row],[नाम विद्यार्थी]]="","",IF(AND(Table1[[#This Row],[कक्षा]]&gt;8,Table1[[#This Row],[कक्षा]]&lt;11),50,""))</f>
        <v/>
      </c>
      <c r="M2175" s="28" t="str">
        <f>IF(Table1[[#This Row],[नाम विद्यार्थी]]="","",IF(AND(Table1[[#This Row],[कक्षा]]&gt;=11,'School Fees'!$L$3="Yes"),100,""))</f>
        <v/>
      </c>
      <c r="N21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5" s="25" t="str">
        <f>IF(Table1[[#This Row],[नाम विद्यार्थी]]="","",IF(Table1[[#This Row],[कक्षा]]&gt;8,5,""))</f>
        <v/>
      </c>
      <c r="P21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5" s="21"/>
      <c r="R2175" s="21"/>
      <c r="S2175" s="28" t="str">
        <f>IF(SUM(Table1[[#This Row],[छात्र निधि]:[टी.सी.शुल्क]])=0,"",SUM(Table1[[#This Row],[छात्र निधि]:[टी.सी.शुल्क]]))</f>
        <v/>
      </c>
      <c r="T2175" s="33"/>
      <c r="U2175" s="33"/>
      <c r="V2175" s="22"/>
    </row>
    <row r="2176" spans="2:22" ht="15">
      <c r="B2176" s="25" t="str">
        <f>IF(C2176="","",ROWS($A$4:A2176))</f>
        <v/>
      </c>
      <c r="C2176" s="25" t="str">
        <f>IF('Student Record'!A2174="","",'Student Record'!A2174)</f>
        <v/>
      </c>
      <c r="D2176" s="25" t="str">
        <f>IF('Student Record'!B2174="","",'Student Record'!B2174)</f>
        <v/>
      </c>
      <c r="E2176" s="25" t="str">
        <f>IF('Student Record'!C2174="","",'Student Record'!C2174)</f>
        <v/>
      </c>
      <c r="F2176" s="26" t="str">
        <f>IF('Student Record'!E2174="","",'Student Record'!E2174)</f>
        <v/>
      </c>
      <c r="G2176" s="26" t="str">
        <f>IF('Student Record'!G2174="","",'Student Record'!G2174)</f>
        <v/>
      </c>
      <c r="H2176" s="25" t="str">
        <f>IF('Student Record'!I2174="","",'Student Record'!I2174)</f>
        <v/>
      </c>
      <c r="I2176" s="27" t="str">
        <f>IF('Student Record'!J2174="","",'Student Record'!J2174)</f>
        <v/>
      </c>
      <c r="J2176" s="25" t="str">
        <f>IF('Student Record'!O2174="","",'Student Record'!O2174)</f>
        <v/>
      </c>
      <c r="K21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6" s="25" t="str">
        <f>IF(Table1[[#This Row],[नाम विद्यार्थी]]="","",IF(AND(Table1[[#This Row],[कक्षा]]&gt;8,Table1[[#This Row],[कक्षा]]&lt;11),50,""))</f>
        <v/>
      </c>
      <c r="M2176" s="28" t="str">
        <f>IF(Table1[[#This Row],[नाम विद्यार्थी]]="","",IF(AND(Table1[[#This Row],[कक्षा]]&gt;=11,'School Fees'!$L$3="Yes"),100,""))</f>
        <v/>
      </c>
      <c r="N21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6" s="25" t="str">
        <f>IF(Table1[[#This Row],[नाम विद्यार्थी]]="","",IF(Table1[[#This Row],[कक्षा]]&gt;8,5,""))</f>
        <v/>
      </c>
      <c r="P21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6" s="21"/>
      <c r="R2176" s="21"/>
      <c r="S2176" s="28" t="str">
        <f>IF(SUM(Table1[[#This Row],[छात्र निधि]:[टी.सी.शुल्क]])=0,"",SUM(Table1[[#This Row],[छात्र निधि]:[टी.सी.शुल्क]]))</f>
        <v/>
      </c>
      <c r="T2176" s="33"/>
      <c r="U2176" s="33"/>
      <c r="V2176" s="22"/>
    </row>
    <row r="2177" spans="2:22" ht="15">
      <c r="B2177" s="25" t="str">
        <f>IF(C2177="","",ROWS($A$4:A2177))</f>
        <v/>
      </c>
      <c r="C2177" s="25" t="str">
        <f>IF('Student Record'!A2175="","",'Student Record'!A2175)</f>
        <v/>
      </c>
      <c r="D2177" s="25" t="str">
        <f>IF('Student Record'!B2175="","",'Student Record'!B2175)</f>
        <v/>
      </c>
      <c r="E2177" s="25" t="str">
        <f>IF('Student Record'!C2175="","",'Student Record'!C2175)</f>
        <v/>
      </c>
      <c r="F2177" s="26" t="str">
        <f>IF('Student Record'!E2175="","",'Student Record'!E2175)</f>
        <v/>
      </c>
      <c r="G2177" s="26" t="str">
        <f>IF('Student Record'!G2175="","",'Student Record'!G2175)</f>
        <v/>
      </c>
      <c r="H2177" s="25" t="str">
        <f>IF('Student Record'!I2175="","",'Student Record'!I2175)</f>
        <v/>
      </c>
      <c r="I2177" s="27" t="str">
        <f>IF('Student Record'!J2175="","",'Student Record'!J2175)</f>
        <v/>
      </c>
      <c r="J2177" s="25" t="str">
        <f>IF('Student Record'!O2175="","",'Student Record'!O2175)</f>
        <v/>
      </c>
      <c r="K21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7" s="25" t="str">
        <f>IF(Table1[[#This Row],[नाम विद्यार्थी]]="","",IF(AND(Table1[[#This Row],[कक्षा]]&gt;8,Table1[[#This Row],[कक्षा]]&lt;11),50,""))</f>
        <v/>
      </c>
      <c r="M2177" s="28" t="str">
        <f>IF(Table1[[#This Row],[नाम विद्यार्थी]]="","",IF(AND(Table1[[#This Row],[कक्षा]]&gt;=11,'School Fees'!$L$3="Yes"),100,""))</f>
        <v/>
      </c>
      <c r="N21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7" s="25" t="str">
        <f>IF(Table1[[#This Row],[नाम विद्यार्थी]]="","",IF(Table1[[#This Row],[कक्षा]]&gt;8,5,""))</f>
        <v/>
      </c>
      <c r="P21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7" s="21"/>
      <c r="R2177" s="21"/>
      <c r="S2177" s="28" t="str">
        <f>IF(SUM(Table1[[#This Row],[छात्र निधि]:[टी.सी.शुल्क]])=0,"",SUM(Table1[[#This Row],[छात्र निधि]:[टी.सी.शुल्क]]))</f>
        <v/>
      </c>
      <c r="T2177" s="33"/>
      <c r="U2177" s="33"/>
      <c r="V2177" s="22"/>
    </row>
    <row r="2178" spans="2:22" ht="15">
      <c r="B2178" s="25" t="str">
        <f>IF(C2178="","",ROWS($A$4:A2178))</f>
        <v/>
      </c>
      <c r="C2178" s="25" t="str">
        <f>IF('Student Record'!A2176="","",'Student Record'!A2176)</f>
        <v/>
      </c>
      <c r="D2178" s="25" t="str">
        <f>IF('Student Record'!B2176="","",'Student Record'!B2176)</f>
        <v/>
      </c>
      <c r="E2178" s="25" t="str">
        <f>IF('Student Record'!C2176="","",'Student Record'!C2176)</f>
        <v/>
      </c>
      <c r="F2178" s="26" t="str">
        <f>IF('Student Record'!E2176="","",'Student Record'!E2176)</f>
        <v/>
      </c>
      <c r="G2178" s="26" t="str">
        <f>IF('Student Record'!G2176="","",'Student Record'!G2176)</f>
        <v/>
      </c>
      <c r="H2178" s="25" t="str">
        <f>IF('Student Record'!I2176="","",'Student Record'!I2176)</f>
        <v/>
      </c>
      <c r="I2178" s="27" t="str">
        <f>IF('Student Record'!J2176="","",'Student Record'!J2176)</f>
        <v/>
      </c>
      <c r="J2178" s="25" t="str">
        <f>IF('Student Record'!O2176="","",'Student Record'!O2176)</f>
        <v/>
      </c>
      <c r="K21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8" s="25" t="str">
        <f>IF(Table1[[#This Row],[नाम विद्यार्थी]]="","",IF(AND(Table1[[#This Row],[कक्षा]]&gt;8,Table1[[#This Row],[कक्षा]]&lt;11),50,""))</f>
        <v/>
      </c>
      <c r="M2178" s="28" t="str">
        <f>IF(Table1[[#This Row],[नाम विद्यार्थी]]="","",IF(AND(Table1[[#This Row],[कक्षा]]&gt;=11,'School Fees'!$L$3="Yes"),100,""))</f>
        <v/>
      </c>
      <c r="N21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8" s="25" t="str">
        <f>IF(Table1[[#This Row],[नाम विद्यार्थी]]="","",IF(Table1[[#This Row],[कक्षा]]&gt;8,5,""))</f>
        <v/>
      </c>
      <c r="P21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8" s="21"/>
      <c r="R2178" s="21"/>
      <c r="S2178" s="28" t="str">
        <f>IF(SUM(Table1[[#This Row],[छात्र निधि]:[टी.सी.शुल्क]])=0,"",SUM(Table1[[#This Row],[छात्र निधि]:[टी.सी.शुल्क]]))</f>
        <v/>
      </c>
      <c r="T2178" s="33"/>
      <c r="U2178" s="33"/>
      <c r="V2178" s="22"/>
    </row>
    <row r="2179" spans="2:22" ht="15">
      <c r="B2179" s="25" t="str">
        <f>IF(C2179="","",ROWS($A$4:A2179))</f>
        <v/>
      </c>
      <c r="C2179" s="25" t="str">
        <f>IF('Student Record'!A2177="","",'Student Record'!A2177)</f>
        <v/>
      </c>
      <c r="D2179" s="25" t="str">
        <f>IF('Student Record'!B2177="","",'Student Record'!B2177)</f>
        <v/>
      </c>
      <c r="E2179" s="25" t="str">
        <f>IF('Student Record'!C2177="","",'Student Record'!C2177)</f>
        <v/>
      </c>
      <c r="F2179" s="26" t="str">
        <f>IF('Student Record'!E2177="","",'Student Record'!E2177)</f>
        <v/>
      </c>
      <c r="G2179" s="26" t="str">
        <f>IF('Student Record'!G2177="","",'Student Record'!G2177)</f>
        <v/>
      </c>
      <c r="H2179" s="25" t="str">
        <f>IF('Student Record'!I2177="","",'Student Record'!I2177)</f>
        <v/>
      </c>
      <c r="I2179" s="27" t="str">
        <f>IF('Student Record'!J2177="","",'Student Record'!J2177)</f>
        <v/>
      </c>
      <c r="J2179" s="25" t="str">
        <f>IF('Student Record'!O2177="","",'Student Record'!O2177)</f>
        <v/>
      </c>
      <c r="K21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79" s="25" t="str">
        <f>IF(Table1[[#This Row],[नाम विद्यार्थी]]="","",IF(AND(Table1[[#This Row],[कक्षा]]&gt;8,Table1[[#This Row],[कक्षा]]&lt;11),50,""))</f>
        <v/>
      </c>
      <c r="M2179" s="28" t="str">
        <f>IF(Table1[[#This Row],[नाम विद्यार्थी]]="","",IF(AND(Table1[[#This Row],[कक्षा]]&gt;=11,'School Fees'!$L$3="Yes"),100,""))</f>
        <v/>
      </c>
      <c r="N21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79" s="25" t="str">
        <f>IF(Table1[[#This Row],[नाम विद्यार्थी]]="","",IF(Table1[[#This Row],[कक्षा]]&gt;8,5,""))</f>
        <v/>
      </c>
      <c r="P21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79" s="21"/>
      <c r="R2179" s="21"/>
      <c r="S2179" s="28" t="str">
        <f>IF(SUM(Table1[[#This Row],[छात्र निधि]:[टी.सी.शुल्क]])=0,"",SUM(Table1[[#This Row],[छात्र निधि]:[टी.सी.शुल्क]]))</f>
        <v/>
      </c>
      <c r="T2179" s="33"/>
      <c r="U2179" s="33"/>
      <c r="V2179" s="22"/>
    </row>
    <row r="2180" spans="2:22" ht="15">
      <c r="B2180" s="25" t="str">
        <f>IF(C2180="","",ROWS($A$4:A2180))</f>
        <v/>
      </c>
      <c r="C2180" s="25" t="str">
        <f>IF('Student Record'!A2178="","",'Student Record'!A2178)</f>
        <v/>
      </c>
      <c r="D2180" s="25" t="str">
        <f>IF('Student Record'!B2178="","",'Student Record'!B2178)</f>
        <v/>
      </c>
      <c r="E2180" s="25" t="str">
        <f>IF('Student Record'!C2178="","",'Student Record'!C2178)</f>
        <v/>
      </c>
      <c r="F2180" s="26" t="str">
        <f>IF('Student Record'!E2178="","",'Student Record'!E2178)</f>
        <v/>
      </c>
      <c r="G2180" s="26" t="str">
        <f>IF('Student Record'!G2178="","",'Student Record'!G2178)</f>
        <v/>
      </c>
      <c r="H2180" s="25" t="str">
        <f>IF('Student Record'!I2178="","",'Student Record'!I2178)</f>
        <v/>
      </c>
      <c r="I2180" s="27" t="str">
        <f>IF('Student Record'!J2178="","",'Student Record'!J2178)</f>
        <v/>
      </c>
      <c r="J2180" s="25" t="str">
        <f>IF('Student Record'!O2178="","",'Student Record'!O2178)</f>
        <v/>
      </c>
      <c r="K21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0" s="25" t="str">
        <f>IF(Table1[[#This Row],[नाम विद्यार्थी]]="","",IF(AND(Table1[[#This Row],[कक्षा]]&gt;8,Table1[[#This Row],[कक्षा]]&lt;11),50,""))</f>
        <v/>
      </c>
      <c r="M2180" s="28" t="str">
        <f>IF(Table1[[#This Row],[नाम विद्यार्थी]]="","",IF(AND(Table1[[#This Row],[कक्षा]]&gt;=11,'School Fees'!$L$3="Yes"),100,""))</f>
        <v/>
      </c>
      <c r="N21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0" s="25" t="str">
        <f>IF(Table1[[#This Row],[नाम विद्यार्थी]]="","",IF(Table1[[#This Row],[कक्षा]]&gt;8,5,""))</f>
        <v/>
      </c>
      <c r="P21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0" s="21"/>
      <c r="R2180" s="21"/>
      <c r="S2180" s="28" t="str">
        <f>IF(SUM(Table1[[#This Row],[छात्र निधि]:[टी.सी.शुल्क]])=0,"",SUM(Table1[[#This Row],[छात्र निधि]:[टी.सी.शुल्क]]))</f>
        <v/>
      </c>
      <c r="T2180" s="33"/>
      <c r="U2180" s="33"/>
      <c r="V2180" s="22"/>
    </row>
    <row r="2181" spans="2:22" ht="15">
      <c r="B2181" s="25" t="str">
        <f>IF(C2181="","",ROWS($A$4:A2181))</f>
        <v/>
      </c>
      <c r="C2181" s="25" t="str">
        <f>IF('Student Record'!A2179="","",'Student Record'!A2179)</f>
        <v/>
      </c>
      <c r="D2181" s="25" t="str">
        <f>IF('Student Record'!B2179="","",'Student Record'!B2179)</f>
        <v/>
      </c>
      <c r="E2181" s="25" t="str">
        <f>IF('Student Record'!C2179="","",'Student Record'!C2179)</f>
        <v/>
      </c>
      <c r="F2181" s="26" t="str">
        <f>IF('Student Record'!E2179="","",'Student Record'!E2179)</f>
        <v/>
      </c>
      <c r="G2181" s="26" t="str">
        <f>IF('Student Record'!G2179="","",'Student Record'!G2179)</f>
        <v/>
      </c>
      <c r="H2181" s="25" t="str">
        <f>IF('Student Record'!I2179="","",'Student Record'!I2179)</f>
        <v/>
      </c>
      <c r="I2181" s="27" t="str">
        <f>IF('Student Record'!J2179="","",'Student Record'!J2179)</f>
        <v/>
      </c>
      <c r="J2181" s="25" t="str">
        <f>IF('Student Record'!O2179="","",'Student Record'!O2179)</f>
        <v/>
      </c>
      <c r="K21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1" s="25" t="str">
        <f>IF(Table1[[#This Row],[नाम विद्यार्थी]]="","",IF(AND(Table1[[#This Row],[कक्षा]]&gt;8,Table1[[#This Row],[कक्षा]]&lt;11),50,""))</f>
        <v/>
      </c>
      <c r="M2181" s="28" t="str">
        <f>IF(Table1[[#This Row],[नाम विद्यार्थी]]="","",IF(AND(Table1[[#This Row],[कक्षा]]&gt;=11,'School Fees'!$L$3="Yes"),100,""))</f>
        <v/>
      </c>
      <c r="N21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1" s="25" t="str">
        <f>IF(Table1[[#This Row],[नाम विद्यार्थी]]="","",IF(Table1[[#This Row],[कक्षा]]&gt;8,5,""))</f>
        <v/>
      </c>
      <c r="P21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1" s="21"/>
      <c r="R2181" s="21"/>
      <c r="S2181" s="28" t="str">
        <f>IF(SUM(Table1[[#This Row],[छात्र निधि]:[टी.सी.शुल्क]])=0,"",SUM(Table1[[#This Row],[छात्र निधि]:[टी.सी.शुल्क]]))</f>
        <v/>
      </c>
      <c r="T2181" s="33"/>
      <c r="U2181" s="33"/>
      <c r="V2181" s="22"/>
    </row>
    <row r="2182" spans="2:22" ht="15">
      <c r="B2182" s="25" t="str">
        <f>IF(C2182="","",ROWS($A$4:A2182))</f>
        <v/>
      </c>
      <c r="C2182" s="25" t="str">
        <f>IF('Student Record'!A2180="","",'Student Record'!A2180)</f>
        <v/>
      </c>
      <c r="D2182" s="25" t="str">
        <f>IF('Student Record'!B2180="","",'Student Record'!B2180)</f>
        <v/>
      </c>
      <c r="E2182" s="25" t="str">
        <f>IF('Student Record'!C2180="","",'Student Record'!C2180)</f>
        <v/>
      </c>
      <c r="F2182" s="26" t="str">
        <f>IF('Student Record'!E2180="","",'Student Record'!E2180)</f>
        <v/>
      </c>
      <c r="G2182" s="26" t="str">
        <f>IF('Student Record'!G2180="","",'Student Record'!G2180)</f>
        <v/>
      </c>
      <c r="H2182" s="25" t="str">
        <f>IF('Student Record'!I2180="","",'Student Record'!I2180)</f>
        <v/>
      </c>
      <c r="I2182" s="27" t="str">
        <f>IF('Student Record'!J2180="","",'Student Record'!J2180)</f>
        <v/>
      </c>
      <c r="J2182" s="25" t="str">
        <f>IF('Student Record'!O2180="","",'Student Record'!O2180)</f>
        <v/>
      </c>
      <c r="K21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2" s="25" t="str">
        <f>IF(Table1[[#This Row],[नाम विद्यार्थी]]="","",IF(AND(Table1[[#This Row],[कक्षा]]&gt;8,Table1[[#This Row],[कक्षा]]&lt;11),50,""))</f>
        <v/>
      </c>
      <c r="M2182" s="28" t="str">
        <f>IF(Table1[[#This Row],[नाम विद्यार्थी]]="","",IF(AND(Table1[[#This Row],[कक्षा]]&gt;=11,'School Fees'!$L$3="Yes"),100,""))</f>
        <v/>
      </c>
      <c r="N21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2" s="25" t="str">
        <f>IF(Table1[[#This Row],[नाम विद्यार्थी]]="","",IF(Table1[[#This Row],[कक्षा]]&gt;8,5,""))</f>
        <v/>
      </c>
      <c r="P21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2" s="21"/>
      <c r="R2182" s="21"/>
      <c r="S2182" s="28" t="str">
        <f>IF(SUM(Table1[[#This Row],[छात्र निधि]:[टी.सी.शुल्क]])=0,"",SUM(Table1[[#This Row],[छात्र निधि]:[टी.सी.शुल्क]]))</f>
        <v/>
      </c>
      <c r="T2182" s="33"/>
      <c r="U2182" s="33"/>
      <c r="V2182" s="22"/>
    </row>
    <row r="2183" spans="2:22" ht="15">
      <c r="B2183" s="25" t="str">
        <f>IF(C2183="","",ROWS($A$4:A2183))</f>
        <v/>
      </c>
      <c r="C2183" s="25" t="str">
        <f>IF('Student Record'!A2181="","",'Student Record'!A2181)</f>
        <v/>
      </c>
      <c r="D2183" s="25" t="str">
        <f>IF('Student Record'!B2181="","",'Student Record'!B2181)</f>
        <v/>
      </c>
      <c r="E2183" s="25" t="str">
        <f>IF('Student Record'!C2181="","",'Student Record'!C2181)</f>
        <v/>
      </c>
      <c r="F2183" s="26" t="str">
        <f>IF('Student Record'!E2181="","",'Student Record'!E2181)</f>
        <v/>
      </c>
      <c r="G2183" s="26" t="str">
        <f>IF('Student Record'!G2181="","",'Student Record'!G2181)</f>
        <v/>
      </c>
      <c r="H2183" s="25" t="str">
        <f>IF('Student Record'!I2181="","",'Student Record'!I2181)</f>
        <v/>
      </c>
      <c r="I2183" s="27" t="str">
        <f>IF('Student Record'!J2181="","",'Student Record'!J2181)</f>
        <v/>
      </c>
      <c r="J2183" s="25" t="str">
        <f>IF('Student Record'!O2181="","",'Student Record'!O2181)</f>
        <v/>
      </c>
      <c r="K21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3" s="25" t="str">
        <f>IF(Table1[[#This Row],[नाम विद्यार्थी]]="","",IF(AND(Table1[[#This Row],[कक्षा]]&gt;8,Table1[[#This Row],[कक्षा]]&lt;11),50,""))</f>
        <v/>
      </c>
      <c r="M2183" s="28" t="str">
        <f>IF(Table1[[#This Row],[नाम विद्यार्थी]]="","",IF(AND(Table1[[#This Row],[कक्षा]]&gt;=11,'School Fees'!$L$3="Yes"),100,""))</f>
        <v/>
      </c>
      <c r="N21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3" s="25" t="str">
        <f>IF(Table1[[#This Row],[नाम विद्यार्थी]]="","",IF(Table1[[#This Row],[कक्षा]]&gt;8,5,""))</f>
        <v/>
      </c>
      <c r="P21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3" s="21"/>
      <c r="R2183" s="21"/>
      <c r="S2183" s="28" t="str">
        <f>IF(SUM(Table1[[#This Row],[छात्र निधि]:[टी.सी.शुल्क]])=0,"",SUM(Table1[[#This Row],[छात्र निधि]:[टी.सी.शुल्क]]))</f>
        <v/>
      </c>
      <c r="T2183" s="33"/>
      <c r="U2183" s="33"/>
      <c r="V2183" s="22"/>
    </row>
    <row r="2184" spans="2:22" ht="15">
      <c r="B2184" s="25" t="str">
        <f>IF(C2184="","",ROWS($A$4:A2184))</f>
        <v/>
      </c>
      <c r="C2184" s="25" t="str">
        <f>IF('Student Record'!A2182="","",'Student Record'!A2182)</f>
        <v/>
      </c>
      <c r="D2184" s="25" t="str">
        <f>IF('Student Record'!B2182="","",'Student Record'!B2182)</f>
        <v/>
      </c>
      <c r="E2184" s="25" t="str">
        <f>IF('Student Record'!C2182="","",'Student Record'!C2182)</f>
        <v/>
      </c>
      <c r="F2184" s="26" t="str">
        <f>IF('Student Record'!E2182="","",'Student Record'!E2182)</f>
        <v/>
      </c>
      <c r="G2184" s="26" t="str">
        <f>IF('Student Record'!G2182="","",'Student Record'!G2182)</f>
        <v/>
      </c>
      <c r="H2184" s="25" t="str">
        <f>IF('Student Record'!I2182="","",'Student Record'!I2182)</f>
        <v/>
      </c>
      <c r="I2184" s="27" t="str">
        <f>IF('Student Record'!J2182="","",'Student Record'!J2182)</f>
        <v/>
      </c>
      <c r="J2184" s="25" t="str">
        <f>IF('Student Record'!O2182="","",'Student Record'!O2182)</f>
        <v/>
      </c>
      <c r="K21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4" s="25" t="str">
        <f>IF(Table1[[#This Row],[नाम विद्यार्थी]]="","",IF(AND(Table1[[#This Row],[कक्षा]]&gt;8,Table1[[#This Row],[कक्षा]]&lt;11),50,""))</f>
        <v/>
      </c>
      <c r="M2184" s="28" t="str">
        <f>IF(Table1[[#This Row],[नाम विद्यार्थी]]="","",IF(AND(Table1[[#This Row],[कक्षा]]&gt;=11,'School Fees'!$L$3="Yes"),100,""))</f>
        <v/>
      </c>
      <c r="N21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4" s="25" t="str">
        <f>IF(Table1[[#This Row],[नाम विद्यार्थी]]="","",IF(Table1[[#This Row],[कक्षा]]&gt;8,5,""))</f>
        <v/>
      </c>
      <c r="P21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4" s="21"/>
      <c r="R2184" s="21"/>
      <c r="S2184" s="28" t="str">
        <f>IF(SUM(Table1[[#This Row],[छात्र निधि]:[टी.सी.शुल्क]])=0,"",SUM(Table1[[#This Row],[छात्र निधि]:[टी.सी.शुल्क]]))</f>
        <v/>
      </c>
      <c r="T2184" s="33"/>
      <c r="U2184" s="33"/>
      <c r="V2184" s="22"/>
    </row>
    <row r="2185" spans="2:22" ht="15">
      <c r="B2185" s="25" t="str">
        <f>IF(C2185="","",ROWS($A$4:A2185))</f>
        <v/>
      </c>
      <c r="C2185" s="25" t="str">
        <f>IF('Student Record'!A2183="","",'Student Record'!A2183)</f>
        <v/>
      </c>
      <c r="D2185" s="25" t="str">
        <f>IF('Student Record'!B2183="","",'Student Record'!B2183)</f>
        <v/>
      </c>
      <c r="E2185" s="25" t="str">
        <f>IF('Student Record'!C2183="","",'Student Record'!C2183)</f>
        <v/>
      </c>
      <c r="F2185" s="26" t="str">
        <f>IF('Student Record'!E2183="","",'Student Record'!E2183)</f>
        <v/>
      </c>
      <c r="G2185" s="26" t="str">
        <f>IF('Student Record'!G2183="","",'Student Record'!G2183)</f>
        <v/>
      </c>
      <c r="H2185" s="25" t="str">
        <f>IF('Student Record'!I2183="","",'Student Record'!I2183)</f>
        <v/>
      </c>
      <c r="I2185" s="27" t="str">
        <f>IF('Student Record'!J2183="","",'Student Record'!J2183)</f>
        <v/>
      </c>
      <c r="J2185" s="25" t="str">
        <f>IF('Student Record'!O2183="","",'Student Record'!O2183)</f>
        <v/>
      </c>
      <c r="K21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5" s="25" t="str">
        <f>IF(Table1[[#This Row],[नाम विद्यार्थी]]="","",IF(AND(Table1[[#This Row],[कक्षा]]&gt;8,Table1[[#This Row],[कक्षा]]&lt;11),50,""))</f>
        <v/>
      </c>
      <c r="M2185" s="28" t="str">
        <f>IF(Table1[[#This Row],[नाम विद्यार्थी]]="","",IF(AND(Table1[[#This Row],[कक्षा]]&gt;=11,'School Fees'!$L$3="Yes"),100,""))</f>
        <v/>
      </c>
      <c r="N21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5" s="25" t="str">
        <f>IF(Table1[[#This Row],[नाम विद्यार्थी]]="","",IF(Table1[[#This Row],[कक्षा]]&gt;8,5,""))</f>
        <v/>
      </c>
      <c r="P21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5" s="21"/>
      <c r="R2185" s="21"/>
      <c r="S2185" s="28" t="str">
        <f>IF(SUM(Table1[[#This Row],[छात्र निधि]:[टी.सी.शुल्क]])=0,"",SUM(Table1[[#This Row],[छात्र निधि]:[टी.सी.शुल्क]]))</f>
        <v/>
      </c>
      <c r="T2185" s="33"/>
      <c r="U2185" s="33"/>
      <c r="V2185" s="22"/>
    </row>
    <row r="2186" spans="2:22" ht="15">
      <c r="B2186" s="25" t="str">
        <f>IF(C2186="","",ROWS($A$4:A2186))</f>
        <v/>
      </c>
      <c r="C2186" s="25" t="str">
        <f>IF('Student Record'!A2184="","",'Student Record'!A2184)</f>
        <v/>
      </c>
      <c r="D2186" s="25" t="str">
        <f>IF('Student Record'!B2184="","",'Student Record'!B2184)</f>
        <v/>
      </c>
      <c r="E2186" s="25" t="str">
        <f>IF('Student Record'!C2184="","",'Student Record'!C2184)</f>
        <v/>
      </c>
      <c r="F2186" s="26" t="str">
        <f>IF('Student Record'!E2184="","",'Student Record'!E2184)</f>
        <v/>
      </c>
      <c r="G2186" s="26" t="str">
        <f>IF('Student Record'!G2184="","",'Student Record'!G2184)</f>
        <v/>
      </c>
      <c r="H2186" s="25" t="str">
        <f>IF('Student Record'!I2184="","",'Student Record'!I2184)</f>
        <v/>
      </c>
      <c r="I2186" s="27" t="str">
        <f>IF('Student Record'!J2184="","",'Student Record'!J2184)</f>
        <v/>
      </c>
      <c r="J2186" s="25" t="str">
        <f>IF('Student Record'!O2184="","",'Student Record'!O2184)</f>
        <v/>
      </c>
      <c r="K21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6" s="25" t="str">
        <f>IF(Table1[[#This Row],[नाम विद्यार्थी]]="","",IF(AND(Table1[[#This Row],[कक्षा]]&gt;8,Table1[[#This Row],[कक्षा]]&lt;11),50,""))</f>
        <v/>
      </c>
      <c r="M2186" s="28" t="str">
        <f>IF(Table1[[#This Row],[नाम विद्यार्थी]]="","",IF(AND(Table1[[#This Row],[कक्षा]]&gt;=11,'School Fees'!$L$3="Yes"),100,""))</f>
        <v/>
      </c>
      <c r="N21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6" s="25" t="str">
        <f>IF(Table1[[#This Row],[नाम विद्यार्थी]]="","",IF(Table1[[#This Row],[कक्षा]]&gt;8,5,""))</f>
        <v/>
      </c>
      <c r="P21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6" s="21"/>
      <c r="R2186" s="21"/>
      <c r="S2186" s="28" t="str">
        <f>IF(SUM(Table1[[#This Row],[छात्र निधि]:[टी.सी.शुल्क]])=0,"",SUM(Table1[[#This Row],[छात्र निधि]:[टी.सी.शुल्क]]))</f>
        <v/>
      </c>
      <c r="T2186" s="33"/>
      <c r="U2186" s="33"/>
      <c r="V2186" s="22"/>
    </row>
    <row r="2187" spans="2:22" ht="15">
      <c r="B2187" s="25" t="str">
        <f>IF(C2187="","",ROWS($A$4:A2187))</f>
        <v/>
      </c>
      <c r="C2187" s="25" t="str">
        <f>IF('Student Record'!A2185="","",'Student Record'!A2185)</f>
        <v/>
      </c>
      <c r="D2187" s="25" t="str">
        <f>IF('Student Record'!B2185="","",'Student Record'!B2185)</f>
        <v/>
      </c>
      <c r="E2187" s="25" t="str">
        <f>IF('Student Record'!C2185="","",'Student Record'!C2185)</f>
        <v/>
      </c>
      <c r="F2187" s="26" t="str">
        <f>IF('Student Record'!E2185="","",'Student Record'!E2185)</f>
        <v/>
      </c>
      <c r="G2187" s="26" t="str">
        <f>IF('Student Record'!G2185="","",'Student Record'!G2185)</f>
        <v/>
      </c>
      <c r="H2187" s="25" t="str">
        <f>IF('Student Record'!I2185="","",'Student Record'!I2185)</f>
        <v/>
      </c>
      <c r="I2187" s="27" t="str">
        <f>IF('Student Record'!J2185="","",'Student Record'!J2185)</f>
        <v/>
      </c>
      <c r="J2187" s="25" t="str">
        <f>IF('Student Record'!O2185="","",'Student Record'!O2185)</f>
        <v/>
      </c>
      <c r="K21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7" s="25" t="str">
        <f>IF(Table1[[#This Row],[नाम विद्यार्थी]]="","",IF(AND(Table1[[#This Row],[कक्षा]]&gt;8,Table1[[#This Row],[कक्षा]]&lt;11),50,""))</f>
        <v/>
      </c>
      <c r="M2187" s="28" t="str">
        <f>IF(Table1[[#This Row],[नाम विद्यार्थी]]="","",IF(AND(Table1[[#This Row],[कक्षा]]&gt;=11,'School Fees'!$L$3="Yes"),100,""))</f>
        <v/>
      </c>
      <c r="N21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7" s="25" t="str">
        <f>IF(Table1[[#This Row],[नाम विद्यार्थी]]="","",IF(Table1[[#This Row],[कक्षा]]&gt;8,5,""))</f>
        <v/>
      </c>
      <c r="P21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7" s="21"/>
      <c r="R2187" s="21"/>
      <c r="S2187" s="28" t="str">
        <f>IF(SUM(Table1[[#This Row],[छात्र निधि]:[टी.सी.शुल्क]])=0,"",SUM(Table1[[#This Row],[छात्र निधि]:[टी.सी.शुल्क]]))</f>
        <v/>
      </c>
      <c r="T2187" s="33"/>
      <c r="U2187" s="33"/>
      <c r="V2187" s="22"/>
    </row>
    <row r="2188" spans="2:22" ht="15">
      <c r="B2188" s="25" t="str">
        <f>IF(C2188="","",ROWS($A$4:A2188))</f>
        <v/>
      </c>
      <c r="C2188" s="25" t="str">
        <f>IF('Student Record'!A2186="","",'Student Record'!A2186)</f>
        <v/>
      </c>
      <c r="D2188" s="25" t="str">
        <f>IF('Student Record'!B2186="","",'Student Record'!B2186)</f>
        <v/>
      </c>
      <c r="E2188" s="25" t="str">
        <f>IF('Student Record'!C2186="","",'Student Record'!C2186)</f>
        <v/>
      </c>
      <c r="F2188" s="26" t="str">
        <f>IF('Student Record'!E2186="","",'Student Record'!E2186)</f>
        <v/>
      </c>
      <c r="G2188" s="26" t="str">
        <f>IF('Student Record'!G2186="","",'Student Record'!G2186)</f>
        <v/>
      </c>
      <c r="H2188" s="25" t="str">
        <f>IF('Student Record'!I2186="","",'Student Record'!I2186)</f>
        <v/>
      </c>
      <c r="I2188" s="27" t="str">
        <f>IF('Student Record'!J2186="","",'Student Record'!J2186)</f>
        <v/>
      </c>
      <c r="J2188" s="25" t="str">
        <f>IF('Student Record'!O2186="","",'Student Record'!O2186)</f>
        <v/>
      </c>
      <c r="K21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8" s="25" t="str">
        <f>IF(Table1[[#This Row],[नाम विद्यार्थी]]="","",IF(AND(Table1[[#This Row],[कक्षा]]&gt;8,Table1[[#This Row],[कक्षा]]&lt;11),50,""))</f>
        <v/>
      </c>
      <c r="M2188" s="28" t="str">
        <f>IF(Table1[[#This Row],[नाम विद्यार्थी]]="","",IF(AND(Table1[[#This Row],[कक्षा]]&gt;=11,'School Fees'!$L$3="Yes"),100,""))</f>
        <v/>
      </c>
      <c r="N21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8" s="25" t="str">
        <f>IF(Table1[[#This Row],[नाम विद्यार्थी]]="","",IF(Table1[[#This Row],[कक्षा]]&gt;8,5,""))</f>
        <v/>
      </c>
      <c r="P21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8" s="21"/>
      <c r="R2188" s="21"/>
      <c r="S2188" s="28" t="str">
        <f>IF(SUM(Table1[[#This Row],[छात्र निधि]:[टी.सी.शुल्क]])=0,"",SUM(Table1[[#This Row],[छात्र निधि]:[टी.सी.शुल्क]]))</f>
        <v/>
      </c>
      <c r="T2188" s="33"/>
      <c r="U2188" s="33"/>
      <c r="V2188" s="22"/>
    </row>
    <row r="2189" spans="2:22" ht="15">
      <c r="B2189" s="25" t="str">
        <f>IF(C2189="","",ROWS($A$4:A2189))</f>
        <v/>
      </c>
      <c r="C2189" s="25" t="str">
        <f>IF('Student Record'!A2187="","",'Student Record'!A2187)</f>
        <v/>
      </c>
      <c r="D2189" s="25" t="str">
        <f>IF('Student Record'!B2187="","",'Student Record'!B2187)</f>
        <v/>
      </c>
      <c r="E2189" s="25" t="str">
        <f>IF('Student Record'!C2187="","",'Student Record'!C2187)</f>
        <v/>
      </c>
      <c r="F2189" s="26" t="str">
        <f>IF('Student Record'!E2187="","",'Student Record'!E2187)</f>
        <v/>
      </c>
      <c r="G2189" s="26" t="str">
        <f>IF('Student Record'!G2187="","",'Student Record'!G2187)</f>
        <v/>
      </c>
      <c r="H2189" s="25" t="str">
        <f>IF('Student Record'!I2187="","",'Student Record'!I2187)</f>
        <v/>
      </c>
      <c r="I2189" s="27" t="str">
        <f>IF('Student Record'!J2187="","",'Student Record'!J2187)</f>
        <v/>
      </c>
      <c r="J2189" s="25" t="str">
        <f>IF('Student Record'!O2187="","",'Student Record'!O2187)</f>
        <v/>
      </c>
      <c r="K21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89" s="25" t="str">
        <f>IF(Table1[[#This Row],[नाम विद्यार्थी]]="","",IF(AND(Table1[[#This Row],[कक्षा]]&gt;8,Table1[[#This Row],[कक्षा]]&lt;11),50,""))</f>
        <v/>
      </c>
      <c r="M2189" s="28" t="str">
        <f>IF(Table1[[#This Row],[नाम विद्यार्थी]]="","",IF(AND(Table1[[#This Row],[कक्षा]]&gt;=11,'School Fees'!$L$3="Yes"),100,""))</f>
        <v/>
      </c>
      <c r="N21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89" s="25" t="str">
        <f>IF(Table1[[#This Row],[नाम विद्यार्थी]]="","",IF(Table1[[#This Row],[कक्षा]]&gt;8,5,""))</f>
        <v/>
      </c>
      <c r="P21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89" s="21"/>
      <c r="R2189" s="21"/>
      <c r="S2189" s="28" t="str">
        <f>IF(SUM(Table1[[#This Row],[छात्र निधि]:[टी.सी.शुल्क]])=0,"",SUM(Table1[[#This Row],[छात्र निधि]:[टी.सी.शुल्क]]))</f>
        <v/>
      </c>
      <c r="T2189" s="33"/>
      <c r="U2189" s="33"/>
      <c r="V2189" s="22"/>
    </row>
    <row r="2190" spans="2:22" ht="15">
      <c r="B2190" s="25" t="str">
        <f>IF(C2190="","",ROWS($A$4:A2190))</f>
        <v/>
      </c>
      <c r="C2190" s="25" t="str">
        <f>IF('Student Record'!A2188="","",'Student Record'!A2188)</f>
        <v/>
      </c>
      <c r="D2190" s="25" t="str">
        <f>IF('Student Record'!B2188="","",'Student Record'!B2188)</f>
        <v/>
      </c>
      <c r="E2190" s="25" t="str">
        <f>IF('Student Record'!C2188="","",'Student Record'!C2188)</f>
        <v/>
      </c>
      <c r="F2190" s="26" t="str">
        <f>IF('Student Record'!E2188="","",'Student Record'!E2188)</f>
        <v/>
      </c>
      <c r="G2190" s="26" t="str">
        <f>IF('Student Record'!G2188="","",'Student Record'!G2188)</f>
        <v/>
      </c>
      <c r="H2190" s="25" t="str">
        <f>IF('Student Record'!I2188="","",'Student Record'!I2188)</f>
        <v/>
      </c>
      <c r="I2190" s="27" t="str">
        <f>IF('Student Record'!J2188="","",'Student Record'!J2188)</f>
        <v/>
      </c>
      <c r="J2190" s="25" t="str">
        <f>IF('Student Record'!O2188="","",'Student Record'!O2188)</f>
        <v/>
      </c>
      <c r="K21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0" s="25" t="str">
        <f>IF(Table1[[#This Row],[नाम विद्यार्थी]]="","",IF(AND(Table1[[#This Row],[कक्षा]]&gt;8,Table1[[#This Row],[कक्षा]]&lt;11),50,""))</f>
        <v/>
      </c>
      <c r="M2190" s="28" t="str">
        <f>IF(Table1[[#This Row],[नाम विद्यार्थी]]="","",IF(AND(Table1[[#This Row],[कक्षा]]&gt;=11,'School Fees'!$L$3="Yes"),100,""))</f>
        <v/>
      </c>
      <c r="N21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0" s="25" t="str">
        <f>IF(Table1[[#This Row],[नाम विद्यार्थी]]="","",IF(Table1[[#This Row],[कक्षा]]&gt;8,5,""))</f>
        <v/>
      </c>
      <c r="P21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0" s="21"/>
      <c r="R2190" s="21"/>
      <c r="S2190" s="28" t="str">
        <f>IF(SUM(Table1[[#This Row],[छात्र निधि]:[टी.सी.शुल्क]])=0,"",SUM(Table1[[#This Row],[छात्र निधि]:[टी.सी.शुल्क]]))</f>
        <v/>
      </c>
      <c r="T2190" s="33"/>
      <c r="U2190" s="33"/>
      <c r="V2190" s="22"/>
    </row>
    <row r="2191" spans="2:22" ht="15">
      <c r="B2191" s="25" t="str">
        <f>IF(C2191="","",ROWS($A$4:A2191))</f>
        <v/>
      </c>
      <c r="C2191" s="25" t="str">
        <f>IF('Student Record'!A2189="","",'Student Record'!A2189)</f>
        <v/>
      </c>
      <c r="D2191" s="25" t="str">
        <f>IF('Student Record'!B2189="","",'Student Record'!B2189)</f>
        <v/>
      </c>
      <c r="E2191" s="25" t="str">
        <f>IF('Student Record'!C2189="","",'Student Record'!C2189)</f>
        <v/>
      </c>
      <c r="F2191" s="26" t="str">
        <f>IF('Student Record'!E2189="","",'Student Record'!E2189)</f>
        <v/>
      </c>
      <c r="G2191" s="26" t="str">
        <f>IF('Student Record'!G2189="","",'Student Record'!G2189)</f>
        <v/>
      </c>
      <c r="H2191" s="25" t="str">
        <f>IF('Student Record'!I2189="","",'Student Record'!I2189)</f>
        <v/>
      </c>
      <c r="I2191" s="27" t="str">
        <f>IF('Student Record'!J2189="","",'Student Record'!J2189)</f>
        <v/>
      </c>
      <c r="J2191" s="25" t="str">
        <f>IF('Student Record'!O2189="","",'Student Record'!O2189)</f>
        <v/>
      </c>
      <c r="K21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1" s="25" t="str">
        <f>IF(Table1[[#This Row],[नाम विद्यार्थी]]="","",IF(AND(Table1[[#This Row],[कक्षा]]&gt;8,Table1[[#This Row],[कक्षा]]&lt;11),50,""))</f>
        <v/>
      </c>
      <c r="M2191" s="28" t="str">
        <f>IF(Table1[[#This Row],[नाम विद्यार्थी]]="","",IF(AND(Table1[[#This Row],[कक्षा]]&gt;=11,'School Fees'!$L$3="Yes"),100,""))</f>
        <v/>
      </c>
      <c r="N21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1" s="25" t="str">
        <f>IF(Table1[[#This Row],[नाम विद्यार्थी]]="","",IF(Table1[[#This Row],[कक्षा]]&gt;8,5,""))</f>
        <v/>
      </c>
      <c r="P21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1" s="21"/>
      <c r="R2191" s="21"/>
      <c r="S2191" s="28" t="str">
        <f>IF(SUM(Table1[[#This Row],[छात्र निधि]:[टी.सी.शुल्क]])=0,"",SUM(Table1[[#This Row],[छात्र निधि]:[टी.सी.शुल्क]]))</f>
        <v/>
      </c>
      <c r="T2191" s="33"/>
      <c r="U2191" s="33"/>
      <c r="V2191" s="22"/>
    </row>
    <row r="2192" spans="2:22" ht="15">
      <c r="B2192" s="25" t="str">
        <f>IF(C2192="","",ROWS($A$4:A2192))</f>
        <v/>
      </c>
      <c r="C2192" s="25" t="str">
        <f>IF('Student Record'!A2190="","",'Student Record'!A2190)</f>
        <v/>
      </c>
      <c r="D2192" s="25" t="str">
        <f>IF('Student Record'!B2190="","",'Student Record'!B2190)</f>
        <v/>
      </c>
      <c r="E2192" s="25" t="str">
        <f>IF('Student Record'!C2190="","",'Student Record'!C2190)</f>
        <v/>
      </c>
      <c r="F2192" s="26" t="str">
        <f>IF('Student Record'!E2190="","",'Student Record'!E2190)</f>
        <v/>
      </c>
      <c r="G2192" s="26" t="str">
        <f>IF('Student Record'!G2190="","",'Student Record'!G2190)</f>
        <v/>
      </c>
      <c r="H2192" s="25" t="str">
        <f>IF('Student Record'!I2190="","",'Student Record'!I2190)</f>
        <v/>
      </c>
      <c r="I2192" s="27" t="str">
        <f>IF('Student Record'!J2190="","",'Student Record'!J2190)</f>
        <v/>
      </c>
      <c r="J2192" s="25" t="str">
        <f>IF('Student Record'!O2190="","",'Student Record'!O2190)</f>
        <v/>
      </c>
      <c r="K21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2" s="25" t="str">
        <f>IF(Table1[[#This Row],[नाम विद्यार्थी]]="","",IF(AND(Table1[[#This Row],[कक्षा]]&gt;8,Table1[[#This Row],[कक्षा]]&lt;11),50,""))</f>
        <v/>
      </c>
      <c r="M2192" s="28" t="str">
        <f>IF(Table1[[#This Row],[नाम विद्यार्थी]]="","",IF(AND(Table1[[#This Row],[कक्षा]]&gt;=11,'School Fees'!$L$3="Yes"),100,""))</f>
        <v/>
      </c>
      <c r="N21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2" s="25" t="str">
        <f>IF(Table1[[#This Row],[नाम विद्यार्थी]]="","",IF(Table1[[#This Row],[कक्षा]]&gt;8,5,""))</f>
        <v/>
      </c>
      <c r="P21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2" s="21"/>
      <c r="R2192" s="21"/>
      <c r="S2192" s="28" t="str">
        <f>IF(SUM(Table1[[#This Row],[छात्र निधि]:[टी.सी.शुल्क]])=0,"",SUM(Table1[[#This Row],[छात्र निधि]:[टी.सी.शुल्क]]))</f>
        <v/>
      </c>
      <c r="T2192" s="33"/>
      <c r="U2192" s="33"/>
      <c r="V2192" s="22"/>
    </row>
    <row r="2193" spans="2:22" ht="15">
      <c r="B2193" s="25" t="str">
        <f>IF(C2193="","",ROWS($A$4:A2193))</f>
        <v/>
      </c>
      <c r="C2193" s="25" t="str">
        <f>IF('Student Record'!A2191="","",'Student Record'!A2191)</f>
        <v/>
      </c>
      <c r="D2193" s="25" t="str">
        <f>IF('Student Record'!B2191="","",'Student Record'!B2191)</f>
        <v/>
      </c>
      <c r="E2193" s="25" t="str">
        <f>IF('Student Record'!C2191="","",'Student Record'!C2191)</f>
        <v/>
      </c>
      <c r="F2193" s="26" t="str">
        <f>IF('Student Record'!E2191="","",'Student Record'!E2191)</f>
        <v/>
      </c>
      <c r="G2193" s="26" t="str">
        <f>IF('Student Record'!G2191="","",'Student Record'!G2191)</f>
        <v/>
      </c>
      <c r="H2193" s="25" t="str">
        <f>IF('Student Record'!I2191="","",'Student Record'!I2191)</f>
        <v/>
      </c>
      <c r="I2193" s="27" t="str">
        <f>IF('Student Record'!J2191="","",'Student Record'!J2191)</f>
        <v/>
      </c>
      <c r="J2193" s="25" t="str">
        <f>IF('Student Record'!O2191="","",'Student Record'!O2191)</f>
        <v/>
      </c>
      <c r="K21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3" s="25" t="str">
        <f>IF(Table1[[#This Row],[नाम विद्यार्थी]]="","",IF(AND(Table1[[#This Row],[कक्षा]]&gt;8,Table1[[#This Row],[कक्षा]]&lt;11),50,""))</f>
        <v/>
      </c>
      <c r="M2193" s="28" t="str">
        <f>IF(Table1[[#This Row],[नाम विद्यार्थी]]="","",IF(AND(Table1[[#This Row],[कक्षा]]&gt;=11,'School Fees'!$L$3="Yes"),100,""))</f>
        <v/>
      </c>
      <c r="N21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3" s="25" t="str">
        <f>IF(Table1[[#This Row],[नाम विद्यार्थी]]="","",IF(Table1[[#This Row],[कक्षा]]&gt;8,5,""))</f>
        <v/>
      </c>
      <c r="P21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3" s="21"/>
      <c r="R2193" s="21"/>
      <c r="S2193" s="28" t="str">
        <f>IF(SUM(Table1[[#This Row],[छात्र निधि]:[टी.सी.शुल्क]])=0,"",SUM(Table1[[#This Row],[छात्र निधि]:[टी.सी.शुल्क]]))</f>
        <v/>
      </c>
      <c r="T2193" s="33"/>
      <c r="U2193" s="33"/>
      <c r="V2193" s="22"/>
    </row>
    <row r="2194" spans="2:22" ht="15">
      <c r="B2194" s="25" t="str">
        <f>IF(C2194="","",ROWS($A$4:A2194))</f>
        <v/>
      </c>
      <c r="C2194" s="25" t="str">
        <f>IF('Student Record'!A2192="","",'Student Record'!A2192)</f>
        <v/>
      </c>
      <c r="D2194" s="25" t="str">
        <f>IF('Student Record'!B2192="","",'Student Record'!B2192)</f>
        <v/>
      </c>
      <c r="E2194" s="25" t="str">
        <f>IF('Student Record'!C2192="","",'Student Record'!C2192)</f>
        <v/>
      </c>
      <c r="F2194" s="26" t="str">
        <f>IF('Student Record'!E2192="","",'Student Record'!E2192)</f>
        <v/>
      </c>
      <c r="G2194" s="26" t="str">
        <f>IF('Student Record'!G2192="","",'Student Record'!G2192)</f>
        <v/>
      </c>
      <c r="H2194" s="25" t="str">
        <f>IF('Student Record'!I2192="","",'Student Record'!I2192)</f>
        <v/>
      </c>
      <c r="I2194" s="27" t="str">
        <f>IF('Student Record'!J2192="","",'Student Record'!J2192)</f>
        <v/>
      </c>
      <c r="J2194" s="25" t="str">
        <f>IF('Student Record'!O2192="","",'Student Record'!O2192)</f>
        <v/>
      </c>
      <c r="K21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4" s="25" t="str">
        <f>IF(Table1[[#This Row],[नाम विद्यार्थी]]="","",IF(AND(Table1[[#This Row],[कक्षा]]&gt;8,Table1[[#This Row],[कक्षा]]&lt;11),50,""))</f>
        <v/>
      </c>
      <c r="M2194" s="28" t="str">
        <f>IF(Table1[[#This Row],[नाम विद्यार्थी]]="","",IF(AND(Table1[[#This Row],[कक्षा]]&gt;=11,'School Fees'!$L$3="Yes"),100,""))</f>
        <v/>
      </c>
      <c r="N21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4" s="25" t="str">
        <f>IF(Table1[[#This Row],[नाम विद्यार्थी]]="","",IF(Table1[[#This Row],[कक्षा]]&gt;8,5,""))</f>
        <v/>
      </c>
      <c r="P21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4" s="21"/>
      <c r="R2194" s="21"/>
      <c r="S2194" s="28" t="str">
        <f>IF(SUM(Table1[[#This Row],[छात्र निधि]:[टी.सी.शुल्क]])=0,"",SUM(Table1[[#This Row],[छात्र निधि]:[टी.सी.शुल्क]]))</f>
        <v/>
      </c>
      <c r="T2194" s="33"/>
      <c r="U2194" s="33"/>
      <c r="V2194" s="22"/>
    </row>
    <row r="2195" spans="2:22" ht="15">
      <c r="B2195" s="25" t="str">
        <f>IF(C2195="","",ROWS($A$4:A2195))</f>
        <v/>
      </c>
      <c r="C2195" s="25" t="str">
        <f>IF('Student Record'!A2193="","",'Student Record'!A2193)</f>
        <v/>
      </c>
      <c r="D2195" s="25" t="str">
        <f>IF('Student Record'!B2193="","",'Student Record'!B2193)</f>
        <v/>
      </c>
      <c r="E2195" s="25" t="str">
        <f>IF('Student Record'!C2193="","",'Student Record'!C2193)</f>
        <v/>
      </c>
      <c r="F2195" s="26" t="str">
        <f>IF('Student Record'!E2193="","",'Student Record'!E2193)</f>
        <v/>
      </c>
      <c r="G2195" s="26" t="str">
        <f>IF('Student Record'!G2193="","",'Student Record'!G2193)</f>
        <v/>
      </c>
      <c r="H2195" s="25" t="str">
        <f>IF('Student Record'!I2193="","",'Student Record'!I2193)</f>
        <v/>
      </c>
      <c r="I2195" s="27" t="str">
        <f>IF('Student Record'!J2193="","",'Student Record'!J2193)</f>
        <v/>
      </c>
      <c r="J2195" s="25" t="str">
        <f>IF('Student Record'!O2193="","",'Student Record'!O2193)</f>
        <v/>
      </c>
      <c r="K21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5" s="25" t="str">
        <f>IF(Table1[[#This Row],[नाम विद्यार्थी]]="","",IF(AND(Table1[[#This Row],[कक्षा]]&gt;8,Table1[[#This Row],[कक्षा]]&lt;11),50,""))</f>
        <v/>
      </c>
      <c r="M2195" s="28" t="str">
        <f>IF(Table1[[#This Row],[नाम विद्यार्थी]]="","",IF(AND(Table1[[#This Row],[कक्षा]]&gt;=11,'School Fees'!$L$3="Yes"),100,""))</f>
        <v/>
      </c>
      <c r="N21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5" s="25" t="str">
        <f>IF(Table1[[#This Row],[नाम विद्यार्थी]]="","",IF(Table1[[#This Row],[कक्षा]]&gt;8,5,""))</f>
        <v/>
      </c>
      <c r="P21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5" s="21"/>
      <c r="R2195" s="21"/>
      <c r="S2195" s="28" t="str">
        <f>IF(SUM(Table1[[#This Row],[छात्र निधि]:[टी.सी.शुल्क]])=0,"",SUM(Table1[[#This Row],[छात्र निधि]:[टी.सी.शुल्क]]))</f>
        <v/>
      </c>
      <c r="T2195" s="33"/>
      <c r="U2195" s="33"/>
      <c r="V2195" s="22"/>
    </row>
    <row r="2196" spans="2:22" ht="15">
      <c r="B2196" s="25" t="str">
        <f>IF(C2196="","",ROWS($A$4:A2196))</f>
        <v/>
      </c>
      <c r="C2196" s="25" t="str">
        <f>IF('Student Record'!A2194="","",'Student Record'!A2194)</f>
        <v/>
      </c>
      <c r="D2196" s="25" t="str">
        <f>IF('Student Record'!B2194="","",'Student Record'!B2194)</f>
        <v/>
      </c>
      <c r="E2196" s="25" t="str">
        <f>IF('Student Record'!C2194="","",'Student Record'!C2194)</f>
        <v/>
      </c>
      <c r="F2196" s="26" t="str">
        <f>IF('Student Record'!E2194="","",'Student Record'!E2194)</f>
        <v/>
      </c>
      <c r="G2196" s="26" t="str">
        <f>IF('Student Record'!G2194="","",'Student Record'!G2194)</f>
        <v/>
      </c>
      <c r="H2196" s="25" t="str">
        <f>IF('Student Record'!I2194="","",'Student Record'!I2194)</f>
        <v/>
      </c>
      <c r="I2196" s="27" t="str">
        <f>IF('Student Record'!J2194="","",'Student Record'!J2194)</f>
        <v/>
      </c>
      <c r="J2196" s="25" t="str">
        <f>IF('Student Record'!O2194="","",'Student Record'!O2194)</f>
        <v/>
      </c>
      <c r="K21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6" s="25" t="str">
        <f>IF(Table1[[#This Row],[नाम विद्यार्थी]]="","",IF(AND(Table1[[#This Row],[कक्षा]]&gt;8,Table1[[#This Row],[कक्षा]]&lt;11),50,""))</f>
        <v/>
      </c>
      <c r="M2196" s="28" t="str">
        <f>IF(Table1[[#This Row],[नाम विद्यार्थी]]="","",IF(AND(Table1[[#This Row],[कक्षा]]&gt;=11,'School Fees'!$L$3="Yes"),100,""))</f>
        <v/>
      </c>
      <c r="N21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6" s="25" t="str">
        <f>IF(Table1[[#This Row],[नाम विद्यार्थी]]="","",IF(Table1[[#This Row],[कक्षा]]&gt;8,5,""))</f>
        <v/>
      </c>
      <c r="P21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6" s="21"/>
      <c r="R2196" s="21"/>
      <c r="S2196" s="28" t="str">
        <f>IF(SUM(Table1[[#This Row],[छात्र निधि]:[टी.सी.शुल्क]])=0,"",SUM(Table1[[#This Row],[छात्र निधि]:[टी.सी.शुल्क]]))</f>
        <v/>
      </c>
      <c r="T2196" s="33"/>
      <c r="U2196" s="33"/>
      <c r="V2196" s="22"/>
    </row>
    <row r="2197" spans="2:22" ht="15">
      <c r="B2197" s="25" t="str">
        <f>IF(C2197="","",ROWS($A$4:A2197))</f>
        <v/>
      </c>
      <c r="C2197" s="25" t="str">
        <f>IF('Student Record'!A2195="","",'Student Record'!A2195)</f>
        <v/>
      </c>
      <c r="D2197" s="25" t="str">
        <f>IF('Student Record'!B2195="","",'Student Record'!B2195)</f>
        <v/>
      </c>
      <c r="E2197" s="25" t="str">
        <f>IF('Student Record'!C2195="","",'Student Record'!C2195)</f>
        <v/>
      </c>
      <c r="F2197" s="26" t="str">
        <f>IF('Student Record'!E2195="","",'Student Record'!E2195)</f>
        <v/>
      </c>
      <c r="G2197" s="26" t="str">
        <f>IF('Student Record'!G2195="","",'Student Record'!G2195)</f>
        <v/>
      </c>
      <c r="H2197" s="25" t="str">
        <f>IF('Student Record'!I2195="","",'Student Record'!I2195)</f>
        <v/>
      </c>
      <c r="I2197" s="27" t="str">
        <f>IF('Student Record'!J2195="","",'Student Record'!J2195)</f>
        <v/>
      </c>
      <c r="J2197" s="25" t="str">
        <f>IF('Student Record'!O2195="","",'Student Record'!O2195)</f>
        <v/>
      </c>
      <c r="K21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7" s="25" t="str">
        <f>IF(Table1[[#This Row],[नाम विद्यार्थी]]="","",IF(AND(Table1[[#This Row],[कक्षा]]&gt;8,Table1[[#This Row],[कक्षा]]&lt;11),50,""))</f>
        <v/>
      </c>
      <c r="M2197" s="28" t="str">
        <f>IF(Table1[[#This Row],[नाम विद्यार्थी]]="","",IF(AND(Table1[[#This Row],[कक्षा]]&gt;=11,'School Fees'!$L$3="Yes"),100,""))</f>
        <v/>
      </c>
      <c r="N21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7" s="25" t="str">
        <f>IF(Table1[[#This Row],[नाम विद्यार्थी]]="","",IF(Table1[[#This Row],[कक्षा]]&gt;8,5,""))</f>
        <v/>
      </c>
      <c r="P21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7" s="21"/>
      <c r="R2197" s="21"/>
      <c r="S2197" s="28" t="str">
        <f>IF(SUM(Table1[[#This Row],[छात्र निधि]:[टी.सी.शुल्क]])=0,"",SUM(Table1[[#This Row],[छात्र निधि]:[टी.सी.शुल्क]]))</f>
        <v/>
      </c>
      <c r="T2197" s="33"/>
      <c r="U2197" s="33"/>
      <c r="V2197" s="22"/>
    </row>
    <row r="2198" spans="2:22" ht="15">
      <c r="B2198" s="25" t="str">
        <f>IF(C2198="","",ROWS($A$4:A2198))</f>
        <v/>
      </c>
      <c r="C2198" s="25" t="str">
        <f>IF('Student Record'!A2196="","",'Student Record'!A2196)</f>
        <v/>
      </c>
      <c r="D2198" s="25" t="str">
        <f>IF('Student Record'!B2196="","",'Student Record'!B2196)</f>
        <v/>
      </c>
      <c r="E2198" s="25" t="str">
        <f>IF('Student Record'!C2196="","",'Student Record'!C2196)</f>
        <v/>
      </c>
      <c r="F2198" s="26" t="str">
        <f>IF('Student Record'!E2196="","",'Student Record'!E2196)</f>
        <v/>
      </c>
      <c r="G2198" s="26" t="str">
        <f>IF('Student Record'!G2196="","",'Student Record'!G2196)</f>
        <v/>
      </c>
      <c r="H2198" s="25" t="str">
        <f>IF('Student Record'!I2196="","",'Student Record'!I2196)</f>
        <v/>
      </c>
      <c r="I2198" s="27" t="str">
        <f>IF('Student Record'!J2196="","",'Student Record'!J2196)</f>
        <v/>
      </c>
      <c r="J2198" s="25" t="str">
        <f>IF('Student Record'!O2196="","",'Student Record'!O2196)</f>
        <v/>
      </c>
      <c r="K21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8" s="25" t="str">
        <f>IF(Table1[[#This Row],[नाम विद्यार्थी]]="","",IF(AND(Table1[[#This Row],[कक्षा]]&gt;8,Table1[[#This Row],[कक्षा]]&lt;11),50,""))</f>
        <v/>
      </c>
      <c r="M2198" s="28" t="str">
        <f>IF(Table1[[#This Row],[नाम विद्यार्थी]]="","",IF(AND(Table1[[#This Row],[कक्षा]]&gt;=11,'School Fees'!$L$3="Yes"),100,""))</f>
        <v/>
      </c>
      <c r="N21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8" s="25" t="str">
        <f>IF(Table1[[#This Row],[नाम विद्यार्थी]]="","",IF(Table1[[#This Row],[कक्षा]]&gt;8,5,""))</f>
        <v/>
      </c>
      <c r="P21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8" s="21"/>
      <c r="R2198" s="21"/>
      <c r="S2198" s="28" t="str">
        <f>IF(SUM(Table1[[#This Row],[छात्र निधि]:[टी.सी.शुल्क]])=0,"",SUM(Table1[[#This Row],[छात्र निधि]:[टी.सी.शुल्क]]))</f>
        <v/>
      </c>
      <c r="T2198" s="33"/>
      <c r="U2198" s="33"/>
      <c r="V2198" s="22"/>
    </row>
    <row r="2199" spans="2:22" ht="15">
      <c r="B2199" s="25" t="str">
        <f>IF(C2199="","",ROWS($A$4:A2199))</f>
        <v/>
      </c>
      <c r="C2199" s="25" t="str">
        <f>IF('Student Record'!A2197="","",'Student Record'!A2197)</f>
        <v/>
      </c>
      <c r="D2199" s="25" t="str">
        <f>IF('Student Record'!B2197="","",'Student Record'!B2197)</f>
        <v/>
      </c>
      <c r="E2199" s="25" t="str">
        <f>IF('Student Record'!C2197="","",'Student Record'!C2197)</f>
        <v/>
      </c>
      <c r="F2199" s="26" t="str">
        <f>IF('Student Record'!E2197="","",'Student Record'!E2197)</f>
        <v/>
      </c>
      <c r="G2199" s="26" t="str">
        <f>IF('Student Record'!G2197="","",'Student Record'!G2197)</f>
        <v/>
      </c>
      <c r="H2199" s="25" t="str">
        <f>IF('Student Record'!I2197="","",'Student Record'!I2197)</f>
        <v/>
      </c>
      <c r="I2199" s="27" t="str">
        <f>IF('Student Record'!J2197="","",'Student Record'!J2197)</f>
        <v/>
      </c>
      <c r="J2199" s="25" t="str">
        <f>IF('Student Record'!O2197="","",'Student Record'!O2197)</f>
        <v/>
      </c>
      <c r="K21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199" s="25" t="str">
        <f>IF(Table1[[#This Row],[नाम विद्यार्थी]]="","",IF(AND(Table1[[#This Row],[कक्षा]]&gt;8,Table1[[#This Row],[कक्षा]]&lt;11),50,""))</f>
        <v/>
      </c>
      <c r="M2199" s="28" t="str">
        <f>IF(Table1[[#This Row],[नाम विद्यार्थी]]="","",IF(AND(Table1[[#This Row],[कक्षा]]&gt;=11,'School Fees'!$L$3="Yes"),100,""))</f>
        <v/>
      </c>
      <c r="N21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199" s="25" t="str">
        <f>IF(Table1[[#This Row],[नाम विद्यार्थी]]="","",IF(Table1[[#This Row],[कक्षा]]&gt;8,5,""))</f>
        <v/>
      </c>
      <c r="P21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199" s="21"/>
      <c r="R2199" s="21"/>
      <c r="S2199" s="28" t="str">
        <f>IF(SUM(Table1[[#This Row],[छात्र निधि]:[टी.सी.शुल्क]])=0,"",SUM(Table1[[#This Row],[छात्र निधि]:[टी.सी.शुल्क]]))</f>
        <v/>
      </c>
      <c r="T2199" s="33"/>
      <c r="U2199" s="33"/>
      <c r="V2199" s="22"/>
    </row>
    <row r="2200" spans="2:22" ht="15">
      <c r="B2200" s="25" t="str">
        <f>IF(C2200="","",ROWS($A$4:A2200))</f>
        <v/>
      </c>
      <c r="C2200" s="25" t="str">
        <f>IF('Student Record'!A2198="","",'Student Record'!A2198)</f>
        <v/>
      </c>
      <c r="D2200" s="25" t="str">
        <f>IF('Student Record'!B2198="","",'Student Record'!B2198)</f>
        <v/>
      </c>
      <c r="E2200" s="25" t="str">
        <f>IF('Student Record'!C2198="","",'Student Record'!C2198)</f>
        <v/>
      </c>
      <c r="F2200" s="26" t="str">
        <f>IF('Student Record'!E2198="","",'Student Record'!E2198)</f>
        <v/>
      </c>
      <c r="G2200" s="26" t="str">
        <f>IF('Student Record'!G2198="","",'Student Record'!G2198)</f>
        <v/>
      </c>
      <c r="H2200" s="25" t="str">
        <f>IF('Student Record'!I2198="","",'Student Record'!I2198)</f>
        <v/>
      </c>
      <c r="I2200" s="27" t="str">
        <f>IF('Student Record'!J2198="","",'Student Record'!J2198)</f>
        <v/>
      </c>
      <c r="J2200" s="25" t="str">
        <f>IF('Student Record'!O2198="","",'Student Record'!O2198)</f>
        <v/>
      </c>
      <c r="K22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0" s="25" t="str">
        <f>IF(Table1[[#This Row],[नाम विद्यार्थी]]="","",IF(AND(Table1[[#This Row],[कक्षा]]&gt;8,Table1[[#This Row],[कक्षा]]&lt;11),50,""))</f>
        <v/>
      </c>
      <c r="M2200" s="28" t="str">
        <f>IF(Table1[[#This Row],[नाम विद्यार्थी]]="","",IF(AND(Table1[[#This Row],[कक्षा]]&gt;=11,'School Fees'!$L$3="Yes"),100,""))</f>
        <v/>
      </c>
      <c r="N22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0" s="25" t="str">
        <f>IF(Table1[[#This Row],[नाम विद्यार्थी]]="","",IF(Table1[[#This Row],[कक्षा]]&gt;8,5,""))</f>
        <v/>
      </c>
      <c r="P22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0" s="21"/>
      <c r="R2200" s="21"/>
      <c r="S2200" s="28" t="str">
        <f>IF(SUM(Table1[[#This Row],[छात्र निधि]:[टी.सी.शुल्क]])=0,"",SUM(Table1[[#This Row],[छात्र निधि]:[टी.सी.शुल्क]]))</f>
        <v/>
      </c>
      <c r="T2200" s="33"/>
      <c r="U2200" s="33"/>
      <c r="V2200" s="22"/>
    </row>
    <row r="2201" spans="2:22" ht="15">
      <c r="B2201" s="25" t="str">
        <f>IF(C2201="","",ROWS($A$4:A2201))</f>
        <v/>
      </c>
      <c r="C2201" s="25" t="str">
        <f>IF('Student Record'!A2199="","",'Student Record'!A2199)</f>
        <v/>
      </c>
      <c r="D2201" s="25" t="str">
        <f>IF('Student Record'!B2199="","",'Student Record'!B2199)</f>
        <v/>
      </c>
      <c r="E2201" s="25" t="str">
        <f>IF('Student Record'!C2199="","",'Student Record'!C2199)</f>
        <v/>
      </c>
      <c r="F2201" s="26" t="str">
        <f>IF('Student Record'!E2199="","",'Student Record'!E2199)</f>
        <v/>
      </c>
      <c r="G2201" s="26" t="str">
        <f>IF('Student Record'!G2199="","",'Student Record'!G2199)</f>
        <v/>
      </c>
      <c r="H2201" s="25" t="str">
        <f>IF('Student Record'!I2199="","",'Student Record'!I2199)</f>
        <v/>
      </c>
      <c r="I2201" s="27" t="str">
        <f>IF('Student Record'!J2199="","",'Student Record'!J2199)</f>
        <v/>
      </c>
      <c r="J2201" s="25" t="str">
        <f>IF('Student Record'!O2199="","",'Student Record'!O2199)</f>
        <v/>
      </c>
      <c r="K22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1" s="25" t="str">
        <f>IF(Table1[[#This Row],[नाम विद्यार्थी]]="","",IF(AND(Table1[[#This Row],[कक्षा]]&gt;8,Table1[[#This Row],[कक्षा]]&lt;11),50,""))</f>
        <v/>
      </c>
      <c r="M2201" s="28" t="str">
        <f>IF(Table1[[#This Row],[नाम विद्यार्थी]]="","",IF(AND(Table1[[#This Row],[कक्षा]]&gt;=11,'School Fees'!$L$3="Yes"),100,""))</f>
        <v/>
      </c>
      <c r="N22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1" s="25" t="str">
        <f>IF(Table1[[#This Row],[नाम विद्यार्थी]]="","",IF(Table1[[#This Row],[कक्षा]]&gt;8,5,""))</f>
        <v/>
      </c>
      <c r="P22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1" s="21"/>
      <c r="R2201" s="21"/>
      <c r="S2201" s="28" t="str">
        <f>IF(SUM(Table1[[#This Row],[छात्र निधि]:[टी.सी.शुल्क]])=0,"",SUM(Table1[[#This Row],[छात्र निधि]:[टी.सी.शुल्क]]))</f>
        <v/>
      </c>
      <c r="T2201" s="33"/>
      <c r="U2201" s="33"/>
      <c r="V2201" s="22"/>
    </row>
    <row r="2202" spans="2:22" ht="15">
      <c r="B2202" s="25" t="str">
        <f>IF(C2202="","",ROWS($A$4:A2202))</f>
        <v/>
      </c>
      <c r="C2202" s="25" t="str">
        <f>IF('Student Record'!A2200="","",'Student Record'!A2200)</f>
        <v/>
      </c>
      <c r="D2202" s="25" t="str">
        <f>IF('Student Record'!B2200="","",'Student Record'!B2200)</f>
        <v/>
      </c>
      <c r="E2202" s="25" t="str">
        <f>IF('Student Record'!C2200="","",'Student Record'!C2200)</f>
        <v/>
      </c>
      <c r="F2202" s="26" t="str">
        <f>IF('Student Record'!E2200="","",'Student Record'!E2200)</f>
        <v/>
      </c>
      <c r="G2202" s="26" t="str">
        <f>IF('Student Record'!G2200="","",'Student Record'!G2200)</f>
        <v/>
      </c>
      <c r="H2202" s="25" t="str">
        <f>IF('Student Record'!I2200="","",'Student Record'!I2200)</f>
        <v/>
      </c>
      <c r="I2202" s="27" t="str">
        <f>IF('Student Record'!J2200="","",'Student Record'!J2200)</f>
        <v/>
      </c>
      <c r="J2202" s="25" t="str">
        <f>IF('Student Record'!O2200="","",'Student Record'!O2200)</f>
        <v/>
      </c>
      <c r="K22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2" s="25" t="str">
        <f>IF(Table1[[#This Row],[नाम विद्यार्थी]]="","",IF(AND(Table1[[#This Row],[कक्षा]]&gt;8,Table1[[#This Row],[कक्षा]]&lt;11),50,""))</f>
        <v/>
      </c>
      <c r="M2202" s="28" t="str">
        <f>IF(Table1[[#This Row],[नाम विद्यार्थी]]="","",IF(AND(Table1[[#This Row],[कक्षा]]&gt;=11,'School Fees'!$L$3="Yes"),100,""))</f>
        <v/>
      </c>
      <c r="N22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2" s="25" t="str">
        <f>IF(Table1[[#This Row],[नाम विद्यार्थी]]="","",IF(Table1[[#This Row],[कक्षा]]&gt;8,5,""))</f>
        <v/>
      </c>
      <c r="P22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2" s="21"/>
      <c r="R2202" s="21"/>
      <c r="S2202" s="28" t="str">
        <f>IF(SUM(Table1[[#This Row],[छात्र निधि]:[टी.सी.शुल्क]])=0,"",SUM(Table1[[#This Row],[छात्र निधि]:[टी.सी.शुल्क]]))</f>
        <v/>
      </c>
      <c r="T2202" s="33"/>
      <c r="U2202" s="33"/>
      <c r="V2202" s="22"/>
    </row>
    <row r="2203" spans="2:22" ht="15">
      <c r="B2203" s="25" t="str">
        <f>IF(C2203="","",ROWS($A$4:A2203))</f>
        <v/>
      </c>
      <c r="C2203" s="25" t="str">
        <f>IF('Student Record'!A2201="","",'Student Record'!A2201)</f>
        <v/>
      </c>
      <c r="D2203" s="25" t="str">
        <f>IF('Student Record'!B2201="","",'Student Record'!B2201)</f>
        <v/>
      </c>
      <c r="E2203" s="25" t="str">
        <f>IF('Student Record'!C2201="","",'Student Record'!C2201)</f>
        <v/>
      </c>
      <c r="F2203" s="26" t="str">
        <f>IF('Student Record'!E2201="","",'Student Record'!E2201)</f>
        <v/>
      </c>
      <c r="G2203" s="26" t="str">
        <f>IF('Student Record'!G2201="","",'Student Record'!G2201)</f>
        <v/>
      </c>
      <c r="H2203" s="25" t="str">
        <f>IF('Student Record'!I2201="","",'Student Record'!I2201)</f>
        <v/>
      </c>
      <c r="I2203" s="27" t="str">
        <f>IF('Student Record'!J2201="","",'Student Record'!J2201)</f>
        <v/>
      </c>
      <c r="J2203" s="25" t="str">
        <f>IF('Student Record'!O2201="","",'Student Record'!O2201)</f>
        <v/>
      </c>
      <c r="K22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3" s="25" t="str">
        <f>IF(Table1[[#This Row],[नाम विद्यार्थी]]="","",IF(AND(Table1[[#This Row],[कक्षा]]&gt;8,Table1[[#This Row],[कक्षा]]&lt;11),50,""))</f>
        <v/>
      </c>
      <c r="M2203" s="28" t="str">
        <f>IF(Table1[[#This Row],[नाम विद्यार्थी]]="","",IF(AND(Table1[[#This Row],[कक्षा]]&gt;=11,'School Fees'!$L$3="Yes"),100,""))</f>
        <v/>
      </c>
      <c r="N22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3" s="25" t="str">
        <f>IF(Table1[[#This Row],[नाम विद्यार्थी]]="","",IF(Table1[[#This Row],[कक्षा]]&gt;8,5,""))</f>
        <v/>
      </c>
      <c r="P22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3" s="21"/>
      <c r="R2203" s="21"/>
      <c r="S2203" s="28" t="str">
        <f>IF(SUM(Table1[[#This Row],[छात्र निधि]:[टी.सी.शुल्क]])=0,"",SUM(Table1[[#This Row],[छात्र निधि]:[टी.सी.शुल्क]]))</f>
        <v/>
      </c>
      <c r="T2203" s="33"/>
      <c r="U2203" s="33"/>
      <c r="V2203" s="22"/>
    </row>
    <row r="2204" spans="2:22" ht="15">
      <c r="B2204" s="25" t="str">
        <f>IF(C2204="","",ROWS($A$4:A2204))</f>
        <v/>
      </c>
      <c r="C2204" s="25" t="str">
        <f>IF('Student Record'!A2202="","",'Student Record'!A2202)</f>
        <v/>
      </c>
      <c r="D2204" s="25" t="str">
        <f>IF('Student Record'!B2202="","",'Student Record'!B2202)</f>
        <v/>
      </c>
      <c r="E2204" s="25" t="str">
        <f>IF('Student Record'!C2202="","",'Student Record'!C2202)</f>
        <v/>
      </c>
      <c r="F2204" s="26" t="str">
        <f>IF('Student Record'!E2202="","",'Student Record'!E2202)</f>
        <v/>
      </c>
      <c r="G2204" s="26" t="str">
        <f>IF('Student Record'!G2202="","",'Student Record'!G2202)</f>
        <v/>
      </c>
      <c r="H2204" s="25" t="str">
        <f>IF('Student Record'!I2202="","",'Student Record'!I2202)</f>
        <v/>
      </c>
      <c r="I2204" s="27" t="str">
        <f>IF('Student Record'!J2202="","",'Student Record'!J2202)</f>
        <v/>
      </c>
      <c r="J2204" s="25" t="str">
        <f>IF('Student Record'!O2202="","",'Student Record'!O2202)</f>
        <v/>
      </c>
      <c r="K22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4" s="25" t="str">
        <f>IF(Table1[[#This Row],[नाम विद्यार्थी]]="","",IF(AND(Table1[[#This Row],[कक्षा]]&gt;8,Table1[[#This Row],[कक्षा]]&lt;11),50,""))</f>
        <v/>
      </c>
      <c r="M2204" s="28" t="str">
        <f>IF(Table1[[#This Row],[नाम विद्यार्थी]]="","",IF(AND(Table1[[#This Row],[कक्षा]]&gt;=11,'School Fees'!$L$3="Yes"),100,""))</f>
        <v/>
      </c>
      <c r="N22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4" s="25" t="str">
        <f>IF(Table1[[#This Row],[नाम विद्यार्थी]]="","",IF(Table1[[#This Row],[कक्षा]]&gt;8,5,""))</f>
        <v/>
      </c>
      <c r="P22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4" s="21"/>
      <c r="R2204" s="21"/>
      <c r="S2204" s="28" t="str">
        <f>IF(SUM(Table1[[#This Row],[छात्र निधि]:[टी.सी.शुल्क]])=0,"",SUM(Table1[[#This Row],[छात्र निधि]:[टी.सी.शुल्क]]))</f>
        <v/>
      </c>
      <c r="T2204" s="33"/>
      <c r="U2204" s="33"/>
      <c r="V2204" s="22"/>
    </row>
    <row r="2205" spans="2:22" ht="15">
      <c r="B2205" s="25" t="str">
        <f>IF(C2205="","",ROWS($A$4:A2205))</f>
        <v/>
      </c>
      <c r="C2205" s="25" t="str">
        <f>IF('Student Record'!A2203="","",'Student Record'!A2203)</f>
        <v/>
      </c>
      <c r="D2205" s="25" t="str">
        <f>IF('Student Record'!B2203="","",'Student Record'!B2203)</f>
        <v/>
      </c>
      <c r="E2205" s="25" t="str">
        <f>IF('Student Record'!C2203="","",'Student Record'!C2203)</f>
        <v/>
      </c>
      <c r="F2205" s="26" t="str">
        <f>IF('Student Record'!E2203="","",'Student Record'!E2203)</f>
        <v/>
      </c>
      <c r="G2205" s="26" t="str">
        <f>IF('Student Record'!G2203="","",'Student Record'!G2203)</f>
        <v/>
      </c>
      <c r="H2205" s="25" t="str">
        <f>IF('Student Record'!I2203="","",'Student Record'!I2203)</f>
        <v/>
      </c>
      <c r="I2205" s="27" t="str">
        <f>IF('Student Record'!J2203="","",'Student Record'!J2203)</f>
        <v/>
      </c>
      <c r="J2205" s="25" t="str">
        <f>IF('Student Record'!O2203="","",'Student Record'!O2203)</f>
        <v/>
      </c>
      <c r="K22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5" s="25" t="str">
        <f>IF(Table1[[#This Row],[नाम विद्यार्थी]]="","",IF(AND(Table1[[#This Row],[कक्षा]]&gt;8,Table1[[#This Row],[कक्षा]]&lt;11),50,""))</f>
        <v/>
      </c>
      <c r="M2205" s="28" t="str">
        <f>IF(Table1[[#This Row],[नाम विद्यार्थी]]="","",IF(AND(Table1[[#This Row],[कक्षा]]&gt;=11,'School Fees'!$L$3="Yes"),100,""))</f>
        <v/>
      </c>
      <c r="N22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5" s="25" t="str">
        <f>IF(Table1[[#This Row],[नाम विद्यार्थी]]="","",IF(Table1[[#This Row],[कक्षा]]&gt;8,5,""))</f>
        <v/>
      </c>
      <c r="P22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5" s="21"/>
      <c r="R2205" s="21"/>
      <c r="S2205" s="28" t="str">
        <f>IF(SUM(Table1[[#This Row],[छात्र निधि]:[टी.सी.शुल्क]])=0,"",SUM(Table1[[#This Row],[छात्र निधि]:[टी.सी.शुल्क]]))</f>
        <v/>
      </c>
      <c r="T2205" s="33"/>
      <c r="U2205" s="33"/>
      <c r="V2205" s="22"/>
    </row>
    <row r="2206" spans="2:22" ht="15">
      <c r="B2206" s="25" t="str">
        <f>IF(C2206="","",ROWS($A$4:A2206))</f>
        <v/>
      </c>
      <c r="C2206" s="25" t="str">
        <f>IF('Student Record'!A2204="","",'Student Record'!A2204)</f>
        <v/>
      </c>
      <c r="D2206" s="25" t="str">
        <f>IF('Student Record'!B2204="","",'Student Record'!B2204)</f>
        <v/>
      </c>
      <c r="E2206" s="25" t="str">
        <f>IF('Student Record'!C2204="","",'Student Record'!C2204)</f>
        <v/>
      </c>
      <c r="F2206" s="26" t="str">
        <f>IF('Student Record'!E2204="","",'Student Record'!E2204)</f>
        <v/>
      </c>
      <c r="G2206" s="26" t="str">
        <f>IF('Student Record'!G2204="","",'Student Record'!G2204)</f>
        <v/>
      </c>
      <c r="H2206" s="25" t="str">
        <f>IF('Student Record'!I2204="","",'Student Record'!I2204)</f>
        <v/>
      </c>
      <c r="I2206" s="27" t="str">
        <f>IF('Student Record'!J2204="","",'Student Record'!J2204)</f>
        <v/>
      </c>
      <c r="J2206" s="25" t="str">
        <f>IF('Student Record'!O2204="","",'Student Record'!O2204)</f>
        <v/>
      </c>
      <c r="K22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6" s="25" t="str">
        <f>IF(Table1[[#This Row],[नाम विद्यार्थी]]="","",IF(AND(Table1[[#This Row],[कक्षा]]&gt;8,Table1[[#This Row],[कक्षा]]&lt;11),50,""))</f>
        <v/>
      </c>
      <c r="M2206" s="28" t="str">
        <f>IF(Table1[[#This Row],[नाम विद्यार्थी]]="","",IF(AND(Table1[[#This Row],[कक्षा]]&gt;=11,'School Fees'!$L$3="Yes"),100,""))</f>
        <v/>
      </c>
      <c r="N22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6" s="25" t="str">
        <f>IF(Table1[[#This Row],[नाम विद्यार्थी]]="","",IF(Table1[[#This Row],[कक्षा]]&gt;8,5,""))</f>
        <v/>
      </c>
      <c r="P22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6" s="21"/>
      <c r="R2206" s="21"/>
      <c r="S2206" s="28" t="str">
        <f>IF(SUM(Table1[[#This Row],[छात्र निधि]:[टी.सी.शुल्क]])=0,"",SUM(Table1[[#This Row],[छात्र निधि]:[टी.सी.शुल्क]]))</f>
        <v/>
      </c>
      <c r="T2206" s="33"/>
      <c r="U2206" s="33"/>
      <c r="V2206" s="22"/>
    </row>
    <row r="2207" spans="2:22" ht="15">
      <c r="B2207" s="25" t="str">
        <f>IF(C2207="","",ROWS($A$4:A2207))</f>
        <v/>
      </c>
      <c r="C2207" s="25" t="str">
        <f>IF('Student Record'!A2205="","",'Student Record'!A2205)</f>
        <v/>
      </c>
      <c r="D2207" s="25" t="str">
        <f>IF('Student Record'!B2205="","",'Student Record'!B2205)</f>
        <v/>
      </c>
      <c r="E2207" s="25" t="str">
        <f>IF('Student Record'!C2205="","",'Student Record'!C2205)</f>
        <v/>
      </c>
      <c r="F2207" s="26" t="str">
        <f>IF('Student Record'!E2205="","",'Student Record'!E2205)</f>
        <v/>
      </c>
      <c r="G2207" s="26" t="str">
        <f>IF('Student Record'!G2205="","",'Student Record'!G2205)</f>
        <v/>
      </c>
      <c r="H2207" s="25" t="str">
        <f>IF('Student Record'!I2205="","",'Student Record'!I2205)</f>
        <v/>
      </c>
      <c r="I2207" s="27" t="str">
        <f>IF('Student Record'!J2205="","",'Student Record'!J2205)</f>
        <v/>
      </c>
      <c r="J2207" s="25" t="str">
        <f>IF('Student Record'!O2205="","",'Student Record'!O2205)</f>
        <v/>
      </c>
      <c r="K22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7" s="25" t="str">
        <f>IF(Table1[[#This Row],[नाम विद्यार्थी]]="","",IF(AND(Table1[[#This Row],[कक्षा]]&gt;8,Table1[[#This Row],[कक्षा]]&lt;11),50,""))</f>
        <v/>
      </c>
      <c r="M2207" s="28" t="str">
        <f>IF(Table1[[#This Row],[नाम विद्यार्थी]]="","",IF(AND(Table1[[#This Row],[कक्षा]]&gt;=11,'School Fees'!$L$3="Yes"),100,""))</f>
        <v/>
      </c>
      <c r="N22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7" s="25" t="str">
        <f>IF(Table1[[#This Row],[नाम विद्यार्थी]]="","",IF(Table1[[#This Row],[कक्षा]]&gt;8,5,""))</f>
        <v/>
      </c>
      <c r="P22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7" s="21"/>
      <c r="R2207" s="21"/>
      <c r="S2207" s="28" t="str">
        <f>IF(SUM(Table1[[#This Row],[छात्र निधि]:[टी.सी.शुल्क]])=0,"",SUM(Table1[[#This Row],[छात्र निधि]:[टी.सी.शुल्क]]))</f>
        <v/>
      </c>
      <c r="T2207" s="33"/>
      <c r="U2207" s="33"/>
      <c r="V2207" s="22"/>
    </row>
    <row r="2208" spans="2:22" ht="15">
      <c r="B2208" s="25" t="str">
        <f>IF(C2208="","",ROWS($A$4:A2208))</f>
        <v/>
      </c>
      <c r="C2208" s="25" t="str">
        <f>IF('Student Record'!A2206="","",'Student Record'!A2206)</f>
        <v/>
      </c>
      <c r="D2208" s="25" t="str">
        <f>IF('Student Record'!B2206="","",'Student Record'!B2206)</f>
        <v/>
      </c>
      <c r="E2208" s="25" t="str">
        <f>IF('Student Record'!C2206="","",'Student Record'!C2206)</f>
        <v/>
      </c>
      <c r="F2208" s="26" t="str">
        <f>IF('Student Record'!E2206="","",'Student Record'!E2206)</f>
        <v/>
      </c>
      <c r="G2208" s="26" t="str">
        <f>IF('Student Record'!G2206="","",'Student Record'!G2206)</f>
        <v/>
      </c>
      <c r="H2208" s="25" t="str">
        <f>IF('Student Record'!I2206="","",'Student Record'!I2206)</f>
        <v/>
      </c>
      <c r="I2208" s="27" t="str">
        <f>IF('Student Record'!J2206="","",'Student Record'!J2206)</f>
        <v/>
      </c>
      <c r="J2208" s="25" t="str">
        <f>IF('Student Record'!O2206="","",'Student Record'!O2206)</f>
        <v/>
      </c>
      <c r="K22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8" s="25" t="str">
        <f>IF(Table1[[#This Row],[नाम विद्यार्थी]]="","",IF(AND(Table1[[#This Row],[कक्षा]]&gt;8,Table1[[#This Row],[कक्षा]]&lt;11),50,""))</f>
        <v/>
      </c>
      <c r="M2208" s="28" t="str">
        <f>IF(Table1[[#This Row],[नाम विद्यार्थी]]="","",IF(AND(Table1[[#This Row],[कक्षा]]&gt;=11,'School Fees'!$L$3="Yes"),100,""))</f>
        <v/>
      </c>
      <c r="N22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8" s="25" t="str">
        <f>IF(Table1[[#This Row],[नाम विद्यार्थी]]="","",IF(Table1[[#This Row],[कक्षा]]&gt;8,5,""))</f>
        <v/>
      </c>
      <c r="P22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8" s="21"/>
      <c r="R2208" s="21"/>
      <c r="S2208" s="28" t="str">
        <f>IF(SUM(Table1[[#This Row],[छात्र निधि]:[टी.सी.शुल्क]])=0,"",SUM(Table1[[#This Row],[छात्र निधि]:[टी.सी.शुल्क]]))</f>
        <v/>
      </c>
      <c r="T2208" s="33"/>
      <c r="U2208" s="33"/>
      <c r="V2208" s="22"/>
    </row>
    <row r="2209" spans="2:22" ht="15">
      <c r="B2209" s="25" t="str">
        <f>IF(C2209="","",ROWS($A$4:A2209))</f>
        <v/>
      </c>
      <c r="C2209" s="25" t="str">
        <f>IF('Student Record'!A2207="","",'Student Record'!A2207)</f>
        <v/>
      </c>
      <c r="D2209" s="25" t="str">
        <f>IF('Student Record'!B2207="","",'Student Record'!B2207)</f>
        <v/>
      </c>
      <c r="E2209" s="25" t="str">
        <f>IF('Student Record'!C2207="","",'Student Record'!C2207)</f>
        <v/>
      </c>
      <c r="F2209" s="26" t="str">
        <f>IF('Student Record'!E2207="","",'Student Record'!E2207)</f>
        <v/>
      </c>
      <c r="G2209" s="26" t="str">
        <f>IF('Student Record'!G2207="","",'Student Record'!G2207)</f>
        <v/>
      </c>
      <c r="H2209" s="25" t="str">
        <f>IF('Student Record'!I2207="","",'Student Record'!I2207)</f>
        <v/>
      </c>
      <c r="I2209" s="27" t="str">
        <f>IF('Student Record'!J2207="","",'Student Record'!J2207)</f>
        <v/>
      </c>
      <c r="J2209" s="25" t="str">
        <f>IF('Student Record'!O2207="","",'Student Record'!O2207)</f>
        <v/>
      </c>
      <c r="K22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09" s="25" t="str">
        <f>IF(Table1[[#This Row],[नाम विद्यार्थी]]="","",IF(AND(Table1[[#This Row],[कक्षा]]&gt;8,Table1[[#This Row],[कक्षा]]&lt;11),50,""))</f>
        <v/>
      </c>
      <c r="M2209" s="28" t="str">
        <f>IF(Table1[[#This Row],[नाम विद्यार्थी]]="","",IF(AND(Table1[[#This Row],[कक्षा]]&gt;=11,'School Fees'!$L$3="Yes"),100,""))</f>
        <v/>
      </c>
      <c r="N22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09" s="25" t="str">
        <f>IF(Table1[[#This Row],[नाम विद्यार्थी]]="","",IF(Table1[[#This Row],[कक्षा]]&gt;8,5,""))</f>
        <v/>
      </c>
      <c r="P22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09" s="21"/>
      <c r="R2209" s="21"/>
      <c r="S2209" s="28" t="str">
        <f>IF(SUM(Table1[[#This Row],[छात्र निधि]:[टी.सी.शुल्क]])=0,"",SUM(Table1[[#This Row],[छात्र निधि]:[टी.सी.शुल्क]]))</f>
        <v/>
      </c>
      <c r="T2209" s="33"/>
      <c r="U2209" s="33"/>
      <c r="V2209" s="22"/>
    </row>
    <row r="2210" spans="2:22" ht="15">
      <c r="B2210" s="25" t="str">
        <f>IF(C2210="","",ROWS($A$4:A2210))</f>
        <v/>
      </c>
      <c r="C2210" s="25" t="str">
        <f>IF('Student Record'!A2208="","",'Student Record'!A2208)</f>
        <v/>
      </c>
      <c r="D2210" s="25" t="str">
        <f>IF('Student Record'!B2208="","",'Student Record'!B2208)</f>
        <v/>
      </c>
      <c r="E2210" s="25" t="str">
        <f>IF('Student Record'!C2208="","",'Student Record'!C2208)</f>
        <v/>
      </c>
      <c r="F2210" s="26" t="str">
        <f>IF('Student Record'!E2208="","",'Student Record'!E2208)</f>
        <v/>
      </c>
      <c r="G2210" s="26" t="str">
        <f>IF('Student Record'!G2208="","",'Student Record'!G2208)</f>
        <v/>
      </c>
      <c r="H2210" s="25" t="str">
        <f>IF('Student Record'!I2208="","",'Student Record'!I2208)</f>
        <v/>
      </c>
      <c r="I2210" s="27" t="str">
        <f>IF('Student Record'!J2208="","",'Student Record'!J2208)</f>
        <v/>
      </c>
      <c r="J2210" s="25" t="str">
        <f>IF('Student Record'!O2208="","",'Student Record'!O2208)</f>
        <v/>
      </c>
      <c r="K22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0" s="25" t="str">
        <f>IF(Table1[[#This Row],[नाम विद्यार्थी]]="","",IF(AND(Table1[[#This Row],[कक्षा]]&gt;8,Table1[[#This Row],[कक्षा]]&lt;11),50,""))</f>
        <v/>
      </c>
      <c r="M2210" s="28" t="str">
        <f>IF(Table1[[#This Row],[नाम विद्यार्थी]]="","",IF(AND(Table1[[#This Row],[कक्षा]]&gt;=11,'School Fees'!$L$3="Yes"),100,""))</f>
        <v/>
      </c>
      <c r="N22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0" s="25" t="str">
        <f>IF(Table1[[#This Row],[नाम विद्यार्थी]]="","",IF(Table1[[#This Row],[कक्षा]]&gt;8,5,""))</f>
        <v/>
      </c>
      <c r="P22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0" s="21"/>
      <c r="R2210" s="21"/>
      <c r="S2210" s="28" t="str">
        <f>IF(SUM(Table1[[#This Row],[छात्र निधि]:[टी.सी.शुल्क]])=0,"",SUM(Table1[[#This Row],[छात्र निधि]:[टी.सी.शुल्क]]))</f>
        <v/>
      </c>
      <c r="T2210" s="33"/>
      <c r="U2210" s="33"/>
      <c r="V2210" s="22"/>
    </row>
    <row r="2211" spans="2:22" ht="15">
      <c r="B2211" s="25" t="str">
        <f>IF(C2211="","",ROWS($A$4:A2211))</f>
        <v/>
      </c>
      <c r="C2211" s="25" t="str">
        <f>IF('Student Record'!A2209="","",'Student Record'!A2209)</f>
        <v/>
      </c>
      <c r="D2211" s="25" t="str">
        <f>IF('Student Record'!B2209="","",'Student Record'!B2209)</f>
        <v/>
      </c>
      <c r="E2211" s="25" t="str">
        <f>IF('Student Record'!C2209="","",'Student Record'!C2209)</f>
        <v/>
      </c>
      <c r="F2211" s="26" t="str">
        <f>IF('Student Record'!E2209="","",'Student Record'!E2209)</f>
        <v/>
      </c>
      <c r="G2211" s="26" t="str">
        <f>IF('Student Record'!G2209="","",'Student Record'!G2209)</f>
        <v/>
      </c>
      <c r="H2211" s="25" t="str">
        <f>IF('Student Record'!I2209="","",'Student Record'!I2209)</f>
        <v/>
      </c>
      <c r="I2211" s="27" t="str">
        <f>IF('Student Record'!J2209="","",'Student Record'!J2209)</f>
        <v/>
      </c>
      <c r="J2211" s="25" t="str">
        <f>IF('Student Record'!O2209="","",'Student Record'!O2209)</f>
        <v/>
      </c>
      <c r="K22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1" s="25" t="str">
        <f>IF(Table1[[#This Row],[नाम विद्यार्थी]]="","",IF(AND(Table1[[#This Row],[कक्षा]]&gt;8,Table1[[#This Row],[कक्षा]]&lt;11),50,""))</f>
        <v/>
      </c>
      <c r="M2211" s="28" t="str">
        <f>IF(Table1[[#This Row],[नाम विद्यार्थी]]="","",IF(AND(Table1[[#This Row],[कक्षा]]&gt;=11,'School Fees'!$L$3="Yes"),100,""))</f>
        <v/>
      </c>
      <c r="N22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1" s="25" t="str">
        <f>IF(Table1[[#This Row],[नाम विद्यार्थी]]="","",IF(Table1[[#This Row],[कक्षा]]&gt;8,5,""))</f>
        <v/>
      </c>
      <c r="P22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1" s="21"/>
      <c r="R2211" s="21"/>
      <c r="S2211" s="28" t="str">
        <f>IF(SUM(Table1[[#This Row],[छात्र निधि]:[टी.सी.शुल्क]])=0,"",SUM(Table1[[#This Row],[छात्र निधि]:[टी.सी.शुल्क]]))</f>
        <v/>
      </c>
      <c r="T2211" s="33"/>
      <c r="U2211" s="33"/>
      <c r="V2211" s="22"/>
    </row>
    <row r="2212" spans="2:22" ht="15">
      <c r="B2212" s="25" t="str">
        <f>IF(C2212="","",ROWS($A$4:A2212))</f>
        <v/>
      </c>
      <c r="C2212" s="25" t="str">
        <f>IF('Student Record'!A2210="","",'Student Record'!A2210)</f>
        <v/>
      </c>
      <c r="D2212" s="25" t="str">
        <f>IF('Student Record'!B2210="","",'Student Record'!B2210)</f>
        <v/>
      </c>
      <c r="E2212" s="25" t="str">
        <f>IF('Student Record'!C2210="","",'Student Record'!C2210)</f>
        <v/>
      </c>
      <c r="F2212" s="26" t="str">
        <f>IF('Student Record'!E2210="","",'Student Record'!E2210)</f>
        <v/>
      </c>
      <c r="G2212" s="26" t="str">
        <f>IF('Student Record'!G2210="","",'Student Record'!G2210)</f>
        <v/>
      </c>
      <c r="H2212" s="25" t="str">
        <f>IF('Student Record'!I2210="","",'Student Record'!I2210)</f>
        <v/>
      </c>
      <c r="I2212" s="27" t="str">
        <f>IF('Student Record'!J2210="","",'Student Record'!J2210)</f>
        <v/>
      </c>
      <c r="J2212" s="25" t="str">
        <f>IF('Student Record'!O2210="","",'Student Record'!O2210)</f>
        <v/>
      </c>
      <c r="K22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2" s="25" t="str">
        <f>IF(Table1[[#This Row],[नाम विद्यार्थी]]="","",IF(AND(Table1[[#This Row],[कक्षा]]&gt;8,Table1[[#This Row],[कक्षा]]&lt;11),50,""))</f>
        <v/>
      </c>
      <c r="M2212" s="28" t="str">
        <f>IF(Table1[[#This Row],[नाम विद्यार्थी]]="","",IF(AND(Table1[[#This Row],[कक्षा]]&gt;=11,'School Fees'!$L$3="Yes"),100,""))</f>
        <v/>
      </c>
      <c r="N22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2" s="25" t="str">
        <f>IF(Table1[[#This Row],[नाम विद्यार्थी]]="","",IF(Table1[[#This Row],[कक्षा]]&gt;8,5,""))</f>
        <v/>
      </c>
      <c r="P22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2" s="21"/>
      <c r="R2212" s="21"/>
      <c r="S2212" s="28" t="str">
        <f>IF(SUM(Table1[[#This Row],[छात्र निधि]:[टी.सी.शुल्क]])=0,"",SUM(Table1[[#This Row],[छात्र निधि]:[टी.सी.शुल्क]]))</f>
        <v/>
      </c>
      <c r="T2212" s="33"/>
      <c r="U2212" s="33"/>
      <c r="V2212" s="22"/>
    </row>
    <row r="2213" spans="2:22" ht="15">
      <c r="B2213" s="25" t="str">
        <f>IF(C2213="","",ROWS($A$4:A2213))</f>
        <v/>
      </c>
      <c r="C2213" s="25" t="str">
        <f>IF('Student Record'!A2211="","",'Student Record'!A2211)</f>
        <v/>
      </c>
      <c r="D2213" s="25" t="str">
        <f>IF('Student Record'!B2211="","",'Student Record'!B2211)</f>
        <v/>
      </c>
      <c r="E2213" s="25" t="str">
        <f>IF('Student Record'!C2211="","",'Student Record'!C2211)</f>
        <v/>
      </c>
      <c r="F2213" s="26" t="str">
        <f>IF('Student Record'!E2211="","",'Student Record'!E2211)</f>
        <v/>
      </c>
      <c r="G2213" s="26" t="str">
        <f>IF('Student Record'!G2211="","",'Student Record'!G2211)</f>
        <v/>
      </c>
      <c r="H2213" s="25" t="str">
        <f>IF('Student Record'!I2211="","",'Student Record'!I2211)</f>
        <v/>
      </c>
      <c r="I2213" s="27" t="str">
        <f>IF('Student Record'!J2211="","",'Student Record'!J2211)</f>
        <v/>
      </c>
      <c r="J2213" s="25" t="str">
        <f>IF('Student Record'!O2211="","",'Student Record'!O2211)</f>
        <v/>
      </c>
      <c r="K22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3" s="25" t="str">
        <f>IF(Table1[[#This Row],[नाम विद्यार्थी]]="","",IF(AND(Table1[[#This Row],[कक्षा]]&gt;8,Table1[[#This Row],[कक्षा]]&lt;11),50,""))</f>
        <v/>
      </c>
      <c r="M2213" s="28" t="str">
        <f>IF(Table1[[#This Row],[नाम विद्यार्थी]]="","",IF(AND(Table1[[#This Row],[कक्षा]]&gt;=11,'School Fees'!$L$3="Yes"),100,""))</f>
        <v/>
      </c>
      <c r="N22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3" s="25" t="str">
        <f>IF(Table1[[#This Row],[नाम विद्यार्थी]]="","",IF(Table1[[#This Row],[कक्षा]]&gt;8,5,""))</f>
        <v/>
      </c>
      <c r="P22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3" s="21"/>
      <c r="R2213" s="21"/>
      <c r="S2213" s="28" t="str">
        <f>IF(SUM(Table1[[#This Row],[छात्र निधि]:[टी.सी.शुल्क]])=0,"",SUM(Table1[[#This Row],[छात्र निधि]:[टी.सी.शुल्क]]))</f>
        <v/>
      </c>
      <c r="T2213" s="33"/>
      <c r="U2213" s="33"/>
      <c r="V2213" s="22"/>
    </row>
    <row r="2214" spans="2:22" ht="15">
      <c r="B2214" s="25" t="str">
        <f>IF(C2214="","",ROWS($A$4:A2214))</f>
        <v/>
      </c>
      <c r="C2214" s="25" t="str">
        <f>IF('Student Record'!A2212="","",'Student Record'!A2212)</f>
        <v/>
      </c>
      <c r="D2214" s="25" t="str">
        <f>IF('Student Record'!B2212="","",'Student Record'!B2212)</f>
        <v/>
      </c>
      <c r="E2214" s="25" t="str">
        <f>IF('Student Record'!C2212="","",'Student Record'!C2212)</f>
        <v/>
      </c>
      <c r="F2214" s="26" t="str">
        <f>IF('Student Record'!E2212="","",'Student Record'!E2212)</f>
        <v/>
      </c>
      <c r="G2214" s="26" t="str">
        <f>IF('Student Record'!G2212="","",'Student Record'!G2212)</f>
        <v/>
      </c>
      <c r="H2214" s="25" t="str">
        <f>IF('Student Record'!I2212="","",'Student Record'!I2212)</f>
        <v/>
      </c>
      <c r="I2214" s="27" t="str">
        <f>IF('Student Record'!J2212="","",'Student Record'!J2212)</f>
        <v/>
      </c>
      <c r="J2214" s="25" t="str">
        <f>IF('Student Record'!O2212="","",'Student Record'!O2212)</f>
        <v/>
      </c>
      <c r="K22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4" s="25" t="str">
        <f>IF(Table1[[#This Row],[नाम विद्यार्थी]]="","",IF(AND(Table1[[#This Row],[कक्षा]]&gt;8,Table1[[#This Row],[कक्षा]]&lt;11),50,""))</f>
        <v/>
      </c>
      <c r="M2214" s="28" t="str">
        <f>IF(Table1[[#This Row],[नाम विद्यार्थी]]="","",IF(AND(Table1[[#This Row],[कक्षा]]&gt;=11,'School Fees'!$L$3="Yes"),100,""))</f>
        <v/>
      </c>
      <c r="N22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4" s="25" t="str">
        <f>IF(Table1[[#This Row],[नाम विद्यार्थी]]="","",IF(Table1[[#This Row],[कक्षा]]&gt;8,5,""))</f>
        <v/>
      </c>
      <c r="P22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4" s="21"/>
      <c r="R2214" s="21"/>
      <c r="S2214" s="28" t="str">
        <f>IF(SUM(Table1[[#This Row],[छात्र निधि]:[टी.सी.शुल्क]])=0,"",SUM(Table1[[#This Row],[छात्र निधि]:[टी.सी.शुल्क]]))</f>
        <v/>
      </c>
      <c r="T2214" s="33"/>
      <c r="U2214" s="33"/>
      <c r="V2214" s="22"/>
    </row>
    <row r="2215" spans="2:22" ht="15">
      <c r="B2215" s="25" t="str">
        <f>IF(C2215="","",ROWS($A$4:A2215))</f>
        <v/>
      </c>
      <c r="C2215" s="25" t="str">
        <f>IF('Student Record'!A2213="","",'Student Record'!A2213)</f>
        <v/>
      </c>
      <c r="D2215" s="25" t="str">
        <f>IF('Student Record'!B2213="","",'Student Record'!B2213)</f>
        <v/>
      </c>
      <c r="E2215" s="25" t="str">
        <f>IF('Student Record'!C2213="","",'Student Record'!C2213)</f>
        <v/>
      </c>
      <c r="F2215" s="26" t="str">
        <f>IF('Student Record'!E2213="","",'Student Record'!E2213)</f>
        <v/>
      </c>
      <c r="G2215" s="26" t="str">
        <f>IF('Student Record'!G2213="","",'Student Record'!G2213)</f>
        <v/>
      </c>
      <c r="H2215" s="25" t="str">
        <f>IF('Student Record'!I2213="","",'Student Record'!I2213)</f>
        <v/>
      </c>
      <c r="I2215" s="27" t="str">
        <f>IF('Student Record'!J2213="","",'Student Record'!J2213)</f>
        <v/>
      </c>
      <c r="J2215" s="25" t="str">
        <f>IF('Student Record'!O2213="","",'Student Record'!O2213)</f>
        <v/>
      </c>
      <c r="K22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5" s="25" t="str">
        <f>IF(Table1[[#This Row],[नाम विद्यार्थी]]="","",IF(AND(Table1[[#This Row],[कक्षा]]&gt;8,Table1[[#This Row],[कक्षा]]&lt;11),50,""))</f>
        <v/>
      </c>
      <c r="M2215" s="28" t="str">
        <f>IF(Table1[[#This Row],[नाम विद्यार्थी]]="","",IF(AND(Table1[[#This Row],[कक्षा]]&gt;=11,'School Fees'!$L$3="Yes"),100,""))</f>
        <v/>
      </c>
      <c r="N22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5" s="25" t="str">
        <f>IF(Table1[[#This Row],[नाम विद्यार्थी]]="","",IF(Table1[[#This Row],[कक्षा]]&gt;8,5,""))</f>
        <v/>
      </c>
      <c r="P22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5" s="21"/>
      <c r="R2215" s="21"/>
      <c r="S2215" s="28" t="str">
        <f>IF(SUM(Table1[[#This Row],[छात्र निधि]:[टी.सी.शुल्क]])=0,"",SUM(Table1[[#This Row],[छात्र निधि]:[टी.सी.शुल्क]]))</f>
        <v/>
      </c>
      <c r="T2215" s="33"/>
      <c r="U2215" s="33"/>
      <c r="V2215" s="22"/>
    </row>
    <row r="2216" spans="2:22" ht="15">
      <c r="B2216" s="25" t="str">
        <f>IF(C2216="","",ROWS($A$4:A2216))</f>
        <v/>
      </c>
      <c r="C2216" s="25" t="str">
        <f>IF('Student Record'!A2214="","",'Student Record'!A2214)</f>
        <v/>
      </c>
      <c r="D2216" s="25" t="str">
        <f>IF('Student Record'!B2214="","",'Student Record'!B2214)</f>
        <v/>
      </c>
      <c r="E2216" s="25" t="str">
        <f>IF('Student Record'!C2214="","",'Student Record'!C2214)</f>
        <v/>
      </c>
      <c r="F2216" s="26" t="str">
        <f>IF('Student Record'!E2214="","",'Student Record'!E2214)</f>
        <v/>
      </c>
      <c r="G2216" s="26" t="str">
        <f>IF('Student Record'!G2214="","",'Student Record'!G2214)</f>
        <v/>
      </c>
      <c r="H2216" s="25" t="str">
        <f>IF('Student Record'!I2214="","",'Student Record'!I2214)</f>
        <v/>
      </c>
      <c r="I2216" s="27" t="str">
        <f>IF('Student Record'!J2214="","",'Student Record'!J2214)</f>
        <v/>
      </c>
      <c r="J2216" s="25" t="str">
        <f>IF('Student Record'!O2214="","",'Student Record'!O2214)</f>
        <v/>
      </c>
      <c r="K22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6" s="25" t="str">
        <f>IF(Table1[[#This Row],[नाम विद्यार्थी]]="","",IF(AND(Table1[[#This Row],[कक्षा]]&gt;8,Table1[[#This Row],[कक्षा]]&lt;11),50,""))</f>
        <v/>
      </c>
      <c r="M2216" s="28" t="str">
        <f>IF(Table1[[#This Row],[नाम विद्यार्थी]]="","",IF(AND(Table1[[#This Row],[कक्षा]]&gt;=11,'School Fees'!$L$3="Yes"),100,""))</f>
        <v/>
      </c>
      <c r="N22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6" s="25" t="str">
        <f>IF(Table1[[#This Row],[नाम विद्यार्थी]]="","",IF(Table1[[#This Row],[कक्षा]]&gt;8,5,""))</f>
        <v/>
      </c>
      <c r="P22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6" s="21"/>
      <c r="R2216" s="21"/>
      <c r="S2216" s="28" t="str">
        <f>IF(SUM(Table1[[#This Row],[छात्र निधि]:[टी.सी.शुल्क]])=0,"",SUM(Table1[[#This Row],[छात्र निधि]:[टी.सी.शुल्क]]))</f>
        <v/>
      </c>
      <c r="T2216" s="33"/>
      <c r="U2216" s="33"/>
      <c r="V2216" s="22"/>
    </row>
    <row r="2217" spans="2:22" ht="15">
      <c r="B2217" s="25" t="str">
        <f>IF(C2217="","",ROWS($A$4:A2217))</f>
        <v/>
      </c>
      <c r="C2217" s="25" t="str">
        <f>IF('Student Record'!A2215="","",'Student Record'!A2215)</f>
        <v/>
      </c>
      <c r="D2217" s="25" t="str">
        <f>IF('Student Record'!B2215="","",'Student Record'!B2215)</f>
        <v/>
      </c>
      <c r="E2217" s="25" t="str">
        <f>IF('Student Record'!C2215="","",'Student Record'!C2215)</f>
        <v/>
      </c>
      <c r="F2217" s="26" t="str">
        <f>IF('Student Record'!E2215="","",'Student Record'!E2215)</f>
        <v/>
      </c>
      <c r="G2217" s="26" t="str">
        <f>IF('Student Record'!G2215="","",'Student Record'!G2215)</f>
        <v/>
      </c>
      <c r="H2217" s="25" t="str">
        <f>IF('Student Record'!I2215="","",'Student Record'!I2215)</f>
        <v/>
      </c>
      <c r="I2217" s="27" t="str">
        <f>IF('Student Record'!J2215="","",'Student Record'!J2215)</f>
        <v/>
      </c>
      <c r="J2217" s="25" t="str">
        <f>IF('Student Record'!O2215="","",'Student Record'!O2215)</f>
        <v/>
      </c>
      <c r="K22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7" s="25" t="str">
        <f>IF(Table1[[#This Row],[नाम विद्यार्थी]]="","",IF(AND(Table1[[#This Row],[कक्षा]]&gt;8,Table1[[#This Row],[कक्षा]]&lt;11),50,""))</f>
        <v/>
      </c>
      <c r="M2217" s="28" t="str">
        <f>IF(Table1[[#This Row],[नाम विद्यार्थी]]="","",IF(AND(Table1[[#This Row],[कक्षा]]&gt;=11,'School Fees'!$L$3="Yes"),100,""))</f>
        <v/>
      </c>
      <c r="N22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7" s="25" t="str">
        <f>IF(Table1[[#This Row],[नाम विद्यार्थी]]="","",IF(Table1[[#This Row],[कक्षा]]&gt;8,5,""))</f>
        <v/>
      </c>
      <c r="P22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7" s="21"/>
      <c r="R2217" s="21"/>
      <c r="S2217" s="28" t="str">
        <f>IF(SUM(Table1[[#This Row],[छात्र निधि]:[टी.सी.शुल्क]])=0,"",SUM(Table1[[#This Row],[छात्र निधि]:[टी.सी.शुल्क]]))</f>
        <v/>
      </c>
      <c r="T2217" s="33"/>
      <c r="U2217" s="33"/>
      <c r="V2217" s="22"/>
    </row>
    <row r="2218" spans="2:22" ht="15">
      <c r="B2218" s="25" t="str">
        <f>IF(C2218="","",ROWS($A$4:A2218))</f>
        <v/>
      </c>
      <c r="C2218" s="25" t="str">
        <f>IF('Student Record'!A2216="","",'Student Record'!A2216)</f>
        <v/>
      </c>
      <c r="D2218" s="25" t="str">
        <f>IF('Student Record'!B2216="","",'Student Record'!B2216)</f>
        <v/>
      </c>
      <c r="E2218" s="25" t="str">
        <f>IF('Student Record'!C2216="","",'Student Record'!C2216)</f>
        <v/>
      </c>
      <c r="F2218" s="26" t="str">
        <f>IF('Student Record'!E2216="","",'Student Record'!E2216)</f>
        <v/>
      </c>
      <c r="G2218" s="26" t="str">
        <f>IF('Student Record'!G2216="","",'Student Record'!G2216)</f>
        <v/>
      </c>
      <c r="H2218" s="25" t="str">
        <f>IF('Student Record'!I2216="","",'Student Record'!I2216)</f>
        <v/>
      </c>
      <c r="I2218" s="27" t="str">
        <f>IF('Student Record'!J2216="","",'Student Record'!J2216)</f>
        <v/>
      </c>
      <c r="J2218" s="25" t="str">
        <f>IF('Student Record'!O2216="","",'Student Record'!O2216)</f>
        <v/>
      </c>
      <c r="K22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8" s="25" t="str">
        <f>IF(Table1[[#This Row],[नाम विद्यार्थी]]="","",IF(AND(Table1[[#This Row],[कक्षा]]&gt;8,Table1[[#This Row],[कक्षा]]&lt;11),50,""))</f>
        <v/>
      </c>
      <c r="M2218" s="28" t="str">
        <f>IF(Table1[[#This Row],[नाम विद्यार्थी]]="","",IF(AND(Table1[[#This Row],[कक्षा]]&gt;=11,'School Fees'!$L$3="Yes"),100,""))</f>
        <v/>
      </c>
      <c r="N22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8" s="25" t="str">
        <f>IF(Table1[[#This Row],[नाम विद्यार्थी]]="","",IF(Table1[[#This Row],[कक्षा]]&gt;8,5,""))</f>
        <v/>
      </c>
      <c r="P22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8" s="21"/>
      <c r="R2218" s="21"/>
      <c r="S2218" s="28" t="str">
        <f>IF(SUM(Table1[[#This Row],[छात्र निधि]:[टी.सी.शुल्क]])=0,"",SUM(Table1[[#This Row],[छात्र निधि]:[टी.सी.शुल्क]]))</f>
        <v/>
      </c>
      <c r="T2218" s="33"/>
      <c r="U2218" s="33"/>
      <c r="V2218" s="22"/>
    </row>
    <row r="2219" spans="2:22" ht="15">
      <c r="B2219" s="25" t="str">
        <f>IF(C2219="","",ROWS($A$4:A2219))</f>
        <v/>
      </c>
      <c r="C2219" s="25" t="str">
        <f>IF('Student Record'!A2217="","",'Student Record'!A2217)</f>
        <v/>
      </c>
      <c r="D2219" s="25" t="str">
        <f>IF('Student Record'!B2217="","",'Student Record'!B2217)</f>
        <v/>
      </c>
      <c r="E2219" s="25" t="str">
        <f>IF('Student Record'!C2217="","",'Student Record'!C2217)</f>
        <v/>
      </c>
      <c r="F2219" s="26" t="str">
        <f>IF('Student Record'!E2217="","",'Student Record'!E2217)</f>
        <v/>
      </c>
      <c r="G2219" s="26" t="str">
        <f>IF('Student Record'!G2217="","",'Student Record'!G2217)</f>
        <v/>
      </c>
      <c r="H2219" s="25" t="str">
        <f>IF('Student Record'!I2217="","",'Student Record'!I2217)</f>
        <v/>
      </c>
      <c r="I2219" s="27" t="str">
        <f>IF('Student Record'!J2217="","",'Student Record'!J2217)</f>
        <v/>
      </c>
      <c r="J2219" s="25" t="str">
        <f>IF('Student Record'!O2217="","",'Student Record'!O2217)</f>
        <v/>
      </c>
      <c r="K22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19" s="25" t="str">
        <f>IF(Table1[[#This Row],[नाम विद्यार्थी]]="","",IF(AND(Table1[[#This Row],[कक्षा]]&gt;8,Table1[[#This Row],[कक्षा]]&lt;11),50,""))</f>
        <v/>
      </c>
      <c r="M2219" s="28" t="str">
        <f>IF(Table1[[#This Row],[नाम विद्यार्थी]]="","",IF(AND(Table1[[#This Row],[कक्षा]]&gt;=11,'School Fees'!$L$3="Yes"),100,""))</f>
        <v/>
      </c>
      <c r="N22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19" s="25" t="str">
        <f>IF(Table1[[#This Row],[नाम विद्यार्थी]]="","",IF(Table1[[#This Row],[कक्षा]]&gt;8,5,""))</f>
        <v/>
      </c>
      <c r="P22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19" s="21"/>
      <c r="R2219" s="21"/>
      <c r="S2219" s="28" t="str">
        <f>IF(SUM(Table1[[#This Row],[छात्र निधि]:[टी.सी.शुल्क]])=0,"",SUM(Table1[[#This Row],[छात्र निधि]:[टी.सी.शुल्क]]))</f>
        <v/>
      </c>
      <c r="T2219" s="33"/>
      <c r="U2219" s="33"/>
      <c r="V2219" s="22"/>
    </row>
    <row r="2220" spans="2:22" ht="15">
      <c r="B2220" s="25" t="str">
        <f>IF(C2220="","",ROWS($A$4:A2220))</f>
        <v/>
      </c>
      <c r="C2220" s="25" t="str">
        <f>IF('Student Record'!A2218="","",'Student Record'!A2218)</f>
        <v/>
      </c>
      <c r="D2220" s="25" t="str">
        <f>IF('Student Record'!B2218="","",'Student Record'!B2218)</f>
        <v/>
      </c>
      <c r="E2220" s="25" t="str">
        <f>IF('Student Record'!C2218="","",'Student Record'!C2218)</f>
        <v/>
      </c>
      <c r="F2220" s="26" t="str">
        <f>IF('Student Record'!E2218="","",'Student Record'!E2218)</f>
        <v/>
      </c>
      <c r="G2220" s="26" t="str">
        <f>IF('Student Record'!G2218="","",'Student Record'!G2218)</f>
        <v/>
      </c>
      <c r="H2220" s="25" t="str">
        <f>IF('Student Record'!I2218="","",'Student Record'!I2218)</f>
        <v/>
      </c>
      <c r="I2220" s="27" t="str">
        <f>IF('Student Record'!J2218="","",'Student Record'!J2218)</f>
        <v/>
      </c>
      <c r="J2220" s="25" t="str">
        <f>IF('Student Record'!O2218="","",'Student Record'!O2218)</f>
        <v/>
      </c>
      <c r="K22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0" s="25" t="str">
        <f>IF(Table1[[#This Row],[नाम विद्यार्थी]]="","",IF(AND(Table1[[#This Row],[कक्षा]]&gt;8,Table1[[#This Row],[कक्षा]]&lt;11),50,""))</f>
        <v/>
      </c>
      <c r="M2220" s="28" t="str">
        <f>IF(Table1[[#This Row],[नाम विद्यार्थी]]="","",IF(AND(Table1[[#This Row],[कक्षा]]&gt;=11,'School Fees'!$L$3="Yes"),100,""))</f>
        <v/>
      </c>
      <c r="N22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0" s="25" t="str">
        <f>IF(Table1[[#This Row],[नाम विद्यार्थी]]="","",IF(Table1[[#This Row],[कक्षा]]&gt;8,5,""))</f>
        <v/>
      </c>
      <c r="P22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0" s="21"/>
      <c r="R2220" s="21"/>
      <c r="S2220" s="28" t="str">
        <f>IF(SUM(Table1[[#This Row],[छात्र निधि]:[टी.सी.शुल्क]])=0,"",SUM(Table1[[#This Row],[छात्र निधि]:[टी.सी.शुल्क]]))</f>
        <v/>
      </c>
      <c r="T2220" s="33"/>
      <c r="U2220" s="33"/>
      <c r="V2220" s="22"/>
    </row>
    <row r="2221" spans="2:22" ht="15">
      <c r="B2221" s="25" t="str">
        <f>IF(C2221="","",ROWS($A$4:A2221))</f>
        <v/>
      </c>
      <c r="C2221" s="25" t="str">
        <f>IF('Student Record'!A2219="","",'Student Record'!A2219)</f>
        <v/>
      </c>
      <c r="D2221" s="25" t="str">
        <f>IF('Student Record'!B2219="","",'Student Record'!B2219)</f>
        <v/>
      </c>
      <c r="E2221" s="25" t="str">
        <f>IF('Student Record'!C2219="","",'Student Record'!C2219)</f>
        <v/>
      </c>
      <c r="F2221" s="26" t="str">
        <f>IF('Student Record'!E2219="","",'Student Record'!E2219)</f>
        <v/>
      </c>
      <c r="G2221" s="26" t="str">
        <f>IF('Student Record'!G2219="","",'Student Record'!G2219)</f>
        <v/>
      </c>
      <c r="H2221" s="25" t="str">
        <f>IF('Student Record'!I2219="","",'Student Record'!I2219)</f>
        <v/>
      </c>
      <c r="I2221" s="27" t="str">
        <f>IF('Student Record'!J2219="","",'Student Record'!J2219)</f>
        <v/>
      </c>
      <c r="J2221" s="25" t="str">
        <f>IF('Student Record'!O2219="","",'Student Record'!O2219)</f>
        <v/>
      </c>
      <c r="K22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1" s="25" t="str">
        <f>IF(Table1[[#This Row],[नाम विद्यार्थी]]="","",IF(AND(Table1[[#This Row],[कक्षा]]&gt;8,Table1[[#This Row],[कक्षा]]&lt;11),50,""))</f>
        <v/>
      </c>
      <c r="M2221" s="28" t="str">
        <f>IF(Table1[[#This Row],[नाम विद्यार्थी]]="","",IF(AND(Table1[[#This Row],[कक्षा]]&gt;=11,'School Fees'!$L$3="Yes"),100,""))</f>
        <v/>
      </c>
      <c r="N22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1" s="25" t="str">
        <f>IF(Table1[[#This Row],[नाम विद्यार्थी]]="","",IF(Table1[[#This Row],[कक्षा]]&gt;8,5,""))</f>
        <v/>
      </c>
      <c r="P22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1" s="21"/>
      <c r="R2221" s="21"/>
      <c r="S2221" s="28" t="str">
        <f>IF(SUM(Table1[[#This Row],[छात्र निधि]:[टी.सी.शुल्क]])=0,"",SUM(Table1[[#This Row],[छात्र निधि]:[टी.सी.शुल्क]]))</f>
        <v/>
      </c>
      <c r="T2221" s="33"/>
      <c r="U2221" s="33"/>
      <c r="V2221" s="22"/>
    </row>
    <row r="2222" spans="2:22" ht="15">
      <c r="B2222" s="25" t="str">
        <f>IF(C2222="","",ROWS($A$4:A2222))</f>
        <v/>
      </c>
      <c r="C2222" s="25" t="str">
        <f>IF('Student Record'!A2220="","",'Student Record'!A2220)</f>
        <v/>
      </c>
      <c r="D2222" s="25" t="str">
        <f>IF('Student Record'!B2220="","",'Student Record'!B2220)</f>
        <v/>
      </c>
      <c r="E2222" s="25" t="str">
        <f>IF('Student Record'!C2220="","",'Student Record'!C2220)</f>
        <v/>
      </c>
      <c r="F2222" s="26" t="str">
        <f>IF('Student Record'!E2220="","",'Student Record'!E2220)</f>
        <v/>
      </c>
      <c r="G2222" s="26" t="str">
        <f>IF('Student Record'!G2220="","",'Student Record'!G2220)</f>
        <v/>
      </c>
      <c r="H2222" s="25" t="str">
        <f>IF('Student Record'!I2220="","",'Student Record'!I2220)</f>
        <v/>
      </c>
      <c r="I2222" s="27" t="str">
        <f>IF('Student Record'!J2220="","",'Student Record'!J2220)</f>
        <v/>
      </c>
      <c r="J2222" s="25" t="str">
        <f>IF('Student Record'!O2220="","",'Student Record'!O2220)</f>
        <v/>
      </c>
      <c r="K22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2" s="25" t="str">
        <f>IF(Table1[[#This Row],[नाम विद्यार्थी]]="","",IF(AND(Table1[[#This Row],[कक्षा]]&gt;8,Table1[[#This Row],[कक्षा]]&lt;11),50,""))</f>
        <v/>
      </c>
      <c r="M2222" s="28" t="str">
        <f>IF(Table1[[#This Row],[नाम विद्यार्थी]]="","",IF(AND(Table1[[#This Row],[कक्षा]]&gt;=11,'School Fees'!$L$3="Yes"),100,""))</f>
        <v/>
      </c>
      <c r="N22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2" s="25" t="str">
        <f>IF(Table1[[#This Row],[नाम विद्यार्थी]]="","",IF(Table1[[#This Row],[कक्षा]]&gt;8,5,""))</f>
        <v/>
      </c>
      <c r="P22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2" s="21"/>
      <c r="R2222" s="21"/>
      <c r="S2222" s="28" t="str">
        <f>IF(SUM(Table1[[#This Row],[छात्र निधि]:[टी.सी.शुल्क]])=0,"",SUM(Table1[[#This Row],[छात्र निधि]:[टी.सी.शुल्क]]))</f>
        <v/>
      </c>
      <c r="T2222" s="33"/>
      <c r="U2222" s="33"/>
      <c r="V2222" s="22"/>
    </row>
    <row r="2223" spans="2:22" ht="15">
      <c r="B2223" s="25" t="str">
        <f>IF(C2223="","",ROWS($A$4:A2223))</f>
        <v/>
      </c>
      <c r="C2223" s="25" t="str">
        <f>IF('Student Record'!A2221="","",'Student Record'!A2221)</f>
        <v/>
      </c>
      <c r="D2223" s="25" t="str">
        <f>IF('Student Record'!B2221="","",'Student Record'!B2221)</f>
        <v/>
      </c>
      <c r="E2223" s="25" t="str">
        <f>IF('Student Record'!C2221="","",'Student Record'!C2221)</f>
        <v/>
      </c>
      <c r="F2223" s="26" t="str">
        <f>IF('Student Record'!E2221="","",'Student Record'!E2221)</f>
        <v/>
      </c>
      <c r="G2223" s="26" t="str">
        <f>IF('Student Record'!G2221="","",'Student Record'!G2221)</f>
        <v/>
      </c>
      <c r="H2223" s="25" t="str">
        <f>IF('Student Record'!I2221="","",'Student Record'!I2221)</f>
        <v/>
      </c>
      <c r="I2223" s="27" t="str">
        <f>IF('Student Record'!J2221="","",'Student Record'!J2221)</f>
        <v/>
      </c>
      <c r="J2223" s="25" t="str">
        <f>IF('Student Record'!O2221="","",'Student Record'!O2221)</f>
        <v/>
      </c>
      <c r="K22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3" s="25" t="str">
        <f>IF(Table1[[#This Row],[नाम विद्यार्थी]]="","",IF(AND(Table1[[#This Row],[कक्षा]]&gt;8,Table1[[#This Row],[कक्षा]]&lt;11),50,""))</f>
        <v/>
      </c>
      <c r="M2223" s="28" t="str">
        <f>IF(Table1[[#This Row],[नाम विद्यार्थी]]="","",IF(AND(Table1[[#This Row],[कक्षा]]&gt;=11,'School Fees'!$L$3="Yes"),100,""))</f>
        <v/>
      </c>
      <c r="N22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3" s="25" t="str">
        <f>IF(Table1[[#This Row],[नाम विद्यार्थी]]="","",IF(Table1[[#This Row],[कक्षा]]&gt;8,5,""))</f>
        <v/>
      </c>
      <c r="P22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3" s="21"/>
      <c r="R2223" s="21"/>
      <c r="S2223" s="28" t="str">
        <f>IF(SUM(Table1[[#This Row],[छात्र निधि]:[टी.सी.शुल्क]])=0,"",SUM(Table1[[#This Row],[छात्र निधि]:[टी.सी.शुल्क]]))</f>
        <v/>
      </c>
      <c r="T2223" s="33"/>
      <c r="U2223" s="33"/>
      <c r="V2223" s="22"/>
    </row>
    <row r="2224" spans="2:22" ht="15">
      <c r="B2224" s="25" t="str">
        <f>IF(C2224="","",ROWS($A$4:A2224))</f>
        <v/>
      </c>
      <c r="C2224" s="25" t="str">
        <f>IF('Student Record'!A2222="","",'Student Record'!A2222)</f>
        <v/>
      </c>
      <c r="D2224" s="25" t="str">
        <f>IF('Student Record'!B2222="","",'Student Record'!B2222)</f>
        <v/>
      </c>
      <c r="E2224" s="25" t="str">
        <f>IF('Student Record'!C2222="","",'Student Record'!C2222)</f>
        <v/>
      </c>
      <c r="F2224" s="26" t="str">
        <f>IF('Student Record'!E2222="","",'Student Record'!E2222)</f>
        <v/>
      </c>
      <c r="G2224" s="26" t="str">
        <f>IF('Student Record'!G2222="","",'Student Record'!G2222)</f>
        <v/>
      </c>
      <c r="H2224" s="25" t="str">
        <f>IF('Student Record'!I2222="","",'Student Record'!I2222)</f>
        <v/>
      </c>
      <c r="I2224" s="27" t="str">
        <f>IF('Student Record'!J2222="","",'Student Record'!J2222)</f>
        <v/>
      </c>
      <c r="J2224" s="25" t="str">
        <f>IF('Student Record'!O2222="","",'Student Record'!O2222)</f>
        <v/>
      </c>
      <c r="K22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4" s="25" t="str">
        <f>IF(Table1[[#This Row],[नाम विद्यार्थी]]="","",IF(AND(Table1[[#This Row],[कक्षा]]&gt;8,Table1[[#This Row],[कक्षा]]&lt;11),50,""))</f>
        <v/>
      </c>
      <c r="M2224" s="28" t="str">
        <f>IF(Table1[[#This Row],[नाम विद्यार्थी]]="","",IF(AND(Table1[[#This Row],[कक्षा]]&gt;=11,'School Fees'!$L$3="Yes"),100,""))</f>
        <v/>
      </c>
      <c r="N22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4" s="25" t="str">
        <f>IF(Table1[[#This Row],[नाम विद्यार्थी]]="","",IF(Table1[[#This Row],[कक्षा]]&gt;8,5,""))</f>
        <v/>
      </c>
      <c r="P22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4" s="21"/>
      <c r="R2224" s="21"/>
      <c r="S2224" s="28" t="str">
        <f>IF(SUM(Table1[[#This Row],[छात्र निधि]:[टी.सी.शुल्क]])=0,"",SUM(Table1[[#This Row],[छात्र निधि]:[टी.सी.शुल्क]]))</f>
        <v/>
      </c>
      <c r="T2224" s="33"/>
      <c r="U2224" s="33"/>
      <c r="V2224" s="22"/>
    </row>
    <row r="2225" spans="2:22" ht="15">
      <c r="B2225" s="25" t="str">
        <f>IF(C2225="","",ROWS($A$4:A2225))</f>
        <v/>
      </c>
      <c r="C2225" s="25" t="str">
        <f>IF('Student Record'!A2223="","",'Student Record'!A2223)</f>
        <v/>
      </c>
      <c r="D2225" s="25" t="str">
        <f>IF('Student Record'!B2223="","",'Student Record'!B2223)</f>
        <v/>
      </c>
      <c r="E2225" s="25" t="str">
        <f>IF('Student Record'!C2223="","",'Student Record'!C2223)</f>
        <v/>
      </c>
      <c r="F2225" s="26" t="str">
        <f>IF('Student Record'!E2223="","",'Student Record'!E2223)</f>
        <v/>
      </c>
      <c r="G2225" s="26" t="str">
        <f>IF('Student Record'!G2223="","",'Student Record'!G2223)</f>
        <v/>
      </c>
      <c r="H2225" s="25" t="str">
        <f>IF('Student Record'!I2223="","",'Student Record'!I2223)</f>
        <v/>
      </c>
      <c r="I2225" s="27" t="str">
        <f>IF('Student Record'!J2223="","",'Student Record'!J2223)</f>
        <v/>
      </c>
      <c r="J2225" s="25" t="str">
        <f>IF('Student Record'!O2223="","",'Student Record'!O2223)</f>
        <v/>
      </c>
      <c r="K22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5" s="25" t="str">
        <f>IF(Table1[[#This Row],[नाम विद्यार्थी]]="","",IF(AND(Table1[[#This Row],[कक्षा]]&gt;8,Table1[[#This Row],[कक्षा]]&lt;11),50,""))</f>
        <v/>
      </c>
      <c r="M2225" s="28" t="str">
        <f>IF(Table1[[#This Row],[नाम विद्यार्थी]]="","",IF(AND(Table1[[#This Row],[कक्षा]]&gt;=11,'School Fees'!$L$3="Yes"),100,""))</f>
        <v/>
      </c>
      <c r="N22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5" s="25" t="str">
        <f>IF(Table1[[#This Row],[नाम विद्यार्थी]]="","",IF(Table1[[#This Row],[कक्षा]]&gt;8,5,""))</f>
        <v/>
      </c>
      <c r="P22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5" s="21"/>
      <c r="R2225" s="21"/>
      <c r="S2225" s="28" t="str">
        <f>IF(SUM(Table1[[#This Row],[छात्र निधि]:[टी.सी.शुल्क]])=0,"",SUM(Table1[[#This Row],[छात्र निधि]:[टी.सी.शुल्क]]))</f>
        <v/>
      </c>
      <c r="T2225" s="33"/>
      <c r="U2225" s="33"/>
      <c r="V2225" s="22"/>
    </row>
    <row r="2226" spans="2:22" ht="15">
      <c r="B2226" s="25" t="str">
        <f>IF(C2226="","",ROWS($A$4:A2226))</f>
        <v/>
      </c>
      <c r="C2226" s="25" t="str">
        <f>IF('Student Record'!A2224="","",'Student Record'!A2224)</f>
        <v/>
      </c>
      <c r="D2226" s="25" t="str">
        <f>IF('Student Record'!B2224="","",'Student Record'!B2224)</f>
        <v/>
      </c>
      <c r="E2226" s="25" t="str">
        <f>IF('Student Record'!C2224="","",'Student Record'!C2224)</f>
        <v/>
      </c>
      <c r="F2226" s="26" t="str">
        <f>IF('Student Record'!E2224="","",'Student Record'!E2224)</f>
        <v/>
      </c>
      <c r="G2226" s="26" t="str">
        <f>IF('Student Record'!G2224="","",'Student Record'!G2224)</f>
        <v/>
      </c>
      <c r="H2226" s="25" t="str">
        <f>IF('Student Record'!I2224="","",'Student Record'!I2224)</f>
        <v/>
      </c>
      <c r="I2226" s="27" t="str">
        <f>IF('Student Record'!J2224="","",'Student Record'!J2224)</f>
        <v/>
      </c>
      <c r="J2226" s="25" t="str">
        <f>IF('Student Record'!O2224="","",'Student Record'!O2224)</f>
        <v/>
      </c>
      <c r="K22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6" s="25" t="str">
        <f>IF(Table1[[#This Row],[नाम विद्यार्थी]]="","",IF(AND(Table1[[#This Row],[कक्षा]]&gt;8,Table1[[#This Row],[कक्षा]]&lt;11),50,""))</f>
        <v/>
      </c>
      <c r="M2226" s="28" t="str">
        <f>IF(Table1[[#This Row],[नाम विद्यार्थी]]="","",IF(AND(Table1[[#This Row],[कक्षा]]&gt;=11,'School Fees'!$L$3="Yes"),100,""))</f>
        <v/>
      </c>
      <c r="N22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6" s="25" t="str">
        <f>IF(Table1[[#This Row],[नाम विद्यार्थी]]="","",IF(Table1[[#This Row],[कक्षा]]&gt;8,5,""))</f>
        <v/>
      </c>
      <c r="P22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6" s="21"/>
      <c r="R2226" s="21"/>
      <c r="S2226" s="28" t="str">
        <f>IF(SUM(Table1[[#This Row],[छात्र निधि]:[टी.सी.शुल्क]])=0,"",SUM(Table1[[#This Row],[छात्र निधि]:[टी.सी.शुल्क]]))</f>
        <v/>
      </c>
      <c r="T2226" s="33"/>
      <c r="U2226" s="33"/>
      <c r="V2226" s="22"/>
    </row>
    <row r="2227" spans="2:22" ht="15">
      <c r="B2227" s="25" t="str">
        <f>IF(C2227="","",ROWS($A$4:A2227))</f>
        <v/>
      </c>
      <c r="C2227" s="25" t="str">
        <f>IF('Student Record'!A2225="","",'Student Record'!A2225)</f>
        <v/>
      </c>
      <c r="D2227" s="25" t="str">
        <f>IF('Student Record'!B2225="","",'Student Record'!B2225)</f>
        <v/>
      </c>
      <c r="E2227" s="25" t="str">
        <f>IF('Student Record'!C2225="","",'Student Record'!C2225)</f>
        <v/>
      </c>
      <c r="F2227" s="26" t="str">
        <f>IF('Student Record'!E2225="","",'Student Record'!E2225)</f>
        <v/>
      </c>
      <c r="G2227" s="26" t="str">
        <f>IF('Student Record'!G2225="","",'Student Record'!G2225)</f>
        <v/>
      </c>
      <c r="H2227" s="25" t="str">
        <f>IF('Student Record'!I2225="","",'Student Record'!I2225)</f>
        <v/>
      </c>
      <c r="I2227" s="27" t="str">
        <f>IF('Student Record'!J2225="","",'Student Record'!J2225)</f>
        <v/>
      </c>
      <c r="J2227" s="25" t="str">
        <f>IF('Student Record'!O2225="","",'Student Record'!O2225)</f>
        <v/>
      </c>
      <c r="K22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7" s="25" t="str">
        <f>IF(Table1[[#This Row],[नाम विद्यार्थी]]="","",IF(AND(Table1[[#This Row],[कक्षा]]&gt;8,Table1[[#This Row],[कक्षा]]&lt;11),50,""))</f>
        <v/>
      </c>
      <c r="M2227" s="28" t="str">
        <f>IF(Table1[[#This Row],[नाम विद्यार्थी]]="","",IF(AND(Table1[[#This Row],[कक्षा]]&gt;=11,'School Fees'!$L$3="Yes"),100,""))</f>
        <v/>
      </c>
      <c r="N22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7" s="25" t="str">
        <f>IF(Table1[[#This Row],[नाम विद्यार्थी]]="","",IF(Table1[[#This Row],[कक्षा]]&gt;8,5,""))</f>
        <v/>
      </c>
      <c r="P22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7" s="21"/>
      <c r="R2227" s="21"/>
      <c r="S2227" s="28" t="str">
        <f>IF(SUM(Table1[[#This Row],[छात्र निधि]:[टी.सी.शुल्क]])=0,"",SUM(Table1[[#This Row],[छात्र निधि]:[टी.सी.शुल्क]]))</f>
        <v/>
      </c>
      <c r="T2227" s="33"/>
      <c r="U2227" s="33"/>
      <c r="V2227" s="22"/>
    </row>
    <row r="2228" spans="2:22" ht="15">
      <c r="B2228" s="25" t="str">
        <f>IF(C2228="","",ROWS($A$4:A2228))</f>
        <v/>
      </c>
      <c r="C2228" s="25" t="str">
        <f>IF('Student Record'!A2226="","",'Student Record'!A2226)</f>
        <v/>
      </c>
      <c r="D2228" s="25" t="str">
        <f>IF('Student Record'!B2226="","",'Student Record'!B2226)</f>
        <v/>
      </c>
      <c r="E2228" s="25" t="str">
        <f>IF('Student Record'!C2226="","",'Student Record'!C2226)</f>
        <v/>
      </c>
      <c r="F2228" s="26" t="str">
        <f>IF('Student Record'!E2226="","",'Student Record'!E2226)</f>
        <v/>
      </c>
      <c r="G2228" s="26" t="str">
        <f>IF('Student Record'!G2226="","",'Student Record'!G2226)</f>
        <v/>
      </c>
      <c r="H2228" s="25" t="str">
        <f>IF('Student Record'!I2226="","",'Student Record'!I2226)</f>
        <v/>
      </c>
      <c r="I2228" s="27" t="str">
        <f>IF('Student Record'!J2226="","",'Student Record'!J2226)</f>
        <v/>
      </c>
      <c r="J2228" s="25" t="str">
        <f>IF('Student Record'!O2226="","",'Student Record'!O2226)</f>
        <v/>
      </c>
      <c r="K22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8" s="25" t="str">
        <f>IF(Table1[[#This Row],[नाम विद्यार्थी]]="","",IF(AND(Table1[[#This Row],[कक्षा]]&gt;8,Table1[[#This Row],[कक्षा]]&lt;11),50,""))</f>
        <v/>
      </c>
      <c r="M2228" s="28" t="str">
        <f>IF(Table1[[#This Row],[नाम विद्यार्थी]]="","",IF(AND(Table1[[#This Row],[कक्षा]]&gt;=11,'School Fees'!$L$3="Yes"),100,""))</f>
        <v/>
      </c>
      <c r="N22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8" s="25" t="str">
        <f>IF(Table1[[#This Row],[नाम विद्यार्थी]]="","",IF(Table1[[#This Row],[कक्षा]]&gt;8,5,""))</f>
        <v/>
      </c>
      <c r="P22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8" s="21"/>
      <c r="R2228" s="21"/>
      <c r="S2228" s="28" t="str">
        <f>IF(SUM(Table1[[#This Row],[छात्र निधि]:[टी.सी.शुल्क]])=0,"",SUM(Table1[[#This Row],[छात्र निधि]:[टी.सी.शुल्क]]))</f>
        <v/>
      </c>
      <c r="T2228" s="33"/>
      <c r="U2228" s="33"/>
      <c r="V2228" s="22"/>
    </row>
    <row r="2229" spans="2:22" ht="15">
      <c r="B2229" s="25" t="str">
        <f>IF(C2229="","",ROWS($A$4:A2229))</f>
        <v/>
      </c>
      <c r="C2229" s="25" t="str">
        <f>IF('Student Record'!A2227="","",'Student Record'!A2227)</f>
        <v/>
      </c>
      <c r="D2229" s="25" t="str">
        <f>IF('Student Record'!B2227="","",'Student Record'!B2227)</f>
        <v/>
      </c>
      <c r="E2229" s="25" t="str">
        <f>IF('Student Record'!C2227="","",'Student Record'!C2227)</f>
        <v/>
      </c>
      <c r="F2229" s="26" t="str">
        <f>IF('Student Record'!E2227="","",'Student Record'!E2227)</f>
        <v/>
      </c>
      <c r="G2229" s="26" t="str">
        <f>IF('Student Record'!G2227="","",'Student Record'!G2227)</f>
        <v/>
      </c>
      <c r="H2229" s="25" t="str">
        <f>IF('Student Record'!I2227="","",'Student Record'!I2227)</f>
        <v/>
      </c>
      <c r="I2229" s="27" t="str">
        <f>IF('Student Record'!J2227="","",'Student Record'!J2227)</f>
        <v/>
      </c>
      <c r="J2229" s="25" t="str">
        <f>IF('Student Record'!O2227="","",'Student Record'!O2227)</f>
        <v/>
      </c>
      <c r="K22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29" s="25" t="str">
        <f>IF(Table1[[#This Row],[नाम विद्यार्थी]]="","",IF(AND(Table1[[#This Row],[कक्षा]]&gt;8,Table1[[#This Row],[कक्षा]]&lt;11),50,""))</f>
        <v/>
      </c>
      <c r="M2229" s="28" t="str">
        <f>IF(Table1[[#This Row],[नाम विद्यार्थी]]="","",IF(AND(Table1[[#This Row],[कक्षा]]&gt;=11,'School Fees'!$L$3="Yes"),100,""))</f>
        <v/>
      </c>
      <c r="N22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29" s="25" t="str">
        <f>IF(Table1[[#This Row],[नाम विद्यार्थी]]="","",IF(Table1[[#This Row],[कक्षा]]&gt;8,5,""))</f>
        <v/>
      </c>
      <c r="P22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29" s="21"/>
      <c r="R2229" s="21"/>
      <c r="S2229" s="28" t="str">
        <f>IF(SUM(Table1[[#This Row],[छात्र निधि]:[टी.सी.शुल्क]])=0,"",SUM(Table1[[#This Row],[छात्र निधि]:[टी.सी.शुल्क]]))</f>
        <v/>
      </c>
      <c r="T2229" s="33"/>
      <c r="U2229" s="33"/>
      <c r="V2229" s="22"/>
    </row>
    <row r="2230" spans="2:22" ht="15">
      <c r="B2230" s="25" t="str">
        <f>IF(C2230="","",ROWS($A$4:A2230))</f>
        <v/>
      </c>
      <c r="C2230" s="25" t="str">
        <f>IF('Student Record'!A2228="","",'Student Record'!A2228)</f>
        <v/>
      </c>
      <c r="D2230" s="25" t="str">
        <f>IF('Student Record'!B2228="","",'Student Record'!B2228)</f>
        <v/>
      </c>
      <c r="E2230" s="25" t="str">
        <f>IF('Student Record'!C2228="","",'Student Record'!C2228)</f>
        <v/>
      </c>
      <c r="F2230" s="26" t="str">
        <f>IF('Student Record'!E2228="","",'Student Record'!E2228)</f>
        <v/>
      </c>
      <c r="G2230" s="26" t="str">
        <f>IF('Student Record'!G2228="","",'Student Record'!G2228)</f>
        <v/>
      </c>
      <c r="H2230" s="25" t="str">
        <f>IF('Student Record'!I2228="","",'Student Record'!I2228)</f>
        <v/>
      </c>
      <c r="I2230" s="27" t="str">
        <f>IF('Student Record'!J2228="","",'Student Record'!J2228)</f>
        <v/>
      </c>
      <c r="J2230" s="25" t="str">
        <f>IF('Student Record'!O2228="","",'Student Record'!O2228)</f>
        <v/>
      </c>
      <c r="K22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0" s="25" t="str">
        <f>IF(Table1[[#This Row],[नाम विद्यार्थी]]="","",IF(AND(Table1[[#This Row],[कक्षा]]&gt;8,Table1[[#This Row],[कक्षा]]&lt;11),50,""))</f>
        <v/>
      </c>
      <c r="M2230" s="28" t="str">
        <f>IF(Table1[[#This Row],[नाम विद्यार्थी]]="","",IF(AND(Table1[[#This Row],[कक्षा]]&gt;=11,'School Fees'!$L$3="Yes"),100,""))</f>
        <v/>
      </c>
      <c r="N22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0" s="25" t="str">
        <f>IF(Table1[[#This Row],[नाम विद्यार्थी]]="","",IF(Table1[[#This Row],[कक्षा]]&gt;8,5,""))</f>
        <v/>
      </c>
      <c r="P22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0" s="21"/>
      <c r="R2230" s="21"/>
      <c r="S2230" s="28" t="str">
        <f>IF(SUM(Table1[[#This Row],[छात्र निधि]:[टी.सी.शुल्क]])=0,"",SUM(Table1[[#This Row],[छात्र निधि]:[टी.सी.शुल्क]]))</f>
        <v/>
      </c>
      <c r="T2230" s="33"/>
      <c r="U2230" s="33"/>
      <c r="V2230" s="22"/>
    </row>
    <row r="2231" spans="2:22" ht="15">
      <c r="B2231" s="25" t="str">
        <f>IF(C2231="","",ROWS($A$4:A2231))</f>
        <v/>
      </c>
      <c r="C2231" s="25" t="str">
        <f>IF('Student Record'!A2229="","",'Student Record'!A2229)</f>
        <v/>
      </c>
      <c r="D2231" s="25" t="str">
        <f>IF('Student Record'!B2229="","",'Student Record'!B2229)</f>
        <v/>
      </c>
      <c r="E2231" s="25" t="str">
        <f>IF('Student Record'!C2229="","",'Student Record'!C2229)</f>
        <v/>
      </c>
      <c r="F2231" s="26" t="str">
        <f>IF('Student Record'!E2229="","",'Student Record'!E2229)</f>
        <v/>
      </c>
      <c r="G2231" s="26" t="str">
        <f>IF('Student Record'!G2229="","",'Student Record'!G2229)</f>
        <v/>
      </c>
      <c r="H2231" s="25" t="str">
        <f>IF('Student Record'!I2229="","",'Student Record'!I2229)</f>
        <v/>
      </c>
      <c r="I2231" s="27" t="str">
        <f>IF('Student Record'!J2229="","",'Student Record'!J2229)</f>
        <v/>
      </c>
      <c r="J2231" s="25" t="str">
        <f>IF('Student Record'!O2229="","",'Student Record'!O2229)</f>
        <v/>
      </c>
      <c r="K22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1" s="25" t="str">
        <f>IF(Table1[[#This Row],[नाम विद्यार्थी]]="","",IF(AND(Table1[[#This Row],[कक्षा]]&gt;8,Table1[[#This Row],[कक्षा]]&lt;11),50,""))</f>
        <v/>
      </c>
      <c r="M2231" s="28" t="str">
        <f>IF(Table1[[#This Row],[नाम विद्यार्थी]]="","",IF(AND(Table1[[#This Row],[कक्षा]]&gt;=11,'School Fees'!$L$3="Yes"),100,""))</f>
        <v/>
      </c>
      <c r="N22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1" s="25" t="str">
        <f>IF(Table1[[#This Row],[नाम विद्यार्थी]]="","",IF(Table1[[#This Row],[कक्षा]]&gt;8,5,""))</f>
        <v/>
      </c>
      <c r="P22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1" s="21"/>
      <c r="R2231" s="21"/>
      <c r="S2231" s="28" t="str">
        <f>IF(SUM(Table1[[#This Row],[छात्र निधि]:[टी.सी.शुल्क]])=0,"",SUM(Table1[[#This Row],[छात्र निधि]:[टी.सी.शुल्क]]))</f>
        <v/>
      </c>
      <c r="T2231" s="33"/>
      <c r="U2231" s="33"/>
      <c r="V2231" s="22"/>
    </row>
    <row r="2232" spans="2:22" ht="15">
      <c r="B2232" s="25" t="str">
        <f>IF(C2232="","",ROWS($A$4:A2232))</f>
        <v/>
      </c>
      <c r="C2232" s="25" t="str">
        <f>IF('Student Record'!A2230="","",'Student Record'!A2230)</f>
        <v/>
      </c>
      <c r="D2232" s="25" t="str">
        <f>IF('Student Record'!B2230="","",'Student Record'!B2230)</f>
        <v/>
      </c>
      <c r="E2232" s="25" t="str">
        <f>IF('Student Record'!C2230="","",'Student Record'!C2230)</f>
        <v/>
      </c>
      <c r="F2232" s="26" t="str">
        <f>IF('Student Record'!E2230="","",'Student Record'!E2230)</f>
        <v/>
      </c>
      <c r="G2232" s="26" t="str">
        <f>IF('Student Record'!G2230="","",'Student Record'!G2230)</f>
        <v/>
      </c>
      <c r="H2232" s="25" t="str">
        <f>IF('Student Record'!I2230="","",'Student Record'!I2230)</f>
        <v/>
      </c>
      <c r="I2232" s="27" t="str">
        <f>IF('Student Record'!J2230="","",'Student Record'!J2230)</f>
        <v/>
      </c>
      <c r="J2232" s="25" t="str">
        <f>IF('Student Record'!O2230="","",'Student Record'!O2230)</f>
        <v/>
      </c>
      <c r="K22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2" s="25" t="str">
        <f>IF(Table1[[#This Row],[नाम विद्यार्थी]]="","",IF(AND(Table1[[#This Row],[कक्षा]]&gt;8,Table1[[#This Row],[कक्षा]]&lt;11),50,""))</f>
        <v/>
      </c>
      <c r="M2232" s="28" t="str">
        <f>IF(Table1[[#This Row],[नाम विद्यार्थी]]="","",IF(AND(Table1[[#This Row],[कक्षा]]&gt;=11,'School Fees'!$L$3="Yes"),100,""))</f>
        <v/>
      </c>
      <c r="N22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2" s="25" t="str">
        <f>IF(Table1[[#This Row],[नाम विद्यार्थी]]="","",IF(Table1[[#This Row],[कक्षा]]&gt;8,5,""))</f>
        <v/>
      </c>
      <c r="P22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2" s="21"/>
      <c r="R2232" s="21"/>
      <c r="S2232" s="28" t="str">
        <f>IF(SUM(Table1[[#This Row],[छात्र निधि]:[टी.सी.शुल्क]])=0,"",SUM(Table1[[#This Row],[छात्र निधि]:[टी.सी.शुल्क]]))</f>
        <v/>
      </c>
      <c r="T2232" s="33"/>
      <c r="U2232" s="33"/>
      <c r="V2232" s="22"/>
    </row>
    <row r="2233" spans="2:22" ht="15">
      <c r="B2233" s="25" t="str">
        <f>IF(C2233="","",ROWS($A$4:A2233))</f>
        <v/>
      </c>
      <c r="C2233" s="25" t="str">
        <f>IF('Student Record'!A2231="","",'Student Record'!A2231)</f>
        <v/>
      </c>
      <c r="D2233" s="25" t="str">
        <f>IF('Student Record'!B2231="","",'Student Record'!B2231)</f>
        <v/>
      </c>
      <c r="E2233" s="25" t="str">
        <f>IF('Student Record'!C2231="","",'Student Record'!C2231)</f>
        <v/>
      </c>
      <c r="F2233" s="26" t="str">
        <f>IF('Student Record'!E2231="","",'Student Record'!E2231)</f>
        <v/>
      </c>
      <c r="G2233" s="26" t="str">
        <f>IF('Student Record'!G2231="","",'Student Record'!G2231)</f>
        <v/>
      </c>
      <c r="H2233" s="25" t="str">
        <f>IF('Student Record'!I2231="","",'Student Record'!I2231)</f>
        <v/>
      </c>
      <c r="I2233" s="27" t="str">
        <f>IF('Student Record'!J2231="","",'Student Record'!J2231)</f>
        <v/>
      </c>
      <c r="J2233" s="25" t="str">
        <f>IF('Student Record'!O2231="","",'Student Record'!O2231)</f>
        <v/>
      </c>
      <c r="K22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3" s="25" t="str">
        <f>IF(Table1[[#This Row],[नाम विद्यार्थी]]="","",IF(AND(Table1[[#This Row],[कक्षा]]&gt;8,Table1[[#This Row],[कक्षा]]&lt;11),50,""))</f>
        <v/>
      </c>
      <c r="M2233" s="28" t="str">
        <f>IF(Table1[[#This Row],[नाम विद्यार्थी]]="","",IF(AND(Table1[[#This Row],[कक्षा]]&gt;=11,'School Fees'!$L$3="Yes"),100,""))</f>
        <v/>
      </c>
      <c r="N22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3" s="25" t="str">
        <f>IF(Table1[[#This Row],[नाम विद्यार्थी]]="","",IF(Table1[[#This Row],[कक्षा]]&gt;8,5,""))</f>
        <v/>
      </c>
      <c r="P22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3" s="21"/>
      <c r="R2233" s="21"/>
      <c r="S2233" s="28" t="str">
        <f>IF(SUM(Table1[[#This Row],[छात्र निधि]:[टी.सी.शुल्क]])=0,"",SUM(Table1[[#This Row],[छात्र निधि]:[टी.सी.शुल्क]]))</f>
        <v/>
      </c>
      <c r="T2233" s="33"/>
      <c r="U2233" s="33"/>
      <c r="V2233" s="22"/>
    </row>
    <row r="2234" spans="2:22" ht="15">
      <c r="B2234" s="25" t="str">
        <f>IF(C2234="","",ROWS($A$4:A2234))</f>
        <v/>
      </c>
      <c r="C2234" s="25" t="str">
        <f>IF('Student Record'!A2232="","",'Student Record'!A2232)</f>
        <v/>
      </c>
      <c r="D2234" s="25" t="str">
        <f>IF('Student Record'!B2232="","",'Student Record'!B2232)</f>
        <v/>
      </c>
      <c r="E2234" s="25" t="str">
        <f>IF('Student Record'!C2232="","",'Student Record'!C2232)</f>
        <v/>
      </c>
      <c r="F2234" s="26" t="str">
        <f>IF('Student Record'!E2232="","",'Student Record'!E2232)</f>
        <v/>
      </c>
      <c r="G2234" s="26" t="str">
        <f>IF('Student Record'!G2232="","",'Student Record'!G2232)</f>
        <v/>
      </c>
      <c r="H2234" s="25" t="str">
        <f>IF('Student Record'!I2232="","",'Student Record'!I2232)</f>
        <v/>
      </c>
      <c r="I2234" s="27" t="str">
        <f>IF('Student Record'!J2232="","",'Student Record'!J2232)</f>
        <v/>
      </c>
      <c r="J2234" s="25" t="str">
        <f>IF('Student Record'!O2232="","",'Student Record'!O2232)</f>
        <v/>
      </c>
      <c r="K22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4" s="25" t="str">
        <f>IF(Table1[[#This Row],[नाम विद्यार्थी]]="","",IF(AND(Table1[[#This Row],[कक्षा]]&gt;8,Table1[[#This Row],[कक्षा]]&lt;11),50,""))</f>
        <v/>
      </c>
      <c r="M2234" s="28" t="str">
        <f>IF(Table1[[#This Row],[नाम विद्यार्थी]]="","",IF(AND(Table1[[#This Row],[कक्षा]]&gt;=11,'School Fees'!$L$3="Yes"),100,""))</f>
        <v/>
      </c>
      <c r="N22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4" s="25" t="str">
        <f>IF(Table1[[#This Row],[नाम विद्यार्थी]]="","",IF(Table1[[#This Row],[कक्षा]]&gt;8,5,""))</f>
        <v/>
      </c>
      <c r="P22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4" s="21"/>
      <c r="R2234" s="21"/>
      <c r="S2234" s="28" t="str">
        <f>IF(SUM(Table1[[#This Row],[छात्र निधि]:[टी.सी.शुल्क]])=0,"",SUM(Table1[[#This Row],[छात्र निधि]:[टी.सी.शुल्क]]))</f>
        <v/>
      </c>
      <c r="T2234" s="33"/>
      <c r="U2234" s="33"/>
      <c r="V2234" s="22"/>
    </row>
    <row r="2235" spans="2:22" ht="15">
      <c r="B2235" s="25" t="str">
        <f>IF(C2235="","",ROWS($A$4:A2235))</f>
        <v/>
      </c>
      <c r="C2235" s="25" t="str">
        <f>IF('Student Record'!A2233="","",'Student Record'!A2233)</f>
        <v/>
      </c>
      <c r="D2235" s="25" t="str">
        <f>IF('Student Record'!B2233="","",'Student Record'!B2233)</f>
        <v/>
      </c>
      <c r="E2235" s="25" t="str">
        <f>IF('Student Record'!C2233="","",'Student Record'!C2233)</f>
        <v/>
      </c>
      <c r="F2235" s="26" t="str">
        <f>IF('Student Record'!E2233="","",'Student Record'!E2233)</f>
        <v/>
      </c>
      <c r="G2235" s="26" t="str">
        <f>IF('Student Record'!G2233="","",'Student Record'!G2233)</f>
        <v/>
      </c>
      <c r="H2235" s="25" t="str">
        <f>IF('Student Record'!I2233="","",'Student Record'!I2233)</f>
        <v/>
      </c>
      <c r="I2235" s="27" t="str">
        <f>IF('Student Record'!J2233="","",'Student Record'!J2233)</f>
        <v/>
      </c>
      <c r="J2235" s="25" t="str">
        <f>IF('Student Record'!O2233="","",'Student Record'!O2233)</f>
        <v/>
      </c>
      <c r="K22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5" s="25" t="str">
        <f>IF(Table1[[#This Row],[नाम विद्यार्थी]]="","",IF(AND(Table1[[#This Row],[कक्षा]]&gt;8,Table1[[#This Row],[कक्षा]]&lt;11),50,""))</f>
        <v/>
      </c>
      <c r="M2235" s="28" t="str">
        <f>IF(Table1[[#This Row],[नाम विद्यार्थी]]="","",IF(AND(Table1[[#This Row],[कक्षा]]&gt;=11,'School Fees'!$L$3="Yes"),100,""))</f>
        <v/>
      </c>
      <c r="N22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5" s="25" t="str">
        <f>IF(Table1[[#This Row],[नाम विद्यार्थी]]="","",IF(Table1[[#This Row],[कक्षा]]&gt;8,5,""))</f>
        <v/>
      </c>
      <c r="P22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5" s="21"/>
      <c r="R2235" s="21"/>
      <c r="S2235" s="28" t="str">
        <f>IF(SUM(Table1[[#This Row],[छात्र निधि]:[टी.सी.शुल्क]])=0,"",SUM(Table1[[#This Row],[छात्र निधि]:[टी.सी.शुल्क]]))</f>
        <v/>
      </c>
      <c r="T2235" s="33"/>
      <c r="U2235" s="33"/>
      <c r="V2235" s="22"/>
    </row>
    <row r="2236" spans="2:22" ht="15">
      <c r="B2236" s="25" t="str">
        <f>IF(C2236="","",ROWS($A$4:A2236))</f>
        <v/>
      </c>
      <c r="C2236" s="25" t="str">
        <f>IF('Student Record'!A2234="","",'Student Record'!A2234)</f>
        <v/>
      </c>
      <c r="D2236" s="25" t="str">
        <f>IF('Student Record'!B2234="","",'Student Record'!B2234)</f>
        <v/>
      </c>
      <c r="E2236" s="25" t="str">
        <f>IF('Student Record'!C2234="","",'Student Record'!C2234)</f>
        <v/>
      </c>
      <c r="F2236" s="26" t="str">
        <f>IF('Student Record'!E2234="","",'Student Record'!E2234)</f>
        <v/>
      </c>
      <c r="G2236" s="26" t="str">
        <f>IF('Student Record'!G2234="","",'Student Record'!G2234)</f>
        <v/>
      </c>
      <c r="H2236" s="25" t="str">
        <f>IF('Student Record'!I2234="","",'Student Record'!I2234)</f>
        <v/>
      </c>
      <c r="I2236" s="27" t="str">
        <f>IF('Student Record'!J2234="","",'Student Record'!J2234)</f>
        <v/>
      </c>
      <c r="J2236" s="25" t="str">
        <f>IF('Student Record'!O2234="","",'Student Record'!O2234)</f>
        <v/>
      </c>
      <c r="K22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6" s="25" t="str">
        <f>IF(Table1[[#This Row],[नाम विद्यार्थी]]="","",IF(AND(Table1[[#This Row],[कक्षा]]&gt;8,Table1[[#This Row],[कक्षा]]&lt;11),50,""))</f>
        <v/>
      </c>
      <c r="M2236" s="28" t="str">
        <f>IF(Table1[[#This Row],[नाम विद्यार्थी]]="","",IF(AND(Table1[[#This Row],[कक्षा]]&gt;=11,'School Fees'!$L$3="Yes"),100,""))</f>
        <v/>
      </c>
      <c r="N22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6" s="25" t="str">
        <f>IF(Table1[[#This Row],[नाम विद्यार्थी]]="","",IF(Table1[[#This Row],[कक्षा]]&gt;8,5,""))</f>
        <v/>
      </c>
      <c r="P22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6" s="21"/>
      <c r="R2236" s="21"/>
      <c r="S2236" s="28" t="str">
        <f>IF(SUM(Table1[[#This Row],[छात्र निधि]:[टी.सी.शुल्क]])=0,"",SUM(Table1[[#This Row],[छात्र निधि]:[टी.सी.शुल्क]]))</f>
        <v/>
      </c>
      <c r="T2236" s="33"/>
      <c r="U2236" s="33"/>
      <c r="V2236" s="22"/>
    </row>
    <row r="2237" spans="2:22" ht="15">
      <c r="B2237" s="25" t="str">
        <f>IF(C2237="","",ROWS($A$4:A2237))</f>
        <v/>
      </c>
      <c r="C2237" s="25" t="str">
        <f>IF('Student Record'!A2235="","",'Student Record'!A2235)</f>
        <v/>
      </c>
      <c r="D2237" s="25" t="str">
        <f>IF('Student Record'!B2235="","",'Student Record'!B2235)</f>
        <v/>
      </c>
      <c r="E2237" s="25" t="str">
        <f>IF('Student Record'!C2235="","",'Student Record'!C2235)</f>
        <v/>
      </c>
      <c r="F2237" s="26" t="str">
        <f>IF('Student Record'!E2235="","",'Student Record'!E2235)</f>
        <v/>
      </c>
      <c r="G2237" s="26" t="str">
        <f>IF('Student Record'!G2235="","",'Student Record'!G2235)</f>
        <v/>
      </c>
      <c r="H2237" s="25" t="str">
        <f>IF('Student Record'!I2235="","",'Student Record'!I2235)</f>
        <v/>
      </c>
      <c r="I2237" s="27" t="str">
        <f>IF('Student Record'!J2235="","",'Student Record'!J2235)</f>
        <v/>
      </c>
      <c r="J2237" s="25" t="str">
        <f>IF('Student Record'!O2235="","",'Student Record'!O2235)</f>
        <v/>
      </c>
      <c r="K22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7" s="25" t="str">
        <f>IF(Table1[[#This Row],[नाम विद्यार्थी]]="","",IF(AND(Table1[[#This Row],[कक्षा]]&gt;8,Table1[[#This Row],[कक्षा]]&lt;11),50,""))</f>
        <v/>
      </c>
      <c r="M2237" s="28" t="str">
        <f>IF(Table1[[#This Row],[नाम विद्यार्थी]]="","",IF(AND(Table1[[#This Row],[कक्षा]]&gt;=11,'School Fees'!$L$3="Yes"),100,""))</f>
        <v/>
      </c>
      <c r="N22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7" s="25" t="str">
        <f>IF(Table1[[#This Row],[नाम विद्यार्थी]]="","",IF(Table1[[#This Row],[कक्षा]]&gt;8,5,""))</f>
        <v/>
      </c>
      <c r="P22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7" s="21"/>
      <c r="R2237" s="21"/>
      <c r="S2237" s="28" t="str">
        <f>IF(SUM(Table1[[#This Row],[छात्र निधि]:[टी.सी.शुल्क]])=0,"",SUM(Table1[[#This Row],[छात्र निधि]:[टी.सी.शुल्क]]))</f>
        <v/>
      </c>
      <c r="T2237" s="33"/>
      <c r="U2237" s="33"/>
      <c r="V2237" s="22"/>
    </row>
    <row r="2238" spans="2:22" ht="15">
      <c r="B2238" s="25" t="str">
        <f>IF(C2238="","",ROWS($A$4:A2238))</f>
        <v/>
      </c>
      <c r="C2238" s="25" t="str">
        <f>IF('Student Record'!A2236="","",'Student Record'!A2236)</f>
        <v/>
      </c>
      <c r="D2238" s="25" t="str">
        <f>IF('Student Record'!B2236="","",'Student Record'!B2236)</f>
        <v/>
      </c>
      <c r="E2238" s="25" t="str">
        <f>IF('Student Record'!C2236="","",'Student Record'!C2236)</f>
        <v/>
      </c>
      <c r="F2238" s="26" t="str">
        <f>IF('Student Record'!E2236="","",'Student Record'!E2236)</f>
        <v/>
      </c>
      <c r="G2238" s="26" t="str">
        <f>IF('Student Record'!G2236="","",'Student Record'!G2236)</f>
        <v/>
      </c>
      <c r="H2238" s="25" t="str">
        <f>IF('Student Record'!I2236="","",'Student Record'!I2236)</f>
        <v/>
      </c>
      <c r="I2238" s="27" t="str">
        <f>IF('Student Record'!J2236="","",'Student Record'!J2236)</f>
        <v/>
      </c>
      <c r="J2238" s="25" t="str">
        <f>IF('Student Record'!O2236="","",'Student Record'!O2236)</f>
        <v/>
      </c>
      <c r="K22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8" s="25" t="str">
        <f>IF(Table1[[#This Row],[नाम विद्यार्थी]]="","",IF(AND(Table1[[#This Row],[कक्षा]]&gt;8,Table1[[#This Row],[कक्षा]]&lt;11),50,""))</f>
        <v/>
      </c>
      <c r="M2238" s="28" t="str">
        <f>IF(Table1[[#This Row],[नाम विद्यार्थी]]="","",IF(AND(Table1[[#This Row],[कक्षा]]&gt;=11,'School Fees'!$L$3="Yes"),100,""))</f>
        <v/>
      </c>
      <c r="N22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8" s="25" t="str">
        <f>IF(Table1[[#This Row],[नाम विद्यार्थी]]="","",IF(Table1[[#This Row],[कक्षा]]&gt;8,5,""))</f>
        <v/>
      </c>
      <c r="P22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8" s="21"/>
      <c r="R2238" s="21"/>
      <c r="S2238" s="28" t="str">
        <f>IF(SUM(Table1[[#This Row],[छात्र निधि]:[टी.सी.शुल्क]])=0,"",SUM(Table1[[#This Row],[छात्र निधि]:[टी.सी.शुल्क]]))</f>
        <v/>
      </c>
      <c r="T2238" s="33"/>
      <c r="U2238" s="33"/>
      <c r="V2238" s="22"/>
    </row>
    <row r="2239" spans="2:22" ht="15">
      <c r="B2239" s="25" t="str">
        <f>IF(C2239="","",ROWS($A$4:A2239))</f>
        <v/>
      </c>
      <c r="C2239" s="25" t="str">
        <f>IF('Student Record'!A2237="","",'Student Record'!A2237)</f>
        <v/>
      </c>
      <c r="D2239" s="25" t="str">
        <f>IF('Student Record'!B2237="","",'Student Record'!B2237)</f>
        <v/>
      </c>
      <c r="E2239" s="25" t="str">
        <f>IF('Student Record'!C2237="","",'Student Record'!C2237)</f>
        <v/>
      </c>
      <c r="F2239" s="26" t="str">
        <f>IF('Student Record'!E2237="","",'Student Record'!E2237)</f>
        <v/>
      </c>
      <c r="G2239" s="26" t="str">
        <f>IF('Student Record'!G2237="","",'Student Record'!G2237)</f>
        <v/>
      </c>
      <c r="H2239" s="25" t="str">
        <f>IF('Student Record'!I2237="","",'Student Record'!I2237)</f>
        <v/>
      </c>
      <c r="I2239" s="27" t="str">
        <f>IF('Student Record'!J2237="","",'Student Record'!J2237)</f>
        <v/>
      </c>
      <c r="J2239" s="25" t="str">
        <f>IF('Student Record'!O2237="","",'Student Record'!O2237)</f>
        <v/>
      </c>
      <c r="K22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39" s="25" t="str">
        <f>IF(Table1[[#This Row],[नाम विद्यार्थी]]="","",IF(AND(Table1[[#This Row],[कक्षा]]&gt;8,Table1[[#This Row],[कक्षा]]&lt;11),50,""))</f>
        <v/>
      </c>
      <c r="M2239" s="28" t="str">
        <f>IF(Table1[[#This Row],[नाम विद्यार्थी]]="","",IF(AND(Table1[[#This Row],[कक्षा]]&gt;=11,'School Fees'!$L$3="Yes"),100,""))</f>
        <v/>
      </c>
      <c r="N22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39" s="25" t="str">
        <f>IF(Table1[[#This Row],[नाम विद्यार्थी]]="","",IF(Table1[[#This Row],[कक्षा]]&gt;8,5,""))</f>
        <v/>
      </c>
      <c r="P22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39" s="21"/>
      <c r="R2239" s="21"/>
      <c r="S2239" s="28" t="str">
        <f>IF(SUM(Table1[[#This Row],[छात्र निधि]:[टी.सी.शुल्क]])=0,"",SUM(Table1[[#This Row],[छात्र निधि]:[टी.सी.शुल्क]]))</f>
        <v/>
      </c>
      <c r="T2239" s="33"/>
      <c r="U2239" s="33"/>
      <c r="V2239" s="22"/>
    </row>
    <row r="2240" spans="2:22" ht="15">
      <c r="B2240" s="25" t="str">
        <f>IF(C2240="","",ROWS($A$4:A2240))</f>
        <v/>
      </c>
      <c r="C2240" s="25" t="str">
        <f>IF('Student Record'!A2238="","",'Student Record'!A2238)</f>
        <v/>
      </c>
      <c r="D2240" s="25" t="str">
        <f>IF('Student Record'!B2238="","",'Student Record'!B2238)</f>
        <v/>
      </c>
      <c r="E2240" s="25" t="str">
        <f>IF('Student Record'!C2238="","",'Student Record'!C2238)</f>
        <v/>
      </c>
      <c r="F2240" s="26" t="str">
        <f>IF('Student Record'!E2238="","",'Student Record'!E2238)</f>
        <v/>
      </c>
      <c r="G2240" s="26" t="str">
        <f>IF('Student Record'!G2238="","",'Student Record'!G2238)</f>
        <v/>
      </c>
      <c r="H2240" s="25" t="str">
        <f>IF('Student Record'!I2238="","",'Student Record'!I2238)</f>
        <v/>
      </c>
      <c r="I2240" s="27" t="str">
        <f>IF('Student Record'!J2238="","",'Student Record'!J2238)</f>
        <v/>
      </c>
      <c r="J2240" s="25" t="str">
        <f>IF('Student Record'!O2238="","",'Student Record'!O2238)</f>
        <v/>
      </c>
      <c r="K22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0" s="25" t="str">
        <f>IF(Table1[[#This Row],[नाम विद्यार्थी]]="","",IF(AND(Table1[[#This Row],[कक्षा]]&gt;8,Table1[[#This Row],[कक्षा]]&lt;11),50,""))</f>
        <v/>
      </c>
      <c r="M2240" s="28" t="str">
        <f>IF(Table1[[#This Row],[नाम विद्यार्थी]]="","",IF(AND(Table1[[#This Row],[कक्षा]]&gt;=11,'School Fees'!$L$3="Yes"),100,""))</f>
        <v/>
      </c>
      <c r="N22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0" s="25" t="str">
        <f>IF(Table1[[#This Row],[नाम विद्यार्थी]]="","",IF(Table1[[#This Row],[कक्षा]]&gt;8,5,""))</f>
        <v/>
      </c>
      <c r="P22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0" s="21"/>
      <c r="R2240" s="21"/>
      <c r="S2240" s="28" t="str">
        <f>IF(SUM(Table1[[#This Row],[छात्र निधि]:[टी.सी.शुल्क]])=0,"",SUM(Table1[[#This Row],[छात्र निधि]:[टी.सी.शुल्क]]))</f>
        <v/>
      </c>
      <c r="T2240" s="33"/>
      <c r="U2240" s="33"/>
      <c r="V2240" s="22"/>
    </row>
    <row r="2241" spans="2:22" ht="15">
      <c r="B2241" s="25" t="str">
        <f>IF(C2241="","",ROWS($A$4:A2241))</f>
        <v/>
      </c>
      <c r="C2241" s="25" t="str">
        <f>IF('Student Record'!A2239="","",'Student Record'!A2239)</f>
        <v/>
      </c>
      <c r="D2241" s="25" t="str">
        <f>IF('Student Record'!B2239="","",'Student Record'!B2239)</f>
        <v/>
      </c>
      <c r="E2241" s="25" t="str">
        <f>IF('Student Record'!C2239="","",'Student Record'!C2239)</f>
        <v/>
      </c>
      <c r="F2241" s="26" t="str">
        <f>IF('Student Record'!E2239="","",'Student Record'!E2239)</f>
        <v/>
      </c>
      <c r="G2241" s="26" t="str">
        <f>IF('Student Record'!G2239="","",'Student Record'!G2239)</f>
        <v/>
      </c>
      <c r="H2241" s="25" t="str">
        <f>IF('Student Record'!I2239="","",'Student Record'!I2239)</f>
        <v/>
      </c>
      <c r="I2241" s="27" t="str">
        <f>IF('Student Record'!J2239="","",'Student Record'!J2239)</f>
        <v/>
      </c>
      <c r="J2241" s="25" t="str">
        <f>IF('Student Record'!O2239="","",'Student Record'!O2239)</f>
        <v/>
      </c>
      <c r="K22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1" s="25" t="str">
        <f>IF(Table1[[#This Row],[नाम विद्यार्थी]]="","",IF(AND(Table1[[#This Row],[कक्षा]]&gt;8,Table1[[#This Row],[कक्षा]]&lt;11),50,""))</f>
        <v/>
      </c>
      <c r="M2241" s="28" t="str">
        <f>IF(Table1[[#This Row],[नाम विद्यार्थी]]="","",IF(AND(Table1[[#This Row],[कक्षा]]&gt;=11,'School Fees'!$L$3="Yes"),100,""))</f>
        <v/>
      </c>
      <c r="N22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1" s="25" t="str">
        <f>IF(Table1[[#This Row],[नाम विद्यार्थी]]="","",IF(Table1[[#This Row],[कक्षा]]&gt;8,5,""))</f>
        <v/>
      </c>
      <c r="P22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1" s="21"/>
      <c r="R2241" s="21"/>
      <c r="S2241" s="28" t="str">
        <f>IF(SUM(Table1[[#This Row],[छात्र निधि]:[टी.सी.शुल्क]])=0,"",SUM(Table1[[#This Row],[छात्र निधि]:[टी.सी.शुल्क]]))</f>
        <v/>
      </c>
      <c r="T2241" s="33"/>
      <c r="U2241" s="33"/>
      <c r="V2241" s="22"/>
    </row>
    <row r="2242" spans="2:22" ht="15">
      <c r="B2242" s="25" t="str">
        <f>IF(C2242="","",ROWS($A$4:A2242))</f>
        <v/>
      </c>
      <c r="C2242" s="25" t="str">
        <f>IF('Student Record'!A2240="","",'Student Record'!A2240)</f>
        <v/>
      </c>
      <c r="D2242" s="25" t="str">
        <f>IF('Student Record'!B2240="","",'Student Record'!B2240)</f>
        <v/>
      </c>
      <c r="E2242" s="25" t="str">
        <f>IF('Student Record'!C2240="","",'Student Record'!C2240)</f>
        <v/>
      </c>
      <c r="F2242" s="26" t="str">
        <f>IF('Student Record'!E2240="","",'Student Record'!E2240)</f>
        <v/>
      </c>
      <c r="G2242" s="26" t="str">
        <f>IF('Student Record'!G2240="","",'Student Record'!G2240)</f>
        <v/>
      </c>
      <c r="H2242" s="25" t="str">
        <f>IF('Student Record'!I2240="","",'Student Record'!I2240)</f>
        <v/>
      </c>
      <c r="I2242" s="27" t="str">
        <f>IF('Student Record'!J2240="","",'Student Record'!J2240)</f>
        <v/>
      </c>
      <c r="J2242" s="25" t="str">
        <f>IF('Student Record'!O2240="","",'Student Record'!O2240)</f>
        <v/>
      </c>
      <c r="K22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2" s="25" t="str">
        <f>IF(Table1[[#This Row],[नाम विद्यार्थी]]="","",IF(AND(Table1[[#This Row],[कक्षा]]&gt;8,Table1[[#This Row],[कक्षा]]&lt;11),50,""))</f>
        <v/>
      </c>
      <c r="M2242" s="28" t="str">
        <f>IF(Table1[[#This Row],[नाम विद्यार्थी]]="","",IF(AND(Table1[[#This Row],[कक्षा]]&gt;=11,'School Fees'!$L$3="Yes"),100,""))</f>
        <v/>
      </c>
      <c r="N22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2" s="25" t="str">
        <f>IF(Table1[[#This Row],[नाम विद्यार्थी]]="","",IF(Table1[[#This Row],[कक्षा]]&gt;8,5,""))</f>
        <v/>
      </c>
      <c r="P22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2" s="21"/>
      <c r="R2242" s="21"/>
      <c r="S2242" s="28" t="str">
        <f>IF(SUM(Table1[[#This Row],[छात्र निधि]:[टी.सी.शुल्क]])=0,"",SUM(Table1[[#This Row],[छात्र निधि]:[टी.सी.शुल्क]]))</f>
        <v/>
      </c>
      <c r="T2242" s="33"/>
      <c r="U2242" s="33"/>
      <c r="V2242" s="22"/>
    </row>
    <row r="2243" spans="2:22" ht="15">
      <c r="B2243" s="25" t="str">
        <f>IF(C2243="","",ROWS($A$4:A2243))</f>
        <v/>
      </c>
      <c r="C2243" s="25" t="str">
        <f>IF('Student Record'!A2241="","",'Student Record'!A2241)</f>
        <v/>
      </c>
      <c r="D2243" s="25" t="str">
        <f>IF('Student Record'!B2241="","",'Student Record'!B2241)</f>
        <v/>
      </c>
      <c r="E2243" s="25" t="str">
        <f>IF('Student Record'!C2241="","",'Student Record'!C2241)</f>
        <v/>
      </c>
      <c r="F2243" s="26" t="str">
        <f>IF('Student Record'!E2241="","",'Student Record'!E2241)</f>
        <v/>
      </c>
      <c r="G2243" s="26" t="str">
        <f>IF('Student Record'!G2241="","",'Student Record'!G2241)</f>
        <v/>
      </c>
      <c r="H2243" s="25" t="str">
        <f>IF('Student Record'!I2241="","",'Student Record'!I2241)</f>
        <v/>
      </c>
      <c r="I2243" s="27" t="str">
        <f>IF('Student Record'!J2241="","",'Student Record'!J2241)</f>
        <v/>
      </c>
      <c r="J2243" s="25" t="str">
        <f>IF('Student Record'!O2241="","",'Student Record'!O2241)</f>
        <v/>
      </c>
      <c r="K22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3" s="25" t="str">
        <f>IF(Table1[[#This Row],[नाम विद्यार्थी]]="","",IF(AND(Table1[[#This Row],[कक्षा]]&gt;8,Table1[[#This Row],[कक्षा]]&lt;11),50,""))</f>
        <v/>
      </c>
      <c r="M2243" s="28" t="str">
        <f>IF(Table1[[#This Row],[नाम विद्यार्थी]]="","",IF(AND(Table1[[#This Row],[कक्षा]]&gt;=11,'School Fees'!$L$3="Yes"),100,""))</f>
        <v/>
      </c>
      <c r="N22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3" s="25" t="str">
        <f>IF(Table1[[#This Row],[नाम विद्यार्थी]]="","",IF(Table1[[#This Row],[कक्षा]]&gt;8,5,""))</f>
        <v/>
      </c>
      <c r="P22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3" s="21"/>
      <c r="R2243" s="21"/>
      <c r="S2243" s="28" t="str">
        <f>IF(SUM(Table1[[#This Row],[छात्र निधि]:[टी.सी.शुल्क]])=0,"",SUM(Table1[[#This Row],[छात्र निधि]:[टी.सी.शुल्क]]))</f>
        <v/>
      </c>
      <c r="T2243" s="33"/>
      <c r="U2243" s="33"/>
      <c r="V2243" s="22"/>
    </row>
    <row r="2244" spans="2:22" ht="15">
      <c r="B2244" s="25" t="str">
        <f>IF(C2244="","",ROWS($A$4:A2244))</f>
        <v/>
      </c>
      <c r="C2244" s="25" t="str">
        <f>IF('Student Record'!A2242="","",'Student Record'!A2242)</f>
        <v/>
      </c>
      <c r="D2244" s="25" t="str">
        <f>IF('Student Record'!B2242="","",'Student Record'!B2242)</f>
        <v/>
      </c>
      <c r="E2244" s="25" t="str">
        <f>IF('Student Record'!C2242="","",'Student Record'!C2242)</f>
        <v/>
      </c>
      <c r="F2244" s="26" t="str">
        <f>IF('Student Record'!E2242="","",'Student Record'!E2242)</f>
        <v/>
      </c>
      <c r="G2244" s="26" t="str">
        <f>IF('Student Record'!G2242="","",'Student Record'!G2242)</f>
        <v/>
      </c>
      <c r="H2244" s="25" t="str">
        <f>IF('Student Record'!I2242="","",'Student Record'!I2242)</f>
        <v/>
      </c>
      <c r="I2244" s="27" t="str">
        <f>IF('Student Record'!J2242="","",'Student Record'!J2242)</f>
        <v/>
      </c>
      <c r="J2244" s="25" t="str">
        <f>IF('Student Record'!O2242="","",'Student Record'!O2242)</f>
        <v/>
      </c>
      <c r="K22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4" s="25" t="str">
        <f>IF(Table1[[#This Row],[नाम विद्यार्थी]]="","",IF(AND(Table1[[#This Row],[कक्षा]]&gt;8,Table1[[#This Row],[कक्षा]]&lt;11),50,""))</f>
        <v/>
      </c>
      <c r="M2244" s="28" t="str">
        <f>IF(Table1[[#This Row],[नाम विद्यार्थी]]="","",IF(AND(Table1[[#This Row],[कक्षा]]&gt;=11,'School Fees'!$L$3="Yes"),100,""))</f>
        <v/>
      </c>
      <c r="N22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4" s="25" t="str">
        <f>IF(Table1[[#This Row],[नाम विद्यार्थी]]="","",IF(Table1[[#This Row],[कक्षा]]&gt;8,5,""))</f>
        <v/>
      </c>
      <c r="P22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4" s="21"/>
      <c r="R2244" s="21"/>
      <c r="S2244" s="28" t="str">
        <f>IF(SUM(Table1[[#This Row],[छात्र निधि]:[टी.सी.शुल्क]])=0,"",SUM(Table1[[#This Row],[छात्र निधि]:[टी.सी.शुल्क]]))</f>
        <v/>
      </c>
      <c r="T2244" s="33"/>
      <c r="U2244" s="33"/>
      <c r="V2244" s="22"/>
    </row>
    <row r="2245" spans="2:22" ht="15">
      <c r="B2245" s="25" t="str">
        <f>IF(C2245="","",ROWS($A$4:A2245))</f>
        <v/>
      </c>
      <c r="C2245" s="25" t="str">
        <f>IF('Student Record'!A2243="","",'Student Record'!A2243)</f>
        <v/>
      </c>
      <c r="D2245" s="25" t="str">
        <f>IF('Student Record'!B2243="","",'Student Record'!B2243)</f>
        <v/>
      </c>
      <c r="E2245" s="25" t="str">
        <f>IF('Student Record'!C2243="","",'Student Record'!C2243)</f>
        <v/>
      </c>
      <c r="F2245" s="26" t="str">
        <f>IF('Student Record'!E2243="","",'Student Record'!E2243)</f>
        <v/>
      </c>
      <c r="G2245" s="26" t="str">
        <f>IF('Student Record'!G2243="","",'Student Record'!G2243)</f>
        <v/>
      </c>
      <c r="H2245" s="25" t="str">
        <f>IF('Student Record'!I2243="","",'Student Record'!I2243)</f>
        <v/>
      </c>
      <c r="I2245" s="27" t="str">
        <f>IF('Student Record'!J2243="","",'Student Record'!J2243)</f>
        <v/>
      </c>
      <c r="J2245" s="25" t="str">
        <f>IF('Student Record'!O2243="","",'Student Record'!O2243)</f>
        <v/>
      </c>
      <c r="K22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5" s="25" t="str">
        <f>IF(Table1[[#This Row],[नाम विद्यार्थी]]="","",IF(AND(Table1[[#This Row],[कक्षा]]&gt;8,Table1[[#This Row],[कक्षा]]&lt;11),50,""))</f>
        <v/>
      </c>
      <c r="M2245" s="28" t="str">
        <f>IF(Table1[[#This Row],[नाम विद्यार्थी]]="","",IF(AND(Table1[[#This Row],[कक्षा]]&gt;=11,'School Fees'!$L$3="Yes"),100,""))</f>
        <v/>
      </c>
      <c r="N22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5" s="25" t="str">
        <f>IF(Table1[[#This Row],[नाम विद्यार्थी]]="","",IF(Table1[[#This Row],[कक्षा]]&gt;8,5,""))</f>
        <v/>
      </c>
      <c r="P22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5" s="21"/>
      <c r="R2245" s="21"/>
      <c r="S2245" s="28" t="str">
        <f>IF(SUM(Table1[[#This Row],[छात्र निधि]:[टी.सी.शुल्क]])=0,"",SUM(Table1[[#This Row],[छात्र निधि]:[टी.सी.शुल्क]]))</f>
        <v/>
      </c>
      <c r="T2245" s="33"/>
      <c r="U2245" s="33"/>
      <c r="V2245" s="22"/>
    </row>
    <row r="2246" spans="2:22" ht="15">
      <c r="B2246" s="25" t="str">
        <f>IF(C2246="","",ROWS($A$4:A2246))</f>
        <v/>
      </c>
      <c r="C2246" s="25" t="str">
        <f>IF('Student Record'!A2244="","",'Student Record'!A2244)</f>
        <v/>
      </c>
      <c r="D2246" s="25" t="str">
        <f>IF('Student Record'!B2244="","",'Student Record'!B2244)</f>
        <v/>
      </c>
      <c r="E2246" s="25" t="str">
        <f>IF('Student Record'!C2244="","",'Student Record'!C2244)</f>
        <v/>
      </c>
      <c r="F2246" s="26" t="str">
        <f>IF('Student Record'!E2244="","",'Student Record'!E2244)</f>
        <v/>
      </c>
      <c r="G2246" s="26" t="str">
        <f>IF('Student Record'!G2244="","",'Student Record'!G2244)</f>
        <v/>
      </c>
      <c r="H2246" s="25" t="str">
        <f>IF('Student Record'!I2244="","",'Student Record'!I2244)</f>
        <v/>
      </c>
      <c r="I2246" s="27" t="str">
        <f>IF('Student Record'!J2244="","",'Student Record'!J2244)</f>
        <v/>
      </c>
      <c r="J2246" s="25" t="str">
        <f>IF('Student Record'!O2244="","",'Student Record'!O2244)</f>
        <v/>
      </c>
      <c r="K22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6" s="25" t="str">
        <f>IF(Table1[[#This Row],[नाम विद्यार्थी]]="","",IF(AND(Table1[[#This Row],[कक्षा]]&gt;8,Table1[[#This Row],[कक्षा]]&lt;11),50,""))</f>
        <v/>
      </c>
      <c r="M2246" s="28" t="str">
        <f>IF(Table1[[#This Row],[नाम विद्यार्थी]]="","",IF(AND(Table1[[#This Row],[कक्षा]]&gt;=11,'School Fees'!$L$3="Yes"),100,""))</f>
        <v/>
      </c>
      <c r="N22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6" s="25" t="str">
        <f>IF(Table1[[#This Row],[नाम विद्यार्थी]]="","",IF(Table1[[#This Row],[कक्षा]]&gt;8,5,""))</f>
        <v/>
      </c>
      <c r="P22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6" s="21"/>
      <c r="R2246" s="21"/>
      <c r="S2246" s="28" t="str">
        <f>IF(SUM(Table1[[#This Row],[छात्र निधि]:[टी.सी.शुल्क]])=0,"",SUM(Table1[[#This Row],[छात्र निधि]:[टी.सी.शुल्क]]))</f>
        <v/>
      </c>
      <c r="T2246" s="33"/>
      <c r="U2246" s="33"/>
      <c r="V2246" s="22"/>
    </row>
    <row r="2247" spans="2:22" ht="15">
      <c r="B2247" s="25" t="str">
        <f>IF(C2247="","",ROWS($A$4:A2247))</f>
        <v/>
      </c>
      <c r="C2247" s="25" t="str">
        <f>IF('Student Record'!A2245="","",'Student Record'!A2245)</f>
        <v/>
      </c>
      <c r="D2247" s="25" t="str">
        <f>IF('Student Record'!B2245="","",'Student Record'!B2245)</f>
        <v/>
      </c>
      <c r="E2247" s="25" t="str">
        <f>IF('Student Record'!C2245="","",'Student Record'!C2245)</f>
        <v/>
      </c>
      <c r="F2247" s="26" t="str">
        <f>IF('Student Record'!E2245="","",'Student Record'!E2245)</f>
        <v/>
      </c>
      <c r="G2247" s="26" t="str">
        <f>IF('Student Record'!G2245="","",'Student Record'!G2245)</f>
        <v/>
      </c>
      <c r="H2247" s="25" t="str">
        <f>IF('Student Record'!I2245="","",'Student Record'!I2245)</f>
        <v/>
      </c>
      <c r="I2247" s="27" t="str">
        <f>IF('Student Record'!J2245="","",'Student Record'!J2245)</f>
        <v/>
      </c>
      <c r="J2247" s="25" t="str">
        <f>IF('Student Record'!O2245="","",'Student Record'!O2245)</f>
        <v/>
      </c>
      <c r="K22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7" s="25" t="str">
        <f>IF(Table1[[#This Row],[नाम विद्यार्थी]]="","",IF(AND(Table1[[#This Row],[कक्षा]]&gt;8,Table1[[#This Row],[कक्षा]]&lt;11),50,""))</f>
        <v/>
      </c>
      <c r="M2247" s="28" t="str">
        <f>IF(Table1[[#This Row],[नाम विद्यार्थी]]="","",IF(AND(Table1[[#This Row],[कक्षा]]&gt;=11,'School Fees'!$L$3="Yes"),100,""))</f>
        <v/>
      </c>
      <c r="N22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7" s="25" t="str">
        <f>IF(Table1[[#This Row],[नाम विद्यार्थी]]="","",IF(Table1[[#This Row],[कक्षा]]&gt;8,5,""))</f>
        <v/>
      </c>
      <c r="P22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7" s="21"/>
      <c r="R2247" s="21"/>
      <c r="S2247" s="28" t="str">
        <f>IF(SUM(Table1[[#This Row],[छात्र निधि]:[टी.सी.शुल्क]])=0,"",SUM(Table1[[#This Row],[छात्र निधि]:[टी.सी.शुल्क]]))</f>
        <v/>
      </c>
      <c r="T2247" s="33"/>
      <c r="U2247" s="33"/>
      <c r="V2247" s="22"/>
    </row>
    <row r="2248" spans="2:22" ht="15">
      <c r="B2248" s="25" t="str">
        <f>IF(C2248="","",ROWS($A$4:A2248))</f>
        <v/>
      </c>
      <c r="C2248" s="25" t="str">
        <f>IF('Student Record'!A2246="","",'Student Record'!A2246)</f>
        <v/>
      </c>
      <c r="D2248" s="25" t="str">
        <f>IF('Student Record'!B2246="","",'Student Record'!B2246)</f>
        <v/>
      </c>
      <c r="E2248" s="25" t="str">
        <f>IF('Student Record'!C2246="","",'Student Record'!C2246)</f>
        <v/>
      </c>
      <c r="F2248" s="26" t="str">
        <f>IF('Student Record'!E2246="","",'Student Record'!E2246)</f>
        <v/>
      </c>
      <c r="G2248" s="26" t="str">
        <f>IF('Student Record'!G2246="","",'Student Record'!G2246)</f>
        <v/>
      </c>
      <c r="H2248" s="25" t="str">
        <f>IF('Student Record'!I2246="","",'Student Record'!I2246)</f>
        <v/>
      </c>
      <c r="I2248" s="27" t="str">
        <f>IF('Student Record'!J2246="","",'Student Record'!J2246)</f>
        <v/>
      </c>
      <c r="J2248" s="25" t="str">
        <f>IF('Student Record'!O2246="","",'Student Record'!O2246)</f>
        <v/>
      </c>
      <c r="K22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8" s="25" t="str">
        <f>IF(Table1[[#This Row],[नाम विद्यार्थी]]="","",IF(AND(Table1[[#This Row],[कक्षा]]&gt;8,Table1[[#This Row],[कक्षा]]&lt;11),50,""))</f>
        <v/>
      </c>
      <c r="M2248" s="28" t="str">
        <f>IF(Table1[[#This Row],[नाम विद्यार्थी]]="","",IF(AND(Table1[[#This Row],[कक्षा]]&gt;=11,'School Fees'!$L$3="Yes"),100,""))</f>
        <v/>
      </c>
      <c r="N22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8" s="25" t="str">
        <f>IF(Table1[[#This Row],[नाम विद्यार्थी]]="","",IF(Table1[[#This Row],[कक्षा]]&gt;8,5,""))</f>
        <v/>
      </c>
      <c r="P22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8" s="21"/>
      <c r="R2248" s="21"/>
      <c r="S2248" s="28" t="str">
        <f>IF(SUM(Table1[[#This Row],[छात्र निधि]:[टी.सी.शुल्क]])=0,"",SUM(Table1[[#This Row],[छात्र निधि]:[टी.सी.शुल्क]]))</f>
        <v/>
      </c>
      <c r="T2248" s="33"/>
      <c r="U2248" s="33"/>
      <c r="V2248" s="22"/>
    </row>
    <row r="2249" spans="2:22" ht="15">
      <c r="B2249" s="25" t="str">
        <f>IF(C2249="","",ROWS($A$4:A2249))</f>
        <v/>
      </c>
      <c r="C2249" s="25" t="str">
        <f>IF('Student Record'!A2247="","",'Student Record'!A2247)</f>
        <v/>
      </c>
      <c r="D2249" s="25" t="str">
        <f>IF('Student Record'!B2247="","",'Student Record'!B2247)</f>
        <v/>
      </c>
      <c r="E2249" s="25" t="str">
        <f>IF('Student Record'!C2247="","",'Student Record'!C2247)</f>
        <v/>
      </c>
      <c r="F2249" s="26" t="str">
        <f>IF('Student Record'!E2247="","",'Student Record'!E2247)</f>
        <v/>
      </c>
      <c r="G2249" s="26" t="str">
        <f>IF('Student Record'!G2247="","",'Student Record'!G2247)</f>
        <v/>
      </c>
      <c r="H2249" s="25" t="str">
        <f>IF('Student Record'!I2247="","",'Student Record'!I2247)</f>
        <v/>
      </c>
      <c r="I2249" s="27" t="str">
        <f>IF('Student Record'!J2247="","",'Student Record'!J2247)</f>
        <v/>
      </c>
      <c r="J2249" s="25" t="str">
        <f>IF('Student Record'!O2247="","",'Student Record'!O2247)</f>
        <v/>
      </c>
      <c r="K22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49" s="25" t="str">
        <f>IF(Table1[[#This Row],[नाम विद्यार्थी]]="","",IF(AND(Table1[[#This Row],[कक्षा]]&gt;8,Table1[[#This Row],[कक्षा]]&lt;11),50,""))</f>
        <v/>
      </c>
      <c r="M2249" s="28" t="str">
        <f>IF(Table1[[#This Row],[नाम विद्यार्थी]]="","",IF(AND(Table1[[#This Row],[कक्षा]]&gt;=11,'School Fees'!$L$3="Yes"),100,""))</f>
        <v/>
      </c>
      <c r="N22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49" s="25" t="str">
        <f>IF(Table1[[#This Row],[नाम विद्यार्थी]]="","",IF(Table1[[#This Row],[कक्षा]]&gt;8,5,""))</f>
        <v/>
      </c>
      <c r="P22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49" s="21"/>
      <c r="R2249" s="21"/>
      <c r="S2249" s="28" t="str">
        <f>IF(SUM(Table1[[#This Row],[छात्र निधि]:[टी.सी.शुल्क]])=0,"",SUM(Table1[[#This Row],[छात्र निधि]:[टी.सी.शुल्क]]))</f>
        <v/>
      </c>
      <c r="T2249" s="33"/>
      <c r="U2249" s="33"/>
      <c r="V2249" s="22"/>
    </row>
    <row r="2250" spans="2:22" ht="15">
      <c r="B2250" s="25" t="str">
        <f>IF(C2250="","",ROWS($A$4:A2250))</f>
        <v/>
      </c>
      <c r="C2250" s="25" t="str">
        <f>IF('Student Record'!A2248="","",'Student Record'!A2248)</f>
        <v/>
      </c>
      <c r="D2250" s="25" t="str">
        <f>IF('Student Record'!B2248="","",'Student Record'!B2248)</f>
        <v/>
      </c>
      <c r="E2250" s="25" t="str">
        <f>IF('Student Record'!C2248="","",'Student Record'!C2248)</f>
        <v/>
      </c>
      <c r="F2250" s="26" t="str">
        <f>IF('Student Record'!E2248="","",'Student Record'!E2248)</f>
        <v/>
      </c>
      <c r="G2250" s="26" t="str">
        <f>IF('Student Record'!G2248="","",'Student Record'!G2248)</f>
        <v/>
      </c>
      <c r="H2250" s="25" t="str">
        <f>IF('Student Record'!I2248="","",'Student Record'!I2248)</f>
        <v/>
      </c>
      <c r="I2250" s="27" t="str">
        <f>IF('Student Record'!J2248="","",'Student Record'!J2248)</f>
        <v/>
      </c>
      <c r="J2250" s="25" t="str">
        <f>IF('Student Record'!O2248="","",'Student Record'!O2248)</f>
        <v/>
      </c>
      <c r="K22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0" s="25" t="str">
        <f>IF(Table1[[#This Row],[नाम विद्यार्थी]]="","",IF(AND(Table1[[#This Row],[कक्षा]]&gt;8,Table1[[#This Row],[कक्षा]]&lt;11),50,""))</f>
        <v/>
      </c>
      <c r="M2250" s="28" t="str">
        <f>IF(Table1[[#This Row],[नाम विद्यार्थी]]="","",IF(AND(Table1[[#This Row],[कक्षा]]&gt;=11,'School Fees'!$L$3="Yes"),100,""))</f>
        <v/>
      </c>
      <c r="N22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0" s="25" t="str">
        <f>IF(Table1[[#This Row],[नाम विद्यार्थी]]="","",IF(Table1[[#This Row],[कक्षा]]&gt;8,5,""))</f>
        <v/>
      </c>
      <c r="P22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0" s="21"/>
      <c r="R2250" s="21"/>
      <c r="S2250" s="28" t="str">
        <f>IF(SUM(Table1[[#This Row],[छात्र निधि]:[टी.सी.शुल्क]])=0,"",SUM(Table1[[#This Row],[छात्र निधि]:[टी.सी.शुल्क]]))</f>
        <v/>
      </c>
      <c r="T2250" s="33"/>
      <c r="U2250" s="33"/>
      <c r="V2250" s="22"/>
    </row>
    <row r="2251" spans="2:22" ht="15">
      <c r="B2251" s="25" t="str">
        <f>IF(C2251="","",ROWS($A$4:A2251))</f>
        <v/>
      </c>
      <c r="C2251" s="25" t="str">
        <f>IF('Student Record'!A2249="","",'Student Record'!A2249)</f>
        <v/>
      </c>
      <c r="D2251" s="25" t="str">
        <f>IF('Student Record'!B2249="","",'Student Record'!B2249)</f>
        <v/>
      </c>
      <c r="E2251" s="25" t="str">
        <f>IF('Student Record'!C2249="","",'Student Record'!C2249)</f>
        <v/>
      </c>
      <c r="F2251" s="26" t="str">
        <f>IF('Student Record'!E2249="","",'Student Record'!E2249)</f>
        <v/>
      </c>
      <c r="G2251" s="26" t="str">
        <f>IF('Student Record'!G2249="","",'Student Record'!G2249)</f>
        <v/>
      </c>
      <c r="H2251" s="25" t="str">
        <f>IF('Student Record'!I2249="","",'Student Record'!I2249)</f>
        <v/>
      </c>
      <c r="I2251" s="27" t="str">
        <f>IF('Student Record'!J2249="","",'Student Record'!J2249)</f>
        <v/>
      </c>
      <c r="J2251" s="25" t="str">
        <f>IF('Student Record'!O2249="","",'Student Record'!O2249)</f>
        <v/>
      </c>
      <c r="K22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1" s="25" t="str">
        <f>IF(Table1[[#This Row],[नाम विद्यार्थी]]="","",IF(AND(Table1[[#This Row],[कक्षा]]&gt;8,Table1[[#This Row],[कक्षा]]&lt;11),50,""))</f>
        <v/>
      </c>
      <c r="M2251" s="28" t="str">
        <f>IF(Table1[[#This Row],[नाम विद्यार्थी]]="","",IF(AND(Table1[[#This Row],[कक्षा]]&gt;=11,'School Fees'!$L$3="Yes"),100,""))</f>
        <v/>
      </c>
      <c r="N22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1" s="25" t="str">
        <f>IF(Table1[[#This Row],[नाम विद्यार्थी]]="","",IF(Table1[[#This Row],[कक्षा]]&gt;8,5,""))</f>
        <v/>
      </c>
      <c r="P22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1" s="21"/>
      <c r="R2251" s="21"/>
      <c r="S2251" s="28" t="str">
        <f>IF(SUM(Table1[[#This Row],[छात्र निधि]:[टी.सी.शुल्क]])=0,"",SUM(Table1[[#This Row],[छात्र निधि]:[टी.सी.शुल्क]]))</f>
        <v/>
      </c>
      <c r="T2251" s="33"/>
      <c r="U2251" s="33"/>
      <c r="V2251" s="22"/>
    </row>
    <row r="2252" spans="2:22" ht="15">
      <c r="B2252" s="25" t="str">
        <f>IF(C2252="","",ROWS($A$4:A2252))</f>
        <v/>
      </c>
      <c r="C2252" s="25" t="str">
        <f>IF('Student Record'!A2250="","",'Student Record'!A2250)</f>
        <v/>
      </c>
      <c r="D2252" s="25" t="str">
        <f>IF('Student Record'!B2250="","",'Student Record'!B2250)</f>
        <v/>
      </c>
      <c r="E2252" s="25" t="str">
        <f>IF('Student Record'!C2250="","",'Student Record'!C2250)</f>
        <v/>
      </c>
      <c r="F2252" s="26" t="str">
        <f>IF('Student Record'!E2250="","",'Student Record'!E2250)</f>
        <v/>
      </c>
      <c r="G2252" s="26" t="str">
        <f>IF('Student Record'!G2250="","",'Student Record'!G2250)</f>
        <v/>
      </c>
      <c r="H2252" s="25" t="str">
        <f>IF('Student Record'!I2250="","",'Student Record'!I2250)</f>
        <v/>
      </c>
      <c r="I2252" s="27" t="str">
        <f>IF('Student Record'!J2250="","",'Student Record'!J2250)</f>
        <v/>
      </c>
      <c r="J2252" s="25" t="str">
        <f>IF('Student Record'!O2250="","",'Student Record'!O2250)</f>
        <v/>
      </c>
      <c r="K22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2" s="25" t="str">
        <f>IF(Table1[[#This Row],[नाम विद्यार्थी]]="","",IF(AND(Table1[[#This Row],[कक्षा]]&gt;8,Table1[[#This Row],[कक्षा]]&lt;11),50,""))</f>
        <v/>
      </c>
      <c r="M2252" s="28" t="str">
        <f>IF(Table1[[#This Row],[नाम विद्यार्थी]]="","",IF(AND(Table1[[#This Row],[कक्षा]]&gt;=11,'School Fees'!$L$3="Yes"),100,""))</f>
        <v/>
      </c>
      <c r="N22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2" s="25" t="str">
        <f>IF(Table1[[#This Row],[नाम विद्यार्थी]]="","",IF(Table1[[#This Row],[कक्षा]]&gt;8,5,""))</f>
        <v/>
      </c>
      <c r="P22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2" s="21"/>
      <c r="R2252" s="21"/>
      <c r="S2252" s="28" t="str">
        <f>IF(SUM(Table1[[#This Row],[छात्र निधि]:[टी.सी.शुल्क]])=0,"",SUM(Table1[[#This Row],[छात्र निधि]:[टी.सी.शुल्क]]))</f>
        <v/>
      </c>
      <c r="T2252" s="33"/>
      <c r="U2252" s="33"/>
      <c r="V2252" s="22"/>
    </row>
    <row r="2253" spans="2:22" ht="15">
      <c r="B2253" s="25" t="str">
        <f>IF(C2253="","",ROWS($A$4:A2253))</f>
        <v/>
      </c>
      <c r="C2253" s="25" t="str">
        <f>IF('Student Record'!A2251="","",'Student Record'!A2251)</f>
        <v/>
      </c>
      <c r="D2253" s="25" t="str">
        <f>IF('Student Record'!B2251="","",'Student Record'!B2251)</f>
        <v/>
      </c>
      <c r="E2253" s="25" t="str">
        <f>IF('Student Record'!C2251="","",'Student Record'!C2251)</f>
        <v/>
      </c>
      <c r="F2253" s="26" t="str">
        <f>IF('Student Record'!E2251="","",'Student Record'!E2251)</f>
        <v/>
      </c>
      <c r="G2253" s="26" t="str">
        <f>IF('Student Record'!G2251="","",'Student Record'!G2251)</f>
        <v/>
      </c>
      <c r="H2253" s="25" t="str">
        <f>IF('Student Record'!I2251="","",'Student Record'!I2251)</f>
        <v/>
      </c>
      <c r="I2253" s="27" t="str">
        <f>IF('Student Record'!J2251="","",'Student Record'!J2251)</f>
        <v/>
      </c>
      <c r="J2253" s="25" t="str">
        <f>IF('Student Record'!O2251="","",'Student Record'!O2251)</f>
        <v/>
      </c>
      <c r="K22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3" s="25" t="str">
        <f>IF(Table1[[#This Row],[नाम विद्यार्थी]]="","",IF(AND(Table1[[#This Row],[कक्षा]]&gt;8,Table1[[#This Row],[कक्षा]]&lt;11),50,""))</f>
        <v/>
      </c>
      <c r="M2253" s="28" t="str">
        <f>IF(Table1[[#This Row],[नाम विद्यार्थी]]="","",IF(AND(Table1[[#This Row],[कक्षा]]&gt;=11,'School Fees'!$L$3="Yes"),100,""))</f>
        <v/>
      </c>
      <c r="N22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3" s="25" t="str">
        <f>IF(Table1[[#This Row],[नाम विद्यार्थी]]="","",IF(Table1[[#This Row],[कक्षा]]&gt;8,5,""))</f>
        <v/>
      </c>
      <c r="P22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3" s="21"/>
      <c r="R2253" s="21"/>
      <c r="S2253" s="28" t="str">
        <f>IF(SUM(Table1[[#This Row],[छात्र निधि]:[टी.सी.शुल्क]])=0,"",SUM(Table1[[#This Row],[छात्र निधि]:[टी.सी.शुल्क]]))</f>
        <v/>
      </c>
      <c r="T2253" s="33"/>
      <c r="U2253" s="33"/>
      <c r="V2253" s="22"/>
    </row>
    <row r="2254" spans="2:22" ht="15">
      <c r="B2254" s="25" t="str">
        <f>IF(C2254="","",ROWS($A$4:A2254))</f>
        <v/>
      </c>
      <c r="C2254" s="25" t="str">
        <f>IF('Student Record'!A2252="","",'Student Record'!A2252)</f>
        <v/>
      </c>
      <c r="D2254" s="25" t="str">
        <f>IF('Student Record'!B2252="","",'Student Record'!B2252)</f>
        <v/>
      </c>
      <c r="E2254" s="25" t="str">
        <f>IF('Student Record'!C2252="","",'Student Record'!C2252)</f>
        <v/>
      </c>
      <c r="F2254" s="26" t="str">
        <f>IF('Student Record'!E2252="","",'Student Record'!E2252)</f>
        <v/>
      </c>
      <c r="G2254" s="26" t="str">
        <f>IF('Student Record'!G2252="","",'Student Record'!G2252)</f>
        <v/>
      </c>
      <c r="H2254" s="25" t="str">
        <f>IF('Student Record'!I2252="","",'Student Record'!I2252)</f>
        <v/>
      </c>
      <c r="I2254" s="27" t="str">
        <f>IF('Student Record'!J2252="","",'Student Record'!J2252)</f>
        <v/>
      </c>
      <c r="J2254" s="25" t="str">
        <f>IF('Student Record'!O2252="","",'Student Record'!O2252)</f>
        <v/>
      </c>
      <c r="K22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4" s="25" t="str">
        <f>IF(Table1[[#This Row],[नाम विद्यार्थी]]="","",IF(AND(Table1[[#This Row],[कक्षा]]&gt;8,Table1[[#This Row],[कक्षा]]&lt;11),50,""))</f>
        <v/>
      </c>
      <c r="M2254" s="28" t="str">
        <f>IF(Table1[[#This Row],[नाम विद्यार्थी]]="","",IF(AND(Table1[[#This Row],[कक्षा]]&gt;=11,'School Fees'!$L$3="Yes"),100,""))</f>
        <v/>
      </c>
      <c r="N22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4" s="25" t="str">
        <f>IF(Table1[[#This Row],[नाम विद्यार्थी]]="","",IF(Table1[[#This Row],[कक्षा]]&gt;8,5,""))</f>
        <v/>
      </c>
      <c r="P22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4" s="21"/>
      <c r="R2254" s="21"/>
      <c r="S2254" s="28" t="str">
        <f>IF(SUM(Table1[[#This Row],[छात्र निधि]:[टी.सी.शुल्क]])=0,"",SUM(Table1[[#This Row],[छात्र निधि]:[टी.सी.शुल्क]]))</f>
        <v/>
      </c>
      <c r="T2254" s="33"/>
      <c r="U2254" s="33"/>
      <c r="V2254" s="22"/>
    </row>
    <row r="2255" spans="2:22" ht="15">
      <c r="B2255" s="25" t="str">
        <f>IF(C2255="","",ROWS($A$4:A2255))</f>
        <v/>
      </c>
      <c r="C2255" s="25" t="str">
        <f>IF('Student Record'!A2253="","",'Student Record'!A2253)</f>
        <v/>
      </c>
      <c r="D2255" s="25" t="str">
        <f>IF('Student Record'!B2253="","",'Student Record'!B2253)</f>
        <v/>
      </c>
      <c r="E2255" s="25" t="str">
        <f>IF('Student Record'!C2253="","",'Student Record'!C2253)</f>
        <v/>
      </c>
      <c r="F2255" s="26" t="str">
        <f>IF('Student Record'!E2253="","",'Student Record'!E2253)</f>
        <v/>
      </c>
      <c r="G2255" s="26" t="str">
        <f>IF('Student Record'!G2253="","",'Student Record'!G2253)</f>
        <v/>
      </c>
      <c r="H2255" s="25" t="str">
        <f>IF('Student Record'!I2253="","",'Student Record'!I2253)</f>
        <v/>
      </c>
      <c r="I2255" s="27" t="str">
        <f>IF('Student Record'!J2253="","",'Student Record'!J2253)</f>
        <v/>
      </c>
      <c r="J2255" s="25" t="str">
        <f>IF('Student Record'!O2253="","",'Student Record'!O2253)</f>
        <v/>
      </c>
      <c r="K22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5" s="25" t="str">
        <f>IF(Table1[[#This Row],[नाम विद्यार्थी]]="","",IF(AND(Table1[[#This Row],[कक्षा]]&gt;8,Table1[[#This Row],[कक्षा]]&lt;11),50,""))</f>
        <v/>
      </c>
      <c r="M2255" s="28" t="str">
        <f>IF(Table1[[#This Row],[नाम विद्यार्थी]]="","",IF(AND(Table1[[#This Row],[कक्षा]]&gt;=11,'School Fees'!$L$3="Yes"),100,""))</f>
        <v/>
      </c>
      <c r="N22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5" s="25" t="str">
        <f>IF(Table1[[#This Row],[नाम विद्यार्थी]]="","",IF(Table1[[#This Row],[कक्षा]]&gt;8,5,""))</f>
        <v/>
      </c>
      <c r="P22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5" s="21"/>
      <c r="R2255" s="21"/>
      <c r="S2255" s="28" t="str">
        <f>IF(SUM(Table1[[#This Row],[छात्र निधि]:[टी.सी.शुल्क]])=0,"",SUM(Table1[[#This Row],[छात्र निधि]:[टी.सी.शुल्क]]))</f>
        <v/>
      </c>
      <c r="T2255" s="33"/>
      <c r="U2255" s="33"/>
      <c r="V2255" s="22"/>
    </row>
    <row r="2256" spans="2:22" ht="15">
      <c r="B2256" s="25" t="str">
        <f>IF(C2256="","",ROWS($A$4:A2256))</f>
        <v/>
      </c>
      <c r="C2256" s="25" t="str">
        <f>IF('Student Record'!A2254="","",'Student Record'!A2254)</f>
        <v/>
      </c>
      <c r="D2256" s="25" t="str">
        <f>IF('Student Record'!B2254="","",'Student Record'!B2254)</f>
        <v/>
      </c>
      <c r="E2256" s="25" t="str">
        <f>IF('Student Record'!C2254="","",'Student Record'!C2254)</f>
        <v/>
      </c>
      <c r="F2256" s="26" t="str">
        <f>IF('Student Record'!E2254="","",'Student Record'!E2254)</f>
        <v/>
      </c>
      <c r="G2256" s="26" t="str">
        <f>IF('Student Record'!G2254="","",'Student Record'!G2254)</f>
        <v/>
      </c>
      <c r="H2256" s="25" t="str">
        <f>IF('Student Record'!I2254="","",'Student Record'!I2254)</f>
        <v/>
      </c>
      <c r="I2256" s="27" t="str">
        <f>IF('Student Record'!J2254="","",'Student Record'!J2254)</f>
        <v/>
      </c>
      <c r="J2256" s="25" t="str">
        <f>IF('Student Record'!O2254="","",'Student Record'!O2254)</f>
        <v/>
      </c>
      <c r="K22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6" s="25" t="str">
        <f>IF(Table1[[#This Row],[नाम विद्यार्थी]]="","",IF(AND(Table1[[#This Row],[कक्षा]]&gt;8,Table1[[#This Row],[कक्षा]]&lt;11),50,""))</f>
        <v/>
      </c>
      <c r="M2256" s="28" t="str">
        <f>IF(Table1[[#This Row],[नाम विद्यार्थी]]="","",IF(AND(Table1[[#This Row],[कक्षा]]&gt;=11,'School Fees'!$L$3="Yes"),100,""))</f>
        <v/>
      </c>
      <c r="N22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6" s="25" t="str">
        <f>IF(Table1[[#This Row],[नाम विद्यार्थी]]="","",IF(Table1[[#This Row],[कक्षा]]&gt;8,5,""))</f>
        <v/>
      </c>
      <c r="P22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6" s="21"/>
      <c r="R2256" s="21"/>
      <c r="S2256" s="28" t="str">
        <f>IF(SUM(Table1[[#This Row],[छात्र निधि]:[टी.सी.शुल्क]])=0,"",SUM(Table1[[#This Row],[छात्र निधि]:[टी.सी.शुल्क]]))</f>
        <v/>
      </c>
      <c r="T2256" s="33"/>
      <c r="U2256" s="33"/>
      <c r="V2256" s="22"/>
    </row>
    <row r="2257" spans="2:22" ht="15">
      <c r="B2257" s="25" t="str">
        <f>IF(C2257="","",ROWS($A$4:A2257))</f>
        <v/>
      </c>
      <c r="C2257" s="25" t="str">
        <f>IF('Student Record'!A2255="","",'Student Record'!A2255)</f>
        <v/>
      </c>
      <c r="D2257" s="25" t="str">
        <f>IF('Student Record'!B2255="","",'Student Record'!B2255)</f>
        <v/>
      </c>
      <c r="E2257" s="25" t="str">
        <f>IF('Student Record'!C2255="","",'Student Record'!C2255)</f>
        <v/>
      </c>
      <c r="F2257" s="26" t="str">
        <f>IF('Student Record'!E2255="","",'Student Record'!E2255)</f>
        <v/>
      </c>
      <c r="G2257" s="26" t="str">
        <f>IF('Student Record'!G2255="","",'Student Record'!G2255)</f>
        <v/>
      </c>
      <c r="H2257" s="25" t="str">
        <f>IF('Student Record'!I2255="","",'Student Record'!I2255)</f>
        <v/>
      </c>
      <c r="I2257" s="27" t="str">
        <f>IF('Student Record'!J2255="","",'Student Record'!J2255)</f>
        <v/>
      </c>
      <c r="J2257" s="25" t="str">
        <f>IF('Student Record'!O2255="","",'Student Record'!O2255)</f>
        <v/>
      </c>
      <c r="K22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7" s="25" t="str">
        <f>IF(Table1[[#This Row],[नाम विद्यार्थी]]="","",IF(AND(Table1[[#This Row],[कक्षा]]&gt;8,Table1[[#This Row],[कक्षा]]&lt;11),50,""))</f>
        <v/>
      </c>
      <c r="M2257" s="28" t="str">
        <f>IF(Table1[[#This Row],[नाम विद्यार्थी]]="","",IF(AND(Table1[[#This Row],[कक्षा]]&gt;=11,'School Fees'!$L$3="Yes"),100,""))</f>
        <v/>
      </c>
      <c r="N22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7" s="25" t="str">
        <f>IF(Table1[[#This Row],[नाम विद्यार्थी]]="","",IF(Table1[[#This Row],[कक्षा]]&gt;8,5,""))</f>
        <v/>
      </c>
      <c r="P22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7" s="21"/>
      <c r="R2257" s="21"/>
      <c r="S2257" s="28" t="str">
        <f>IF(SUM(Table1[[#This Row],[छात्र निधि]:[टी.सी.शुल्क]])=0,"",SUM(Table1[[#This Row],[छात्र निधि]:[टी.सी.शुल्क]]))</f>
        <v/>
      </c>
      <c r="T2257" s="33"/>
      <c r="U2257" s="33"/>
      <c r="V2257" s="22"/>
    </row>
    <row r="2258" spans="2:22" ht="15">
      <c r="B2258" s="25" t="str">
        <f>IF(C2258="","",ROWS($A$4:A2258))</f>
        <v/>
      </c>
      <c r="C2258" s="25" t="str">
        <f>IF('Student Record'!A2256="","",'Student Record'!A2256)</f>
        <v/>
      </c>
      <c r="D2258" s="25" t="str">
        <f>IF('Student Record'!B2256="","",'Student Record'!B2256)</f>
        <v/>
      </c>
      <c r="E2258" s="25" t="str">
        <f>IF('Student Record'!C2256="","",'Student Record'!C2256)</f>
        <v/>
      </c>
      <c r="F2258" s="26" t="str">
        <f>IF('Student Record'!E2256="","",'Student Record'!E2256)</f>
        <v/>
      </c>
      <c r="G2258" s="26" t="str">
        <f>IF('Student Record'!G2256="","",'Student Record'!G2256)</f>
        <v/>
      </c>
      <c r="H2258" s="25" t="str">
        <f>IF('Student Record'!I2256="","",'Student Record'!I2256)</f>
        <v/>
      </c>
      <c r="I2258" s="27" t="str">
        <f>IF('Student Record'!J2256="","",'Student Record'!J2256)</f>
        <v/>
      </c>
      <c r="J2258" s="25" t="str">
        <f>IF('Student Record'!O2256="","",'Student Record'!O2256)</f>
        <v/>
      </c>
      <c r="K22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8" s="25" t="str">
        <f>IF(Table1[[#This Row],[नाम विद्यार्थी]]="","",IF(AND(Table1[[#This Row],[कक्षा]]&gt;8,Table1[[#This Row],[कक्षा]]&lt;11),50,""))</f>
        <v/>
      </c>
      <c r="M2258" s="28" t="str">
        <f>IF(Table1[[#This Row],[नाम विद्यार्थी]]="","",IF(AND(Table1[[#This Row],[कक्षा]]&gt;=11,'School Fees'!$L$3="Yes"),100,""))</f>
        <v/>
      </c>
      <c r="N22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8" s="25" t="str">
        <f>IF(Table1[[#This Row],[नाम विद्यार्थी]]="","",IF(Table1[[#This Row],[कक्षा]]&gt;8,5,""))</f>
        <v/>
      </c>
      <c r="P22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8" s="21"/>
      <c r="R2258" s="21"/>
      <c r="S2258" s="28" t="str">
        <f>IF(SUM(Table1[[#This Row],[छात्र निधि]:[टी.सी.शुल्क]])=0,"",SUM(Table1[[#This Row],[छात्र निधि]:[टी.सी.शुल्क]]))</f>
        <v/>
      </c>
      <c r="T2258" s="33"/>
      <c r="U2258" s="33"/>
      <c r="V2258" s="22"/>
    </row>
    <row r="2259" spans="2:22" ht="15">
      <c r="B2259" s="25" t="str">
        <f>IF(C2259="","",ROWS($A$4:A2259))</f>
        <v/>
      </c>
      <c r="C2259" s="25" t="str">
        <f>IF('Student Record'!A2257="","",'Student Record'!A2257)</f>
        <v/>
      </c>
      <c r="D2259" s="25" t="str">
        <f>IF('Student Record'!B2257="","",'Student Record'!B2257)</f>
        <v/>
      </c>
      <c r="E2259" s="25" t="str">
        <f>IF('Student Record'!C2257="","",'Student Record'!C2257)</f>
        <v/>
      </c>
      <c r="F2259" s="26" t="str">
        <f>IF('Student Record'!E2257="","",'Student Record'!E2257)</f>
        <v/>
      </c>
      <c r="G2259" s="26" t="str">
        <f>IF('Student Record'!G2257="","",'Student Record'!G2257)</f>
        <v/>
      </c>
      <c r="H2259" s="25" t="str">
        <f>IF('Student Record'!I2257="","",'Student Record'!I2257)</f>
        <v/>
      </c>
      <c r="I2259" s="27" t="str">
        <f>IF('Student Record'!J2257="","",'Student Record'!J2257)</f>
        <v/>
      </c>
      <c r="J2259" s="25" t="str">
        <f>IF('Student Record'!O2257="","",'Student Record'!O2257)</f>
        <v/>
      </c>
      <c r="K22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59" s="25" t="str">
        <f>IF(Table1[[#This Row],[नाम विद्यार्थी]]="","",IF(AND(Table1[[#This Row],[कक्षा]]&gt;8,Table1[[#This Row],[कक्षा]]&lt;11),50,""))</f>
        <v/>
      </c>
      <c r="M2259" s="28" t="str">
        <f>IF(Table1[[#This Row],[नाम विद्यार्थी]]="","",IF(AND(Table1[[#This Row],[कक्षा]]&gt;=11,'School Fees'!$L$3="Yes"),100,""))</f>
        <v/>
      </c>
      <c r="N22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59" s="25" t="str">
        <f>IF(Table1[[#This Row],[नाम विद्यार्थी]]="","",IF(Table1[[#This Row],[कक्षा]]&gt;8,5,""))</f>
        <v/>
      </c>
      <c r="P22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59" s="21"/>
      <c r="R2259" s="21"/>
      <c r="S2259" s="28" t="str">
        <f>IF(SUM(Table1[[#This Row],[छात्र निधि]:[टी.सी.शुल्क]])=0,"",SUM(Table1[[#This Row],[छात्र निधि]:[टी.सी.शुल्क]]))</f>
        <v/>
      </c>
      <c r="T2259" s="33"/>
      <c r="U2259" s="33"/>
      <c r="V2259" s="22"/>
    </row>
    <row r="2260" spans="2:22" ht="15">
      <c r="B2260" s="25" t="str">
        <f>IF(C2260="","",ROWS($A$4:A2260))</f>
        <v/>
      </c>
      <c r="C2260" s="25" t="str">
        <f>IF('Student Record'!A2258="","",'Student Record'!A2258)</f>
        <v/>
      </c>
      <c r="D2260" s="25" t="str">
        <f>IF('Student Record'!B2258="","",'Student Record'!B2258)</f>
        <v/>
      </c>
      <c r="E2260" s="25" t="str">
        <f>IF('Student Record'!C2258="","",'Student Record'!C2258)</f>
        <v/>
      </c>
      <c r="F2260" s="26" t="str">
        <f>IF('Student Record'!E2258="","",'Student Record'!E2258)</f>
        <v/>
      </c>
      <c r="G2260" s="26" t="str">
        <f>IF('Student Record'!G2258="","",'Student Record'!G2258)</f>
        <v/>
      </c>
      <c r="H2260" s="25" t="str">
        <f>IF('Student Record'!I2258="","",'Student Record'!I2258)</f>
        <v/>
      </c>
      <c r="I2260" s="27" t="str">
        <f>IF('Student Record'!J2258="","",'Student Record'!J2258)</f>
        <v/>
      </c>
      <c r="J2260" s="25" t="str">
        <f>IF('Student Record'!O2258="","",'Student Record'!O2258)</f>
        <v/>
      </c>
      <c r="K22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0" s="25" t="str">
        <f>IF(Table1[[#This Row],[नाम विद्यार्थी]]="","",IF(AND(Table1[[#This Row],[कक्षा]]&gt;8,Table1[[#This Row],[कक्षा]]&lt;11),50,""))</f>
        <v/>
      </c>
      <c r="M2260" s="28" t="str">
        <f>IF(Table1[[#This Row],[नाम विद्यार्थी]]="","",IF(AND(Table1[[#This Row],[कक्षा]]&gt;=11,'School Fees'!$L$3="Yes"),100,""))</f>
        <v/>
      </c>
      <c r="N22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0" s="25" t="str">
        <f>IF(Table1[[#This Row],[नाम विद्यार्थी]]="","",IF(Table1[[#This Row],[कक्षा]]&gt;8,5,""))</f>
        <v/>
      </c>
      <c r="P22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0" s="21"/>
      <c r="R2260" s="21"/>
      <c r="S2260" s="28" t="str">
        <f>IF(SUM(Table1[[#This Row],[छात्र निधि]:[टी.सी.शुल्क]])=0,"",SUM(Table1[[#This Row],[छात्र निधि]:[टी.सी.शुल्क]]))</f>
        <v/>
      </c>
      <c r="T2260" s="33"/>
      <c r="U2260" s="33"/>
      <c r="V2260" s="22"/>
    </row>
    <row r="2261" spans="2:22" ht="15">
      <c r="B2261" s="25" t="str">
        <f>IF(C2261="","",ROWS($A$4:A2261))</f>
        <v/>
      </c>
      <c r="C2261" s="25" t="str">
        <f>IF('Student Record'!A2259="","",'Student Record'!A2259)</f>
        <v/>
      </c>
      <c r="D2261" s="25" t="str">
        <f>IF('Student Record'!B2259="","",'Student Record'!B2259)</f>
        <v/>
      </c>
      <c r="E2261" s="25" t="str">
        <f>IF('Student Record'!C2259="","",'Student Record'!C2259)</f>
        <v/>
      </c>
      <c r="F2261" s="26" t="str">
        <f>IF('Student Record'!E2259="","",'Student Record'!E2259)</f>
        <v/>
      </c>
      <c r="G2261" s="26" t="str">
        <f>IF('Student Record'!G2259="","",'Student Record'!G2259)</f>
        <v/>
      </c>
      <c r="H2261" s="25" t="str">
        <f>IF('Student Record'!I2259="","",'Student Record'!I2259)</f>
        <v/>
      </c>
      <c r="I2261" s="27" t="str">
        <f>IF('Student Record'!J2259="","",'Student Record'!J2259)</f>
        <v/>
      </c>
      <c r="J2261" s="25" t="str">
        <f>IF('Student Record'!O2259="","",'Student Record'!O2259)</f>
        <v/>
      </c>
      <c r="K22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1" s="25" t="str">
        <f>IF(Table1[[#This Row],[नाम विद्यार्थी]]="","",IF(AND(Table1[[#This Row],[कक्षा]]&gt;8,Table1[[#This Row],[कक्षा]]&lt;11),50,""))</f>
        <v/>
      </c>
      <c r="M2261" s="28" t="str">
        <f>IF(Table1[[#This Row],[नाम विद्यार्थी]]="","",IF(AND(Table1[[#This Row],[कक्षा]]&gt;=11,'School Fees'!$L$3="Yes"),100,""))</f>
        <v/>
      </c>
      <c r="N22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1" s="25" t="str">
        <f>IF(Table1[[#This Row],[नाम विद्यार्थी]]="","",IF(Table1[[#This Row],[कक्षा]]&gt;8,5,""))</f>
        <v/>
      </c>
      <c r="P22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1" s="21"/>
      <c r="R2261" s="21"/>
      <c r="S2261" s="28" t="str">
        <f>IF(SUM(Table1[[#This Row],[छात्र निधि]:[टी.सी.शुल्क]])=0,"",SUM(Table1[[#This Row],[छात्र निधि]:[टी.सी.शुल्क]]))</f>
        <v/>
      </c>
      <c r="T2261" s="33"/>
      <c r="U2261" s="33"/>
      <c r="V2261" s="22"/>
    </row>
    <row r="2262" spans="2:22" ht="15">
      <c r="B2262" s="25" t="str">
        <f>IF(C2262="","",ROWS($A$4:A2262))</f>
        <v/>
      </c>
      <c r="C2262" s="25" t="str">
        <f>IF('Student Record'!A2260="","",'Student Record'!A2260)</f>
        <v/>
      </c>
      <c r="D2262" s="25" t="str">
        <f>IF('Student Record'!B2260="","",'Student Record'!B2260)</f>
        <v/>
      </c>
      <c r="E2262" s="25" t="str">
        <f>IF('Student Record'!C2260="","",'Student Record'!C2260)</f>
        <v/>
      </c>
      <c r="F2262" s="26" t="str">
        <f>IF('Student Record'!E2260="","",'Student Record'!E2260)</f>
        <v/>
      </c>
      <c r="G2262" s="26" t="str">
        <f>IF('Student Record'!G2260="","",'Student Record'!G2260)</f>
        <v/>
      </c>
      <c r="H2262" s="25" t="str">
        <f>IF('Student Record'!I2260="","",'Student Record'!I2260)</f>
        <v/>
      </c>
      <c r="I2262" s="27" t="str">
        <f>IF('Student Record'!J2260="","",'Student Record'!J2260)</f>
        <v/>
      </c>
      <c r="J2262" s="25" t="str">
        <f>IF('Student Record'!O2260="","",'Student Record'!O2260)</f>
        <v/>
      </c>
      <c r="K22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2" s="25" t="str">
        <f>IF(Table1[[#This Row],[नाम विद्यार्थी]]="","",IF(AND(Table1[[#This Row],[कक्षा]]&gt;8,Table1[[#This Row],[कक्षा]]&lt;11),50,""))</f>
        <v/>
      </c>
      <c r="M2262" s="28" t="str">
        <f>IF(Table1[[#This Row],[नाम विद्यार्थी]]="","",IF(AND(Table1[[#This Row],[कक्षा]]&gt;=11,'School Fees'!$L$3="Yes"),100,""))</f>
        <v/>
      </c>
      <c r="N22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2" s="25" t="str">
        <f>IF(Table1[[#This Row],[नाम विद्यार्थी]]="","",IF(Table1[[#This Row],[कक्षा]]&gt;8,5,""))</f>
        <v/>
      </c>
      <c r="P22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2" s="21"/>
      <c r="R2262" s="21"/>
      <c r="S2262" s="28" t="str">
        <f>IF(SUM(Table1[[#This Row],[छात्र निधि]:[टी.सी.शुल्क]])=0,"",SUM(Table1[[#This Row],[छात्र निधि]:[टी.सी.शुल्क]]))</f>
        <v/>
      </c>
      <c r="T2262" s="33"/>
      <c r="U2262" s="33"/>
      <c r="V2262" s="22"/>
    </row>
    <row r="2263" spans="2:22" ht="15">
      <c r="B2263" s="25" t="str">
        <f>IF(C2263="","",ROWS($A$4:A2263))</f>
        <v/>
      </c>
      <c r="C2263" s="25" t="str">
        <f>IF('Student Record'!A2261="","",'Student Record'!A2261)</f>
        <v/>
      </c>
      <c r="D2263" s="25" t="str">
        <f>IF('Student Record'!B2261="","",'Student Record'!B2261)</f>
        <v/>
      </c>
      <c r="E2263" s="25" t="str">
        <f>IF('Student Record'!C2261="","",'Student Record'!C2261)</f>
        <v/>
      </c>
      <c r="F2263" s="26" t="str">
        <f>IF('Student Record'!E2261="","",'Student Record'!E2261)</f>
        <v/>
      </c>
      <c r="G2263" s="26" t="str">
        <f>IF('Student Record'!G2261="","",'Student Record'!G2261)</f>
        <v/>
      </c>
      <c r="H2263" s="25" t="str">
        <f>IF('Student Record'!I2261="","",'Student Record'!I2261)</f>
        <v/>
      </c>
      <c r="I2263" s="27" t="str">
        <f>IF('Student Record'!J2261="","",'Student Record'!J2261)</f>
        <v/>
      </c>
      <c r="J2263" s="25" t="str">
        <f>IF('Student Record'!O2261="","",'Student Record'!O2261)</f>
        <v/>
      </c>
      <c r="K22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3" s="25" t="str">
        <f>IF(Table1[[#This Row],[नाम विद्यार्थी]]="","",IF(AND(Table1[[#This Row],[कक्षा]]&gt;8,Table1[[#This Row],[कक्षा]]&lt;11),50,""))</f>
        <v/>
      </c>
      <c r="M2263" s="28" t="str">
        <f>IF(Table1[[#This Row],[नाम विद्यार्थी]]="","",IF(AND(Table1[[#This Row],[कक्षा]]&gt;=11,'School Fees'!$L$3="Yes"),100,""))</f>
        <v/>
      </c>
      <c r="N22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3" s="25" t="str">
        <f>IF(Table1[[#This Row],[नाम विद्यार्थी]]="","",IF(Table1[[#This Row],[कक्षा]]&gt;8,5,""))</f>
        <v/>
      </c>
      <c r="P22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3" s="21"/>
      <c r="R2263" s="21"/>
      <c r="S2263" s="28" t="str">
        <f>IF(SUM(Table1[[#This Row],[छात्र निधि]:[टी.सी.शुल्क]])=0,"",SUM(Table1[[#This Row],[छात्र निधि]:[टी.सी.शुल्क]]))</f>
        <v/>
      </c>
      <c r="T2263" s="33"/>
      <c r="U2263" s="33"/>
      <c r="V2263" s="22"/>
    </row>
    <row r="2264" spans="2:22" ht="15">
      <c r="B2264" s="25" t="str">
        <f>IF(C2264="","",ROWS($A$4:A2264))</f>
        <v/>
      </c>
      <c r="C2264" s="25" t="str">
        <f>IF('Student Record'!A2262="","",'Student Record'!A2262)</f>
        <v/>
      </c>
      <c r="D2264" s="25" t="str">
        <f>IF('Student Record'!B2262="","",'Student Record'!B2262)</f>
        <v/>
      </c>
      <c r="E2264" s="25" t="str">
        <f>IF('Student Record'!C2262="","",'Student Record'!C2262)</f>
        <v/>
      </c>
      <c r="F2264" s="26" t="str">
        <f>IF('Student Record'!E2262="","",'Student Record'!E2262)</f>
        <v/>
      </c>
      <c r="G2264" s="26" t="str">
        <f>IF('Student Record'!G2262="","",'Student Record'!G2262)</f>
        <v/>
      </c>
      <c r="H2264" s="25" t="str">
        <f>IF('Student Record'!I2262="","",'Student Record'!I2262)</f>
        <v/>
      </c>
      <c r="I2264" s="27" t="str">
        <f>IF('Student Record'!J2262="","",'Student Record'!J2262)</f>
        <v/>
      </c>
      <c r="J2264" s="25" t="str">
        <f>IF('Student Record'!O2262="","",'Student Record'!O2262)</f>
        <v/>
      </c>
      <c r="K22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4" s="25" t="str">
        <f>IF(Table1[[#This Row],[नाम विद्यार्थी]]="","",IF(AND(Table1[[#This Row],[कक्षा]]&gt;8,Table1[[#This Row],[कक्षा]]&lt;11),50,""))</f>
        <v/>
      </c>
      <c r="M2264" s="28" t="str">
        <f>IF(Table1[[#This Row],[नाम विद्यार्थी]]="","",IF(AND(Table1[[#This Row],[कक्षा]]&gt;=11,'School Fees'!$L$3="Yes"),100,""))</f>
        <v/>
      </c>
      <c r="N22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4" s="25" t="str">
        <f>IF(Table1[[#This Row],[नाम विद्यार्थी]]="","",IF(Table1[[#This Row],[कक्षा]]&gt;8,5,""))</f>
        <v/>
      </c>
      <c r="P22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4" s="21"/>
      <c r="R2264" s="21"/>
      <c r="S2264" s="28" t="str">
        <f>IF(SUM(Table1[[#This Row],[छात्र निधि]:[टी.सी.शुल्क]])=0,"",SUM(Table1[[#This Row],[छात्र निधि]:[टी.सी.शुल्क]]))</f>
        <v/>
      </c>
      <c r="T2264" s="33"/>
      <c r="U2264" s="33"/>
      <c r="V2264" s="22"/>
    </row>
    <row r="2265" spans="2:22" ht="15">
      <c r="B2265" s="25" t="str">
        <f>IF(C2265="","",ROWS($A$4:A2265))</f>
        <v/>
      </c>
      <c r="C2265" s="25" t="str">
        <f>IF('Student Record'!A2263="","",'Student Record'!A2263)</f>
        <v/>
      </c>
      <c r="D2265" s="25" t="str">
        <f>IF('Student Record'!B2263="","",'Student Record'!B2263)</f>
        <v/>
      </c>
      <c r="E2265" s="25" t="str">
        <f>IF('Student Record'!C2263="","",'Student Record'!C2263)</f>
        <v/>
      </c>
      <c r="F2265" s="26" t="str">
        <f>IF('Student Record'!E2263="","",'Student Record'!E2263)</f>
        <v/>
      </c>
      <c r="G2265" s="26" t="str">
        <f>IF('Student Record'!G2263="","",'Student Record'!G2263)</f>
        <v/>
      </c>
      <c r="H2265" s="25" t="str">
        <f>IF('Student Record'!I2263="","",'Student Record'!I2263)</f>
        <v/>
      </c>
      <c r="I2265" s="27" t="str">
        <f>IF('Student Record'!J2263="","",'Student Record'!J2263)</f>
        <v/>
      </c>
      <c r="J2265" s="25" t="str">
        <f>IF('Student Record'!O2263="","",'Student Record'!O2263)</f>
        <v/>
      </c>
      <c r="K22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5" s="25" t="str">
        <f>IF(Table1[[#This Row],[नाम विद्यार्थी]]="","",IF(AND(Table1[[#This Row],[कक्षा]]&gt;8,Table1[[#This Row],[कक्षा]]&lt;11),50,""))</f>
        <v/>
      </c>
      <c r="M2265" s="28" t="str">
        <f>IF(Table1[[#This Row],[नाम विद्यार्थी]]="","",IF(AND(Table1[[#This Row],[कक्षा]]&gt;=11,'School Fees'!$L$3="Yes"),100,""))</f>
        <v/>
      </c>
      <c r="N22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5" s="25" t="str">
        <f>IF(Table1[[#This Row],[नाम विद्यार्थी]]="","",IF(Table1[[#This Row],[कक्षा]]&gt;8,5,""))</f>
        <v/>
      </c>
      <c r="P22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5" s="21"/>
      <c r="R2265" s="21"/>
      <c r="S2265" s="28" t="str">
        <f>IF(SUM(Table1[[#This Row],[छात्र निधि]:[टी.सी.शुल्क]])=0,"",SUM(Table1[[#This Row],[छात्र निधि]:[टी.सी.शुल्क]]))</f>
        <v/>
      </c>
      <c r="T2265" s="33"/>
      <c r="U2265" s="33"/>
      <c r="V2265" s="22"/>
    </row>
    <row r="2266" spans="2:22" ht="15">
      <c r="B2266" s="25" t="str">
        <f>IF(C2266="","",ROWS($A$4:A2266))</f>
        <v/>
      </c>
      <c r="C2266" s="25" t="str">
        <f>IF('Student Record'!A2264="","",'Student Record'!A2264)</f>
        <v/>
      </c>
      <c r="D2266" s="25" t="str">
        <f>IF('Student Record'!B2264="","",'Student Record'!B2264)</f>
        <v/>
      </c>
      <c r="E2266" s="25" t="str">
        <f>IF('Student Record'!C2264="","",'Student Record'!C2264)</f>
        <v/>
      </c>
      <c r="F2266" s="26" t="str">
        <f>IF('Student Record'!E2264="","",'Student Record'!E2264)</f>
        <v/>
      </c>
      <c r="G2266" s="26" t="str">
        <f>IF('Student Record'!G2264="","",'Student Record'!G2264)</f>
        <v/>
      </c>
      <c r="H2266" s="25" t="str">
        <f>IF('Student Record'!I2264="","",'Student Record'!I2264)</f>
        <v/>
      </c>
      <c r="I2266" s="27" t="str">
        <f>IF('Student Record'!J2264="","",'Student Record'!J2264)</f>
        <v/>
      </c>
      <c r="J2266" s="25" t="str">
        <f>IF('Student Record'!O2264="","",'Student Record'!O2264)</f>
        <v/>
      </c>
      <c r="K22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6" s="25" t="str">
        <f>IF(Table1[[#This Row],[नाम विद्यार्थी]]="","",IF(AND(Table1[[#This Row],[कक्षा]]&gt;8,Table1[[#This Row],[कक्षा]]&lt;11),50,""))</f>
        <v/>
      </c>
      <c r="M2266" s="28" t="str">
        <f>IF(Table1[[#This Row],[नाम विद्यार्थी]]="","",IF(AND(Table1[[#This Row],[कक्षा]]&gt;=11,'School Fees'!$L$3="Yes"),100,""))</f>
        <v/>
      </c>
      <c r="N22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6" s="25" t="str">
        <f>IF(Table1[[#This Row],[नाम विद्यार्थी]]="","",IF(Table1[[#This Row],[कक्षा]]&gt;8,5,""))</f>
        <v/>
      </c>
      <c r="P22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6" s="21"/>
      <c r="R2266" s="21"/>
      <c r="S2266" s="28" t="str">
        <f>IF(SUM(Table1[[#This Row],[छात्र निधि]:[टी.सी.शुल्क]])=0,"",SUM(Table1[[#This Row],[छात्र निधि]:[टी.सी.शुल्क]]))</f>
        <v/>
      </c>
      <c r="T2266" s="33"/>
      <c r="U2266" s="33"/>
      <c r="V2266" s="22"/>
    </row>
    <row r="2267" spans="2:22" ht="15">
      <c r="B2267" s="25" t="str">
        <f>IF(C2267="","",ROWS($A$4:A2267))</f>
        <v/>
      </c>
      <c r="C2267" s="25" t="str">
        <f>IF('Student Record'!A2265="","",'Student Record'!A2265)</f>
        <v/>
      </c>
      <c r="D2267" s="25" t="str">
        <f>IF('Student Record'!B2265="","",'Student Record'!B2265)</f>
        <v/>
      </c>
      <c r="E2267" s="25" t="str">
        <f>IF('Student Record'!C2265="","",'Student Record'!C2265)</f>
        <v/>
      </c>
      <c r="F2267" s="26" t="str">
        <f>IF('Student Record'!E2265="","",'Student Record'!E2265)</f>
        <v/>
      </c>
      <c r="G2267" s="26" t="str">
        <f>IF('Student Record'!G2265="","",'Student Record'!G2265)</f>
        <v/>
      </c>
      <c r="H2267" s="25" t="str">
        <f>IF('Student Record'!I2265="","",'Student Record'!I2265)</f>
        <v/>
      </c>
      <c r="I2267" s="27" t="str">
        <f>IF('Student Record'!J2265="","",'Student Record'!J2265)</f>
        <v/>
      </c>
      <c r="J2267" s="25" t="str">
        <f>IF('Student Record'!O2265="","",'Student Record'!O2265)</f>
        <v/>
      </c>
      <c r="K22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7" s="25" t="str">
        <f>IF(Table1[[#This Row],[नाम विद्यार्थी]]="","",IF(AND(Table1[[#This Row],[कक्षा]]&gt;8,Table1[[#This Row],[कक्षा]]&lt;11),50,""))</f>
        <v/>
      </c>
      <c r="M2267" s="28" t="str">
        <f>IF(Table1[[#This Row],[नाम विद्यार्थी]]="","",IF(AND(Table1[[#This Row],[कक्षा]]&gt;=11,'School Fees'!$L$3="Yes"),100,""))</f>
        <v/>
      </c>
      <c r="N22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7" s="25" t="str">
        <f>IF(Table1[[#This Row],[नाम विद्यार्थी]]="","",IF(Table1[[#This Row],[कक्षा]]&gt;8,5,""))</f>
        <v/>
      </c>
      <c r="P22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7" s="21"/>
      <c r="R2267" s="21"/>
      <c r="S2267" s="28" t="str">
        <f>IF(SUM(Table1[[#This Row],[छात्र निधि]:[टी.सी.शुल्क]])=0,"",SUM(Table1[[#This Row],[छात्र निधि]:[टी.सी.शुल्क]]))</f>
        <v/>
      </c>
      <c r="T2267" s="33"/>
      <c r="U2267" s="33"/>
      <c r="V2267" s="22"/>
    </row>
    <row r="2268" spans="2:22" ht="15">
      <c r="B2268" s="25" t="str">
        <f>IF(C2268="","",ROWS($A$4:A2268))</f>
        <v/>
      </c>
      <c r="C2268" s="25" t="str">
        <f>IF('Student Record'!A2266="","",'Student Record'!A2266)</f>
        <v/>
      </c>
      <c r="D2268" s="25" t="str">
        <f>IF('Student Record'!B2266="","",'Student Record'!B2266)</f>
        <v/>
      </c>
      <c r="E2268" s="25" t="str">
        <f>IF('Student Record'!C2266="","",'Student Record'!C2266)</f>
        <v/>
      </c>
      <c r="F2268" s="26" t="str">
        <f>IF('Student Record'!E2266="","",'Student Record'!E2266)</f>
        <v/>
      </c>
      <c r="G2268" s="26" t="str">
        <f>IF('Student Record'!G2266="","",'Student Record'!G2266)</f>
        <v/>
      </c>
      <c r="H2268" s="25" t="str">
        <f>IF('Student Record'!I2266="","",'Student Record'!I2266)</f>
        <v/>
      </c>
      <c r="I2268" s="27" t="str">
        <f>IF('Student Record'!J2266="","",'Student Record'!J2266)</f>
        <v/>
      </c>
      <c r="J2268" s="25" t="str">
        <f>IF('Student Record'!O2266="","",'Student Record'!O2266)</f>
        <v/>
      </c>
      <c r="K22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8" s="25" t="str">
        <f>IF(Table1[[#This Row],[नाम विद्यार्थी]]="","",IF(AND(Table1[[#This Row],[कक्षा]]&gt;8,Table1[[#This Row],[कक्षा]]&lt;11),50,""))</f>
        <v/>
      </c>
      <c r="M2268" s="28" t="str">
        <f>IF(Table1[[#This Row],[नाम विद्यार्थी]]="","",IF(AND(Table1[[#This Row],[कक्षा]]&gt;=11,'School Fees'!$L$3="Yes"),100,""))</f>
        <v/>
      </c>
      <c r="N22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8" s="25" t="str">
        <f>IF(Table1[[#This Row],[नाम विद्यार्थी]]="","",IF(Table1[[#This Row],[कक्षा]]&gt;8,5,""))</f>
        <v/>
      </c>
      <c r="P22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8" s="21"/>
      <c r="R2268" s="21"/>
      <c r="S2268" s="28" t="str">
        <f>IF(SUM(Table1[[#This Row],[छात्र निधि]:[टी.सी.शुल्क]])=0,"",SUM(Table1[[#This Row],[छात्र निधि]:[टी.सी.शुल्क]]))</f>
        <v/>
      </c>
      <c r="T2268" s="33"/>
      <c r="U2268" s="33"/>
      <c r="V2268" s="22"/>
    </row>
    <row r="2269" spans="2:22" ht="15">
      <c r="B2269" s="25" t="str">
        <f>IF(C2269="","",ROWS($A$4:A2269))</f>
        <v/>
      </c>
      <c r="C2269" s="25" t="str">
        <f>IF('Student Record'!A2267="","",'Student Record'!A2267)</f>
        <v/>
      </c>
      <c r="D2269" s="25" t="str">
        <f>IF('Student Record'!B2267="","",'Student Record'!B2267)</f>
        <v/>
      </c>
      <c r="E2269" s="25" t="str">
        <f>IF('Student Record'!C2267="","",'Student Record'!C2267)</f>
        <v/>
      </c>
      <c r="F2269" s="26" t="str">
        <f>IF('Student Record'!E2267="","",'Student Record'!E2267)</f>
        <v/>
      </c>
      <c r="G2269" s="26" t="str">
        <f>IF('Student Record'!G2267="","",'Student Record'!G2267)</f>
        <v/>
      </c>
      <c r="H2269" s="25" t="str">
        <f>IF('Student Record'!I2267="","",'Student Record'!I2267)</f>
        <v/>
      </c>
      <c r="I2269" s="27" t="str">
        <f>IF('Student Record'!J2267="","",'Student Record'!J2267)</f>
        <v/>
      </c>
      <c r="J2269" s="25" t="str">
        <f>IF('Student Record'!O2267="","",'Student Record'!O2267)</f>
        <v/>
      </c>
      <c r="K22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69" s="25" t="str">
        <f>IF(Table1[[#This Row],[नाम विद्यार्थी]]="","",IF(AND(Table1[[#This Row],[कक्षा]]&gt;8,Table1[[#This Row],[कक्षा]]&lt;11),50,""))</f>
        <v/>
      </c>
      <c r="M2269" s="28" t="str">
        <f>IF(Table1[[#This Row],[नाम विद्यार्थी]]="","",IF(AND(Table1[[#This Row],[कक्षा]]&gt;=11,'School Fees'!$L$3="Yes"),100,""))</f>
        <v/>
      </c>
      <c r="N22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69" s="25" t="str">
        <f>IF(Table1[[#This Row],[नाम विद्यार्थी]]="","",IF(Table1[[#This Row],[कक्षा]]&gt;8,5,""))</f>
        <v/>
      </c>
      <c r="P22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69" s="21"/>
      <c r="R2269" s="21"/>
      <c r="S2269" s="28" t="str">
        <f>IF(SUM(Table1[[#This Row],[छात्र निधि]:[टी.सी.शुल्क]])=0,"",SUM(Table1[[#This Row],[छात्र निधि]:[टी.सी.शुल्क]]))</f>
        <v/>
      </c>
      <c r="T2269" s="33"/>
      <c r="U2269" s="33"/>
      <c r="V2269" s="22"/>
    </row>
    <row r="2270" spans="2:22" ht="15">
      <c r="B2270" s="25" t="str">
        <f>IF(C2270="","",ROWS($A$4:A2270))</f>
        <v/>
      </c>
      <c r="C2270" s="25" t="str">
        <f>IF('Student Record'!A2268="","",'Student Record'!A2268)</f>
        <v/>
      </c>
      <c r="D2270" s="25" t="str">
        <f>IF('Student Record'!B2268="","",'Student Record'!B2268)</f>
        <v/>
      </c>
      <c r="E2270" s="25" t="str">
        <f>IF('Student Record'!C2268="","",'Student Record'!C2268)</f>
        <v/>
      </c>
      <c r="F2270" s="26" t="str">
        <f>IF('Student Record'!E2268="","",'Student Record'!E2268)</f>
        <v/>
      </c>
      <c r="G2270" s="26" t="str">
        <f>IF('Student Record'!G2268="","",'Student Record'!G2268)</f>
        <v/>
      </c>
      <c r="H2270" s="25" t="str">
        <f>IF('Student Record'!I2268="","",'Student Record'!I2268)</f>
        <v/>
      </c>
      <c r="I2270" s="27" t="str">
        <f>IF('Student Record'!J2268="","",'Student Record'!J2268)</f>
        <v/>
      </c>
      <c r="J2270" s="25" t="str">
        <f>IF('Student Record'!O2268="","",'Student Record'!O2268)</f>
        <v/>
      </c>
      <c r="K22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0" s="25" t="str">
        <f>IF(Table1[[#This Row],[नाम विद्यार्थी]]="","",IF(AND(Table1[[#This Row],[कक्षा]]&gt;8,Table1[[#This Row],[कक्षा]]&lt;11),50,""))</f>
        <v/>
      </c>
      <c r="M2270" s="28" t="str">
        <f>IF(Table1[[#This Row],[नाम विद्यार्थी]]="","",IF(AND(Table1[[#This Row],[कक्षा]]&gt;=11,'School Fees'!$L$3="Yes"),100,""))</f>
        <v/>
      </c>
      <c r="N22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0" s="25" t="str">
        <f>IF(Table1[[#This Row],[नाम विद्यार्थी]]="","",IF(Table1[[#This Row],[कक्षा]]&gt;8,5,""))</f>
        <v/>
      </c>
      <c r="P22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0" s="21"/>
      <c r="R2270" s="21"/>
      <c r="S2270" s="28" t="str">
        <f>IF(SUM(Table1[[#This Row],[छात्र निधि]:[टी.सी.शुल्क]])=0,"",SUM(Table1[[#This Row],[छात्र निधि]:[टी.सी.शुल्क]]))</f>
        <v/>
      </c>
      <c r="T2270" s="33"/>
      <c r="U2270" s="33"/>
      <c r="V2270" s="22"/>
    </row>
    <row r="2271" spans="2:22" ht="15">
      <c r="B2271" s="25" t="str">
        <f>IF(C2271="","",ROWS($A$4:A2271))</f>
        <v/>
      </c>
      <c r="C2271" s="25" t="str">
        <f>IF('Student Record'!A2269="","",'Student Record'!A2269)</f>
        <v/>
      </c>
      <c r="D2271" s="25" t="str">
        <f>IF('Student Record'!B2269="","",'Student Record'!B2269)</f>
        <v/>
      </c>
      <c r="E2271" s="25" t="str">
        <f>IF('Student Record'!C2269="","",'Student Record'!C2269)</f>
        <v/>
      </c>
      <c r="F2271" s="26" t="str">
        <f>IF('Student Record'!E2269="","",'Student Record'!E2269)</f>
        <v/>
      </c>
      <c r="G2271" s="26" t="str">
        <f>IF('Student Record'!G2269="","",'Student Record'!G2269)</f>
        <v/>
      </c>
      <c r="H2271" s="25" t="str">
        <f>IF('Student Record'!I2269="","",'Student Record'!I2269)</f>
        <v/>
      </c>
      <c r="I2271" s="27" t="str">
        <f>IF('Student Record'!J2269="","",'Student Record'!J2269)</f>
        <v/>
      </c>
      <c r="J2271" s="25" t="str">
        <f>IF('Student Record'!O2269="","",'Student Record'!O2269)</f>
        <v/>
      </c>
      <c r="K22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1" s="25" t="str">
        <f>IF(Table1[[#This Row],[नाम विद्यार्थी]]="","",IF(AND(Table1[[#This Row],[कक्षा]]&gt;8,Table1[[#This Row],[कक्षा]]&lt;11),50,""))</f>
        <v/>
      </c>
      <c r="M2271" s="28" t="str">
        <f>IF(Table1[[#This Row],[नाम विद्यार्थी]]="","",IF(AND(Table1[[#This Row],[कक्षा]]&gt;=11,'School Fees'!$L$3="Yes"),100,""))</f>
        <v/>
      </c>
      <c r="N22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1" s="25" t="str">
        <f>IF(Table1[[#This Row],[नाम विद्यार्थी]]="","",IF(Table1[[#This Row],[कक्षा]]&gt;8,5,""))</f>
        <v/>
      </c>
      <c r="P22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1" s="21"/>
      <c r="R2271" s="21"/>
      <c r="S2271" s="28" t="str">
        <f>IF(SUM(Table1[[#This Row],[छात्र निधि]:[टी.सी.शुल्क]])=0,"",SUM(Table1[[#This Row],[छात्र निधि]:[टी.सी.शुल्क]]))</f>
        <v/>
      </c>
      <c r="T2271" s="33"/>
      <c r="U2271" s="33"/>
      <c r="V2271" s="22"/>
    </row>
    <row r="2272" spans="2:22" ht="15">
      <c r="B2272" s="25" t="str">
        <f>IF(C2272="","",ROWS($A$4:A2272))</f>
        <v/>
      </c>
      <c r="C2272" s="25" t="str">
        <f>IF('Student Record'!A2270="","",'Student Record'!A2270)</f>
        <v/>
      </c>
      <c r="D2272" s="25" t="str">
        <f>IF('Student Record'!B2270="","",'Student Record'!B2270)</f>
        <v/>
      </c>
      <c r="E2272" s="25" t="str">
        <f>IF('Student Record'!C2270="","",'Student Record'!C2270)</f>
        <v/>
      </c>
      <c r="F2272" s="26" t="str">
        <f>IF('Student Record'!E2270="","",'Student Record'!E2270)</f>
        <v/>
      </c>
      <c r="G2272" s="26" t="str">
        <f>IF('Student Record'!G2270="","",'Student Record'!G2270)</f>
        <v/>
      </c>
      <c r="H2272" s="25" t="str">
        <f>IF('Student Record'!I2270="","",'Student Record'!I2270)</f>
        <v/>
      </c>
      <c r="I2272" s="27" t="str">
        <f>IF('Student Record'!J2270="","",'Student Record'!J2270)</f>
        <v/>
      </c>
      <c r="J2272" s="25" t="str">
        <f>IF('Student Record'!O2270="","",'Student Record'!O2270)</f>
        <v/>
      </c>
      <c r="K22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2" s="25" t="str">
        <f>IF(Table1[[#This Row],[नाम विद्यार्थी]]="","",IF(AND(Table1[[#This Row],[कक्षा]]&gt;8,Table1[[#This Row],[कक्षा]]&lt;11),50,""))</f>
        <v/>
      </c>
      <c r="M2272" s="28" t="str">
        <f>IF(Table1[[#This Row],[नाम विद्यार्थी]]="","",IF(AND(Table1[[#This Row],[कक्षा]]&gt;=11,'School Fees'!$L$3="Yes"),100,""))</f>
        <v/>
      </c>
      <c r="N22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2" s="25" t="str">
        <f>IF(Table1[[#This Row],[नाम विद्यार्थी]]="","",IF(Table1[[#This Row],[कक्षा]]&gt;8,5,""))</f>
        <v/>
      </c>
      <c r="P22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2" s="21"/>
      <c r="R2272" s="21"/>
      <c r="S2272" s="28" t="str">
        <f>IF(SUM(Table1[[#This Row],[छात्र निधि]:[टी.सी.शुल्क]])=0,"",SUM(Table1[[#This Row],[छात्र निधि]:[टी.सी.शुल्क]]))</f>
        <v/>
      </c>
      <c r="T2272" s="33"/>
      <c r="U2272" s="33"/>
      <c r="V2272" s="22"/>
    </row>
    <row r="2273" spans="2:22" ht="15">
      <c r="B2273" s="25" t="str">
        <f>IF(C2273="","",ROWS($A$4:A2273))</f>
        <v/>
      </c>
      <c r="C2273" s="25" t="str">
        <f>IF('Student Record'!A2271="","",'Student Record'!A2271)</f>
        <v/>
      </c>
      <c r="D2273" s="25" t="str">
        <f>IF('Student Record'!B2271="","",'Student Record'!B2271)</f>
        <v/>
      </c>
      <c r="E2273" s="25" t="str">
        <f>IF('Student Record'!C2271="","",'Student Record'!C2271)</f>
        <v/>
      </c>
      <c r="F2273" s="26" t="str">
        <f>IF('Student Record'!E2271="","",'Student Record'!E2271)</f>
        <v/>
      </c>
      <c r="G2273" s="26" t="str">
        <f>IF('Student Record'!G2271="","",'Student Record'!G2271)</f>
        <v/>
      </c>
      <c r="H2273" s="25" t="str">
        <f>IF('Student Record'!I2271="","",'Student Record'!I2271)</f>
        <v/>
      </c>
      <c r="I2273" s="27" t="str">
        <f>IF('Student Record'!J2271="","",'Student Record'!J2271)</f>
        <v/>
      </c>
      <c r="J2273" s="25" t="str">
        <f>IF('Student Record'!O2271="","",'Student Record'!O2271)</f>
        <v/>
      </c>
      <c r="K22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3" s="25" t="str">
        <f>IF(Table1[[#This Row],[नाम विद्यार्थी]]="","",IF(AND(Table1[[#This Row],[कक्षा]]&gt;8,Table1[[#This Row],[कक्षा]]&lt;11),50,""))</f>
        <v/>
      </c>
      <c r="M2273" s="28" t="str">
        <f>IF(Table1[[#This Row],[नाम विद्यार्थी]]="","",IF(AND(Table1[[#This Row],[कक्षा]]&gt;=11,'School Fees'!$L$3="Yes"),100,""))</f>
        <v/>
      </c>
      <c r="N22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3" s="25" t="str">
        <f>IF(Table1[[#This Row],[नाम विद्यार्थी]]="","",IF(Table1[[#This Row],[कक्षा]]&gt;8,5,""))</f>
        <v/>
      </c>
      <c r="P22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3" s="21"/>
      <c r="R2273" s="21"/>
      <c r="S2273" s="28" t="str">
        <f>IF(SUM(Table1[[#This Row],[छात्र निधि]:[टी.सी.शुल्क]])=0,"",SUM(Table1[[#This Row],[छात्र निधि]:[टी.सी.शुल्क]]))</f>
        <v/>
      </c>
      <c r="T2273" s="33"/>
      <c r="U2273" s="33"/>
      <c r="V2273" s="22"/>
    </row>
    <row r="2274" spans="2:22" ht="15">
      <c r="B2274" s="25" t="str">
        <f>IF(C2274="","",ROWS($A$4:A2274))</f>
        <v/>
      </c>
      <c r="C2274" s="25" t="str">
        <f>IF('Student Record'!A2272="","",'Student Record'!A2272)</f>
        <v/>
      </c>
      <c r="D2274" s="25" t="str">
        <f>IF('Student Record'!B2272="","",'Student Record'!B2272)</f>
        <v/>
      </c>
      <c r="E2274" s="25" t="str">
        <f>IF('Student Record'!C2272="","",'Student Record'!C2272)</f>
        <v/>
      </c>
      <c r="F2274" s="26" t="str">
        <f>IF('Student Record'!E2272="","",'Student Record'!E2272)</f>
        <v/>
      </c>
      <c r="G2274" s="26" t="str">
        <f>IF('Student Record'!G2272="","",'Student Record'!G2272)</f>
        <v/>
      </c>
      <c r="H2274" s="25" t="str">
        <f>IF('Student Record'!I2272="","",'Student Record'!I2272)</f>
        <v/>
      </c>
      <c r="I2274" s="27" t="str">
        <f>IF('Student Record'!J2272="","",'Student Record'!J2272)</f>
        <v/>
      </c>
      <c r="J2274" s="25" t="str">
        <f>IF('Student Record'!O2272="","",'Student Record'!O2272)</f>
        <v/>
      </c>
      <c r="K22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4" s="25" t="str">
        <f>IF(Table1[[#This Row],[नाम विद्यार्थी]]="","",IF(AND(Table1[[#This Row],[कक्षा]]&gt;8,Table1[[#This Row],[कक्षा]]&lt;11),50,""))</f>
        <v/>
      </c>
      <c r="M2274" s="28" t="str">
        <f>IF(Table1[[#This Row],[नाम विद्यार्थी]]="","",IF(AND(Table1[[#This Row],[कक्षा]]&gt;=11,'School Fees'!$L$3="Yes"),100,""))</f>
        <v/>
      </c>
      <c r="N22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4" s="25" t="str">
        <f>IF(Table1[[#This Row],[नाम विद्यार्थी]]="","",IF(Table1[[#This Row],[कक्षा]]&gt;8,5,""))</f>
        <v/>
      </c>
      <c r="P22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4" s="21"/>
      <c r="R2274" s="21"/>
      <c r="S2274" s="28" t="str">
        <f>IF(SUM(Table1[[#This Row],[छात्र निधि]:[टी.सी.शुल्क]])=0,"",SUM(Table1[[#This Row],[छात्र निधि]:[टी.सी.शुल्क]]))</f>
        <v/>
      </c>
      <c r="T2274" s="33"/>
      <c r="U2274" s="33"/>
      <c r="V2274" s="22"/>
    </row>
    <row r="2275" spans="2:22" ht="15">
      <c r="B2275" s="25" t="str">
        <f>IF(C2275="","",ROWS($A$4:A2275))</f>
        <v/>
      </c>
      <c r="C2275" s="25" t="str">
        <f>IF('Student Record'!A2273="","",'Student Record'!A2273)</f>
        <v/>
      </c>
      <c r="D2275" s="25" t="str">
        <f>IF('Student Record'!B2273="","",'Student Record'!B2273)</f>
        <v/>
      </c>
      <c r="E2275" s="25" t="str">
        <f>IF('Student Record'!C2273="","",'Student Record'!C2273)</f>
        <v/>
      </c>
      <c r="F2275" s="26" t="str">
        <f>IF('Student Record'!E2273="","",'Student Record'!E2273)</f>
        <v/>
      </c>
      <c r="G2275" s="26" t="str">
        <f>IF('Student Record'!G2273="","",'Student Record'!G2273)</f>
        <v/>
      </c>
      <c r="H2275" s="25" t="str">
        <f>IF('Student Record'!I2273="","",'Student Record'!I2273)</f>
        <v/>
      </c>
      <c r="I2275" s="27" t="str">
        <f>IF('Student Record'!J2273="","",'Student Record'!J2273)</f>
        <v/>
      </c>
      <c r="J2275" s="25" t="str">
        <f>IF('Student Record'!O2273="","",'Student Record'!O2273)</f>
        <v/>
      </c>
      <c r="K22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5" s="25" t="str">
        <f>IF(Table1[[#This Row],[नाम विद्यार्थी]]="","",IF(AND(Table1[[#This Row],[कक्षा]]&gt;8,Table1[[#This Row],[कक्षा]]&lt;11),50,""))</f>
        <v/>
      </c>
      <c r="M2275" s="28" t="str">
        <f>IF(Table1[[#This Row],[नाम विद्यार्थी]]="","",IF(AND(Table1[[#This Row],[कक्षा]]&gt;=11,'School Fees'!$L$3="Yes"),100,""))</f>
        <v/>
      </c>
      <c r="N22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5" s="25" t="str">
        <f>IF(Table1[[#This Row],[नाम विद्यार्थी]]="","",IF(Table1[[#This Row],[कक्षा]]&gt;8,5,""))</f>
        <v/>
      </c>
      <c r="P22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5" s="21"/>
      <c r="R2275" s="21"/>
      <c r="S2275" s="28" t="str">
        <f>IF(SUM(Table1[[#This Row],[छात्र निधि]:[टी.सी.शुल्क]])=0,"",SUM(Table1[[#This Row],[छात्र निधि]:[टी.सी.शुल्क]]))</f>
        <v/>
      </c>
      <c r="T2275" s="33"/>
      <c r="U2275" s="33"/>
      <c r="V2275" s="22"/>
    </row>
    <row r="2276" spans="2:22" ht="15">
      <c r="B2276" s="25" t="str">
        <f>IF(C2276="","",ROWS($A$4:A2276))</f>
        <v/>
      </c>
      <c r="C2276" s="25" t="str">
        <f>IF('Student Record'!A2274="","",'Student Record'!A2274)</f>
        <v/>
      </c>
      <c r="D2276" s="25" t="str">
        <f>IF('Student Record'!B2274="","",'Student Record'!B2274)</f>
        <v/>
      </c>
      <c r="E2276" s="25" t="str">
        <f>IF('Student Record'!C2274="","",'Student Record'!C2274)</f>
        <v/>
      </c>
      <c r="F2276" s="26" t="str">
        <f>IF('Student Record'!E2274="","",'Student Record'!E2274)</f>
        <v/>
      </c>
      <c r="G2276" s="26" t="str">
        <f>IF('Student Record'!G2274="","",'Student Record'!G2274)</f>
        <v/>
      </c>
      <c r="H2276" s="25" t="str">
        <f>IF('Student Record'!I2274="","",'Student Record'!I2274)</f>
        <v/>
      </c>
      <c r="I2276" s="27" t="str">
        <f>IF('Student Record'!J2274="","",'Student Record'!J2274)</f>
        <v/>
      </c>
      <c r="J2276" s="25" t="str">
        <f>IF('Student Record'!O2274="","",'Student Record'!O2274)</f>
        <v/>
      </c>
      <c r="K22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6" s="25" t="str">
        <f>IF(Table1[[#This Row],[नाम विद्यार्थी]]="","",IF(AND(Table1[[#This Row],[कक्षा]]&gt;8,Table1[[#This Row],[कक्षा]]&lt;11),50,""))</f>
        <v/>
      </c>
      <c r="M2276" s="28" t="str">
        <f>IF(Table1[[#This Row],[नाम विद्यार्थी]]="","",IF(AND(Table1[[#This Row],[कक्षा]]&gt;=11,'School Fees'!$L$3="Yes"),100,""))</f>
        <v/>
      </c>
      <c r="N22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6" s="25" t="str">
        <f>IF(Table1[[#This Row],[नाम विद्यार्थी]]="","",IF(Table1[[#This Row],[कक्षा]]&gt;8,5,""))</f>
        <v/>
      </c>
      <c r="P22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6" s="21"/>
      <c r="R2276" s="21"/>
      <c r="S2276" s="28" t="str">
        <f>IF(SUM(Table1[[#This Row],[छात्र निधि]:[टी.सी.शुल्क]])=0,"",SUM(Table1[[#This Row],[छात्र निधि]:[टी.सी.शुल्क]]))</f>
        <v/>
      </c>
      <c r="T2276" s="33"/>
      <c r="U2276" s="33"/>
      <c r="V2276" s="22"/>
    </row>
    <row r="2277" spans="2:22" ht="15">
      <c r="B2277" s="25" t="str">
        <f>IF(C2277="","",ROWS($A$4:A2277))</f>
        <v/>
      </c>
      <c r="C2277" s="25" t="str">
        <f>IF('Student Record'!A2275="","",'Student Record'!A2275)</f>
        <v/>
      </c>
      <c r="D2277" s="25" t="str">
        <f>IF('Student Record'!B2275="","",'Student Record'!B2275)</f>
        <v/>
      </c>
      <c r="E2277" s="25" t="str">
        <f>IF('Student Record'!C2275="","",'Student Record'!C2275)</f>
        <v/>
      </c>
      <c r="F2277" s="26" t="str">
        <f>IF('Student Record'!E2275="","",'Student Record'!E2275)</f>
        <v/>
      </c>
      <c r="G2277" s="26" t="str">
        <f>IF('Student Record'!G2275="","",'Student Record'!G2275)</f>
        <v/>
      </c>
      <c r="H2277" s="25" t="str">
        <f>IF('Student Record'!I2275="","",'Student Record'!I2275)</f>
        <v/>
      </c>
      <c r="I2277" s="27" t="str">
        <f>IF('Student Record'!J2275="","",'Student Record'!J2275)</f>
        <v/>
      </c>
      <c r="J2277" s="25" t="str">
        <f>IF('Student Record'!O2275="","",'Student Record'!O2275)</f>
        <v/>
      </c>
      <c r="K22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7" s="25" t="str">
        <f>IF(Table1[[#This Row],[नाम विद्यार्थी]]="","",IF(AND(Table1[[#This Row],[कक्षा]]&gt;8,Table1[[#This Row],[कक्षा]]&lt;11),50,""))</f>
        <v/>
      </c>
      <c r="M2277" s="28" t="str">
        <f>IF(Table1[[#This Row],[नाम विद्यार्थी]]="","",IF(AND(Table1[[#This Row],[कक्षा]]&gt;=11,'School Fees'!$L$3="Yes"),100,""))</f>
        <v/>
      </c>
      <c r="N22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7" s="25" t="str">
        <f>IF(Table1[[#This Row],[नाम विद्यार्थी]]="","",IF(Table1[[#This Row],[कक्षा]]&gt;8,5,""))</f>
        <v/>
      </c>
      <c r="P22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7" s="21"/>
      <c r="R2277" s="21"/>
      <c r="S2277" s="28" t="str">
        <f>IF(SUM(Table1[[#This Row],[छात्र निधि]:[टी.सी.शुल्क]])=0,"",SUM(Table1[[#This Row],[छात्र निधि]:[टी.सी.शुल्क]]))</f>
        <v/>
      </c>
      <c r="T2277" s="33"/>
      <c r="U2277" s="33"/>
      <c r="V2277" s="22"/>
    </row>
    <row r="2278" spans="2:22" ht="15">
      <c r="B2278" s="25" t="str">
        <f>IF(C2278="","",ROWS($A$4:A2278))</f>
        <v/>
      </c>
      <c r="C2278" s="25" t="str">
        <f>IF('Student Record'!A2276="","",'Student Record'!A2276)</f>
        <v/>
      </c>
      <c r="D2278" s="25" t="str">
        <f>IF('Student Record'!B2276="","",'Student Record'!B2276)</f>
        <v/>
      </c>
      <c r="E2278" s="25" t="str">
        <f>IF('Student Record'!C2276="","",'Student Record'!C2276)</f>
        <v/>
      </c>
      <c r="F2278" s="26" t="str">
        <f>IF('Student Record'!E2276="","",'Student Record'!E2276)</f>
        <v/>
      </c>
      <c r="G2278" s="26" t="str">
        <f>IF('Student Record'!G2276="","",'Student Record'!G2276)</f>
        <v/>
      </c>
      <c r="H2278" s="25" t="str">
        <f>IF('Student Record'!I2276="","",'Student Record'!I2276)</f>
        <v/>
      </c>
      <c r="I2278" s="27" t="str">
        <f>IF('Student Record'!J2276="","",'Student Record'!J2276)</f>
        <v/>
      </c>
      <c r="J2278" s="25" t="str">
        <f>IF('Student Record'!O2276="","",'Student Record'!O2276)</f>
        <v/>
      </c>
      <c r="K22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8" s="25" t="str">
        <f>IF(Table1[[#This Row],[नाम विद्यार्थी]]="","",IF(AND(Table1[[#This Row],[कक्षा]]&gt;8,Table1[[#This Row],[कक्षा]]&lt;11),50,""))</f>
        <v/>
      </c>
      <c r="M2278" s="28" t="str">
        <f>IF(Table1[[#This Row],[नाम विद्यार्थी]]="","",IF(AND(Table1[[#This Row],[कक्षा]]&gt;=11,'School Fees'!$L$3="Yes"),100,""))</f>
        <v/>
      </c>
      <c r="N22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8" s="25" t="str">
        <f>IF(Table1[[#This Row],[नाम विद्यार्थी]]="","",IF(Table1[[#This Row],[कक्षा]]&gt;8,5,""))</f>
        <v/>
      </c>
      <c r="P22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8" s="21"/>
      <c r="R2278" s="21"/>
      <c r="S2278" s="28" t="str">
        <f>IF(SUM(Table1[[#This Row],[छात्र निधि]:[टी.सी.शुल्क]])=0,"",SUM(Table1[[#This Row],[छात्र निधि]:[टी.सी.शुल्क]]))</f>
        <v/>
      </c>
      <c r="T2278" s="33"/>
      <c r="U2278" s="33"/>
      <c r="V2278" s="22"/>
    </row>
    <row r="2279" spans="2:22" ht="15">
      <c r="B2279" s="25" t="str">
        <f>IF(C2279="","",ROWS($A$4:A2279))</f>
        <v/>
      </c>
      <c r="C2279" s="25" t="str">
        <f>IF('Student Record'!A2277="","",'Student Record'!A2277)</f>
        <v/>
      </c>
      <c r="D2279" s="25" t="str">
        <f>IF('Student Record'!B2277="","",'Student Record'!B2277)</f>
        <v/>
      </c>
      <c r="E2279" s="25" t="str">
        <f>IF('Student Record'!C2277="","",'Student Record'!C2277)</f>
        <v/>
      </c>
      <c r="F2279" s="26" t="str">
        <f>IF('Student Record'!E2277="","",'Student Record'!E2277)</f>
        <v/>
      </c>
      <c r="G2279" s="26" t="str">
        <f>IF('Student Record'!G2277="","",'Student Record'!G2277)</f>
        <v/>
      </c>
      <c r="H2279" s="25" t="str">
        <f>IF('Student Record'!I2277="","",'Student Record'!I2277)</f>
        <v/>
      </c>
      <c r="I2279" s="27" t="str">
        <f>IF('Student Record'!J2277="","",'Student Record'!J2277)</f>
        <v/>
      </c>
      <c r="J2279" s="25" t="str">
        <f>IF('Student Record'!O2277="","",'Student Record'!O2277)</f>
        <v/>
      </c>
      <c r="K22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79" s="25" t="str">
        <f>IF(Table1[[#This Row],[नाम विद्यार्थी]]="","",IF(AND(Table1[[#This Row],[कक्षा]]&gt;8,Table1[[#This Row],[कक्षा]]&lt;11),50,""))</f>
        <v/>
      </c>
      <c r="M2279" s="28" t="str">
        <f>IF(Table1[[#This Row],[नाम विद्यार्थी]]="","",IF(AND(Table1[[#This Row],[कक्षा]]&gt;=11,'School Fees'!$L$3="Yes"),100,""))</f>
        <v/>
      </c>
      <c r="N22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79" s="25" t="str">
        <f>IF(Table1[[#This Row],[नाम विद्यार्थी]]="","",IF(Table1[[#This Row],[कक्षा]]&gt;8,5,""))</f>
        <v/>
      </c>
      <c r="P22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79" s="21"/>
      <c r="R2279" s="21"/>
      <c r="S2279" s="28" t="str">
        <f>IF(SUM(Table1[[#This Row],[छात्र निधि]:[टी.सी.शुल्क]])=0,"",SUM(Table1[[#This Row],[छात्र निधि]:[टी.सी.शुल्क]]))</f>
        <v/>
      </c>
      <c r="T2279" s="33"/>
      <c r="U2279" s="33"/>
      <c r="V2279" s="22"/>
    </row>
    <row r="2280" spans="2:22" ht="15">
      <c r="B2280" s="25" t="str">
        <f>IF(C2280="","",ROWS($A$4:A2280))</f>
        <v/>
      </c>
      <c r="C2280" s="25" t="str">
        <f>IF('Student Record'!A2278="","",'Student Record'!A2278)</f>
        <v/>
      </c>
      <c r="D2280" s="25" t="str">
        <f>IF('Student Record'!B2278="","",'Student Record'!B2278)</f>
        <v/>
      </c>
      <c r="E2280" s="25" t="str">
        <f>IF('Student Record'!C2278="","",'Student Record'!C2278)</f>
        <v/>
      </c>
      <c r="F2280" s="26" t="str">
        <f>IF('Student Record'!E2278="","",'Student Record'!E2278)</f>
        <v/>
      </c>
      <c r="G2280" s="26" t="str">
        <f>IF('Student Record'!G2278="","",'Student Record'!G2278)</f>
        <v/>
      </c>
      <c r="H2280" s="25" t="str">
        <f>IF('Student Record'!I2278="","",'Student Record'!I2278)</f>
        <v/>
      </c>
      <c r="I2280" s="27" t="str">
        <f>IF('Student Record'!J2278="","",'Student Record'!J2278)</f>
        <v/>
      </c>
      <c r="J2280" s="25" t="str">
        <f>IF('Student Record'!O2278="","",'Student Record'!O2278)</f>
        <v/>
      </c>
      <c r="K22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0" s="25" t="str">
        <f>IF(Table1[[#This Row],[नाम विद्यार्थी]]="","",IF(AND(Table1[[#This Row],[कक्षा]]&gt;8,Table1[[#This Row],[कक्षा]]&lt;11),50,""))</f>
        <v/>
      </c>
      <c r="M2280" s="28" t="str">
        <f>IF(Table1[[#This Row],[नाम विद्यार्थी]]="","",IF(AND(Table1[[#This Row],[कक्षा]]&gt;=11,'School Fees'!$L$3="Yes"),100,""))</f>
        <v/>
      </c>
      <c r="N22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0" s="25" t="str">
        <f>IF(Table1[[#This Row],[नाम विद्यार्थी]]="","",IF(Table1[[#This Row],[कक्षा]]&gt;8,5,""))</f>
        <v/>
      </c>
      <c r="P22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0" s="21"/>
      <c r="R2280" s="21"/>
      <c r="S2280" s="28" t="str">
        <f>IF(SUM(Table1[[#This Row],[छात्र निधि]:[टी.सी.शुल्क]])=0,"",SUM(Table1[[#This Row],[छात्र निधि]:[टी.सी.शुल्क]]))</f>
        <v/>
      </c>
      <c r="T2280" s="33"/>
      <c r="U2280" s="33"/>
      <c r="V2280" s="22"/>
    </row>
    <row r="2281" spans="2:22" ht="15">
      <c r="B2281" s="25" t="str">
        <f>IF(C2281="","",ROWS($A$4:A2281))</f>
        <v/>
      </c>
      <c r="C2281" s="25" t="str">
        <f>IF('Student Record'!A2279="","",'Student Record'!A2279)</f>
        <v/>
      </c>
      <c r="D2281" s="25" t="str">
        <f>IF('Student Record'!B2279="","",'Student Record'!B2279)</f>
        <v/>
      </c>
      <c r="E2281" s="25" t="str">
        <f>IF('Student Record'!C2279="","",'Student Record'!C2279)</f>
        <v/>
      </c>
      <c r="F2281" s="26" t="str">
        <f>IF('Student Record'!E2279="","",'Student Record'!E2279)</f>
        <v/>
      </c>
      <c r="G2281" s="26" t="str">
        <f>IF('Student Record'!G2279="","",'Student Record'!G2279)</f>
        <v/>
      </c>
      <c r="H2281" s="25" t="str">
        <f>IF('Student Record'!I2279="","",'Student Record'!I2279)</f>
        <v/>
      </c>
      <c r="I2281" s="27" t="str">
        <f>IF('Student Record'!J2279="","",'Student Record'!J2279)</f>
        <v/>
      </c>
      <c r="J2281" s="25" t="str">
        <f>IF('Student Record'!O2279="","",'Student Record'!O2279)</f>
        <v/>
      </c>
      <c r="K22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1" s="25" t="str">
        <f>IF(Table1[[#This Row],[नाम विद्यार्थी]]="","",IF(AND(Table1[[#This Row],[कक्षा]]&gt;8,Table1[[#This Row],[कक्षा]]&lt;11),50,""))</f>
        <v/>
      </c>
      <c r="M2281" s="28" t="str">
        <f>IF(Table1[[#This Row],[नाम विद्यार्थी]]="","",IF(AND(Table1[[#This Row],[कक्षा]]&gt;=11,'School Fees'!$L$3="Yes"),100,""))</f>
        <v/>
      </c>
      <c r="N22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1" s="25" t="str">
        <f>IF(Table1[[#This Row],[नाम विद्यार्थी]]="","",IF(Table1[[#This Row],[कक्षा]]&gt;8,5,""))</f>
        <v/>
      </c>
      <c r="P22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1" s="21"/>
      <c r="R2281" s="21"/>
      <c r="S2281" s="28" t="str">
        <f>IF(SUM(Table1[[#This Row],[छात्र निधि]:[टी.सी.शुल्क]])=0,"",SUM(Table1[[#This Row],[छात्र निधि]:[टी.सी.शुल्क]]))</f>
        <v/>
      </c>
      <c r="T2281" s="33"/>
      <c r="U2281" s="33"/>
      <c r="V2281" s="22"/>
    </row>
    <row r="2282" spans="2:22" ht="15">
      <c r="B2282" s="25" t="str">
        <f>IF(C2282="","",ROWS($A$4:A2282))</f>
        <v/>
      </c>
      <c r="C2282" s="25" t="str">
        <f>IF('Student Record'!A2280="","",'Student Record'!A2280)</f>
        <v/>
      </c>
      <c r="D2282" s="25" t="str">
        <f>IF('Student Record'!B2280="","",'Student Record'!B2280)</f>
        <v/>
      </c>
      <c r="E2282" s="25" t="str">
        <f>IF('Student Record'!C2280="","",'Student Record'!C2280)</f>
        <v/>
      </c>
      <c r="F2282" s="26" t="str">
        <f>IF('Student Record'!E2280="","",'Student Record'!E2280)</f>
        <v/>
      </c>
      <c r="G2282" s="26" t="str">
        <f>IF('Student Record'!G2280="","",'Student Record'!G2280)</f>
        <v/>
      </c>
      <c r="H2282" s="25" t="str">
        <f>IF('Student Record'!I2280="","",'Student Record'!I2280)</f>
        <v/>
      </c>
      <c r="I2282" s="27" t="str">
        <f>IF('Student Record'!J2280="","",'Student Record'!J2280)</f>
        <v/>
      </c>
      <c r="J2282" s="25" t="str">
        <f>IF('Student Record'!O2280="","",'Student Record'!O2280)</f>
        <v/>
      </c>
      <c r="K22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2" s="25" t="str">
        <f>IF(Table1[[#This Row],[नाम विद्यार्थी]]="","",IF(AND(Table1[[#This Row],[कक्षा]]&gt;8,Table1[[#This Row],[कक्षा]]&lt;11),50,""))</f>
        <v/>
      </c>
      <c r="M2282" s="28" t="str">
        <f>IF(Table1[[#This Row],[नाम विद्यार्थी]]="","",IF(AND(Table1[[#This Row],[कक्षा]]&gt;=11,'School Fees'!$L$3="Yes"),100,""))</f>
        <v/>
      </c>
      <c r="N22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2" s="25" t="str">
        <f>IF(Table1[[#This Row],[नाम विद्यार्थी]]="","",IF(Table1[[#This Row],[कक्षा]]&gt;8,5,""))</f>
        <v/>
      </c>
      <c r="P22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2" s="21"/>
      <c r="R2282" s="21"/>
      <c r="S2282" s="28" t="str">
        <f>IF(SUM(Table1[[#This Row],[छात्र निधि]:[टी.सी.शुल्क]])=0,"",SUM(Table1[[#This Row],[छात्र निधि]:[टी.सी.शुल्क]]))</f>
        <v/>
      </c>
      <c r="T2282" s="33"/>
      <c r="U2282" s="33"/>
      <c r="V2282" s="22"/>
    </row>
    <row r="2283" spans="2:22" ht="15">
      <c r="B2283" s="25" t="str">
        <f>IF(C2283="","",ROWS($A$4:A2283))</f>
        <v/>
      </c>
      <c r="C2283" s="25" t="str">
        <f>IF('Student Record'!A2281="","",'Student Record'!A2281)</f>
        <v/>
      </c>
      <c r="D2283" s="25" t="str">
        <f>IF('Student Record'!B2281="","",'Student Record'!B2281)</f>
        <v/>
      </c>
      <c r="E2283" s="25" t="str">
        <f>IF('Student Record'!C2281="","",'Student Record'!C2281)</f>
        <v/>
      </c>
      <c r="F2283" s="26" t="str">
        <f>IF('Student Record'!E2281="","",'Student Record'!E2281)</f>
        <v/>
      </c>
      <c r="G2283" s="26" t="str">
        <f>IF('Student Record'!G2281="","",'Student Record'!G2281)</f>
        <v/>
      </c>
      <c r="H2283" s="25" t="str">
        <f>IF('Student Record'!I2281="","",'Student Record'!I2281)</f>
        <v/>
      </c>
      <c r="I2283" s="27" t="str">
        <f>IF('Student Record'!J2281="","",'Student Record'!J2281)</f>
        <v/>
      </c>
      <c r="J2283" s="25" t="str">
        <f>IF('Student Record'!O2281="","",'Student Record'!O2281)</f>
        <v/>
      </c>
      <c r="K22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3" s="25" t="str">
        <f>IF(Table1[[#This Row],[नाम विद्यार्थी]]="","",IF(AND(Table1[[#This Row],[कक्षा]]&gt;8,Table1[[#This Row],[कक्षा]]&lt;11),50,""))</f>
        <v/>
      </c>
      <c r="M2283" s="28" t="str">
        <f>IF(Table1[[#This Row],[नाम विद्यार्थी]]="","",IF(AND(Table1[[#This Row],[कक्षा]]&gt;=11,'School Fees'!$L$3="Yes"),100,""))</f>
        <v/>
      </c>
      <c r="N22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3" s="25" t="str">
        <f>IF(Table1[[#This Row],[नाम विद्यार्थी]]="","",IF(Table1[[#This Row],[कक्षा]]&gt;8,5,""))</f>
        <v/>
      </c>
      <c r="P22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3" s="21"/>
      <c r="R2283" s="21"/>
      <c r="S2283" s="28" t="str">
        <f>IF(SUM(Table1[[#This Row],[छात्र निधि]:[टी.सी.शुल्क]])=0,"",SUM(Table1[[#This Row],[छात्र निधि]:[टी.सी.शुल्क]]))</f>
        <v/>
      </c>
      <c r="T2283" s="33"/>
      <c r="U2283" s="33"/>
      <c r="V2283" s="22"/>
    </row>
    <row r="2284" spans="2:22" ht="15">
      <c r="B2284" s="25" t="str">
        <f>IF(C2284="","",ROWS($A$4:A2284))</f>
        <v/>
      </c>
      <c r="C2284" s="25" t="str">
        <f>IF('Student Record'!A2282="","",'Student Record'!A2282)</f>
        <v/>
      </c>
      <c r="D2284" s="25" t="str">
        <f>IF('Student Record'!B2282="","",'Student Record'!B2282)</f>
        <v/>
      </c>
      <c r="E2284" s="25" t="str">
        <f>IF('Student Record'!C2282="","",'Student Record'!C2282)</f>
        <v/>
      </c>
      <c r="F2284" s="26" t="str">
        <f>IF('Student Record'!E2282="","",'Student Record'!E2282)</f>
        <v/>
      </c>
      <c r="G2284" s="26" t="str">
        <f>IF('Student Record'!G2282="","",'Student Record'!G2282)</f>
        <v/>
      </c>
      <c r="H2284" s="25" t="str">
        <f>IF('Student Record'!I2282="","",'Student Record'!I2282)</f>
        <v/>
      </c>
      <c r="I2284" s="27" t="str">
        <f>IF('Student Record'!J2282="","",'Student Record'!J2282)</f>
        <v/>
      </c>
      <c r="J2284" s="25" t="str">
        <f>IF('Student Record'!O2282="","",'Student Record'!O2282)</f>
        <v/>
      </c>
      <c r="K22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4" s="25" t="str">
        <f>IF(Table1[[#This Row],[नाम विद्यार्थी]]="","",IF(AND(Table1[[#This Row],[कक्षा]]&gt;8,Table1[[#This Row],[कक्षा]]&lt;11),50,""))</f>
        <v/>
      </c>
      <c r="M2284" s="28" t="str">
        <f>IF(Table1[[#This Row],[नाम विद्यार्थी]]="","",IF(AND(Table1[[#This Row],[कक्षा]]&gt;=11,'School Fees'!$L$3="Yes"),100,""))</f>
        <v/>
      </c>
      <c r="N22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4" s="25" t="str">
        <f>IF(Table1[[#This Row],[नाम विद्यार्थी]]="","",IF(Table1[[#This Row],[कक्षा]]&gt;8,5,""))</f>
        <v/>
      </c>
      <c r="P22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4" s="21"/>
      <c r="R2284" s="21"/>
      <c r="S2284" s="28" t="str">
        <f>IF(SUM(Table1[[#This Row],[छात्र निधि]:[टी.सी.शुल्क]])=0,"",SUM(Table1[[#This Row],[छात्र निधि]:[टी.सी.शुल्क]]))</f>
        <v/>
      </c>
      <c r="T2284" s="33"/>
      <c r="U2284" s="33"/>
      <c r="V2284" s="22"/>
    </row>
    <row r="2285" spans="2:22" ht="15">
      <c r="B2285" s="25" t="str">
        <f>IF(C2285="","",ROWS($A$4:A2285))</f>
        <v/>
      </c>
      <c r="C2285" s="25" t="str">
        <f>IF('Student Record'!A2283="","",'Student Record'!A2283)</f>
        <v/>
      </c>
      <c r="D2285" s="25" t="str">
        <f>IF('Student Record'!B2283="","",'Student Record'!B2283)</f>
        <v/>
      </c>
      <c r="E2285" s="25" t="str">
        <f>IF('Student Record'!C2283="","",'Student Record'!C2283)</f>
        <v/>
      </c>
      <c r="F2285" s="26" t="str">
        <f>IF('Student Record'!E2283="","",'Student Record'!E2283)</f>
        <v/>
      </c>
      <c r="G2285" s="26" t="str">
        <f>IF('Student Record'!G2283="","",'Student Record'!G2283)</f>
        <v/>
      </c>
      <c r="H2285" s="25" t="str">
        <f>IF('Student Record'!I2283="","",'Student Record'!I2283)</f>
        <v/>
      </c>
      <c r="I2285" s="27" t="str">
        <f>IF('Student Record'!J2283="","",'Student Record'!J2283)</f>
        <v/>
      </c>
      <c r="J2285" s="25" t="str">
        <f>IF('Student Record'!O2283="","",'Student Record'!O2283)</f>
        <v/>
      </c>
      <c r="K22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5" s="25" t="str">
        <f>IF(Table1[[#This Row],[नाम विद्यार्थी]]="","",IF(AND(Table1[[#This Row],[कक्षा]]&gt;8,Table1[[#This Row],[कक्षा]]&lt;11),50,""))</f>
        <v/>
      </c>
      <c r="M2285" s="28" t="str">
        <f>IF(Table1[[#This Row],[नाम विद्यार्थी]]="","",IF(AND(Table1[[#This Row],[कक्षा]]&gt;=11,'School Fees'!$L$3="Yes"),100,""))</f>
        <v/>
      </c>
      <c r="N22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5" s="25" t="str">
        <f>IF(Table1[[#This Row],[नाम विद्यार्थी]]="","",IF(Table1[[#This Row],[कक्षा]]&gt;8,5,""))</f>
        <v/>
      </c>
      <c r="P22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5" s="21"/>
      <c r="R2285" s="21"/>
      <c r="S2285" s="28" t="str">
        <f>IF(SUM(Table1[[#This Row],[छात्र निधि]:[टी.सी.शुल्क]])=0,"",SUM(Table1[[#This Row],[छात्र निधि]:[टी.सी.शुल्क]]))</f>
        <v/>
      </c>
      <c r="T2285" s="33"/>
      <c r="U2285" s="33"/>
      <c r="V2285" s="22"/>
    </row>
    <row r="2286" spans="2:22" ht="15">
      <c r="B2286" s="25" t="str">
        <f>IF(C2286="","",ROWS($A$4:A2286))</f>
        <v/>
      </c>
      <c r="C2286" s="25" t="str">
        <f>IF('Student Record'!A2284="","",'Student Record'!A2284)</f>
        <v/>
      </c>
      <c r="D2286" s="25" t="str">
        <f>IF('Student Record'!B2284="","",'Student Record'!B2284)</f>
        <v/>
      </c>
      <c r="E2286" s="25" t="str">
        <f>IF('Student Record'!C2284="","",'Student Record'!C2284)</f>
        <v/>
      </c>
      <c r="F2286" s="26" t="str">
        <f>IF('Student Record'!E2284="","",'Student Record'!E2284)</f>
        <v/>
      </c>
      <c r="G2286" s="26" t="str">
        <f>IF('Student Record'!G2284="","",'Student Record'!G2284)</f>
        <v/>
      </c>
      <c r="H2286" s="25" t="str">
        <f>IF('Student Record'!I2284="","",'Student Record'!I2284)</f>
        <v/>
      </c>
      <c r="I2286" s="27" t="str">
        <f>IF('Student Record'!J2284="","",'Student Record'!J2284)</f>
        <v/>
      </c>
      <c r="J2286" s="25" t="str">
        <f>IF('Student Record'!O2284="","",'Student Record'!O2284)</f>
        <v/>
      </c>
      <c r="K22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6" s="25" t="str">
        <f>IF(Table1[[#This Row],[नाम विद्यार्थी]]="","",IF(AND(Table1[[#This Row],[कक्षा]]&gt;8,Table1[[#This Row],[कक्षा]]&lt;11),50,""))</f>
        <v/>
      </c>
      <c r="M2286" s="28" t="str">
        <f>IF(Table1[[#This Row],[नाम विद्यार्थी]]="","",IF(AND(Table1[[#This Row],[कक्षा]]&gt;=11,'School Fees'!$L$3="Yes"),100,""))</f>
        <v/>
      </c>
      <c r="N22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6" s="25" t="str">
        <f>IF(Table1[[#This Row],[नाम विद्यार्थी]]="","",IF(Table1[[#This Row],[कक्षा]]&gt;8,5,""))</f>
        <v/>
      </c>
      <c r="P22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6" s="21"/>
      <c r="R2286" s="21"/>
      <c r="S2286" s="28" t="str">
        <f>IF(SUM(Table1[[#This Row],[छात्र निधि]:[टी.सी.शुल्क]])=0,"",SUM(Table1[[#This Row],[छात्र निधि]:[टी.सी.शुल्क]]))</f>
        <v/>
      </c>
      <c r="T2286" s="33"/>
      <c r="U2286" s="33"/>
      <c r="V2286" s="22"/>
    </row>
    <row r="2287" spans="2:22" ht="15">
      <c r="B2287" s="25" t="str">
        <f>IF(C2287="","",ROWS($A$4:A2287))</f>
        <v/>
      </c>
      <c r="C2287" s="25" t="str">
        <f>IF('Student Record'!A2285="","",'Student Record'!A2285)</f>
        <v/>
      </c>
      <c r="D2287" s="25" t="str">
        <f>IF('Student Record'!B2285="","",'Student Record'!B2285)</f>
        <v/>
      </c>
      <c r="E2287" s="25" t="str">
        <f>IF('Student Record'!C2285="","",'Student Record'!C2285)</f>
        <v/>
      </c>
      <c r="F2287" s="26" t="str">
        <f>IF('Student Record'!E2285="","",'Student Record'!E2285)</f>
        <v/>
      </c>
      <c r="G2287" s="26" t="str">
        <f>IF('Student Record'!G2285="","",'Student Record'!G2285)</f>
        <v/>
      </c>
      <c r="H2287" s="25" t="str">
        <f>IF('Student Record'!I2285="","",'Student Record'!I2285)</f>
        <v/>
      </c>
      <c r="I2287" s="27" t="str">
        <f>IF('Student Record'!J2285="","",'Student Record'!J2285)</f>
        <v/>
      </c>
      <c r="J2287" s="25" t="str">
        <f>IF('Student Record'!O2285="","",'Student Record'!O2285)</f>
        <v/>
      </c>
      <c r="K22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7" s="25" t="str">
        <f>IF(Table1[[#This Row],[नाम विद्यार्थी]]="","",IF(AND(Table1[[#This Row],[कक्षा]]&gt;8,Table1[[#This Row],[कक्षा]]&lt;11),50,""))</f>
        <v/>
      </c>
      <c r="M2287" s="28" t="str">
        <f>IF(Table1[[#This Row],[नाम विद्यार्थी]]="","",IF(AND(Table1[[#This Row],[कक्षा]]&gt;=11,'School Fees'!$L$3="Yes"),100,""))</f>
        <v/>
      </c>
      <c r="N22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7" s="25" t="str">
        <f>IF(Table1[[#This Row],[नाम विद्यार्थी]]="","",IF(Table1[[#This Row],[कक्षा]]&gt;8,5,""))</f>
        <v/>
      </c>
      <c r="P22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7" s="21"/>
      <c r="R2287" s="21"/>
      <c r="S2287" s="28" t="str">
        <f>IF(SUM(Table1[[#This Row],[छात्र निधि]:[टी.सी.शुल्क]])=0,"",SUM(Table1[[#This Row],[छात्र निधि]:[टी.सी.शुल्क]]))</f>
        <v/>
      </c>
      <c r="T2287" s="33"/>
      <c r="U2287" s="33"/>
      <c r="V2287" s="22"/>
    </row>
    <row r="2288" spans="2:22" ht="15">
      <c r="B2288" s="25" t="str">
        <f>IF(C2288="","",ROWS($A$4:A2288))</f>
        <v/>
      </c>
      <c r="C2288" s="25" t="str">
        <f>IF('Student Record'!A2286="","",'Student Record'!A2286)</f>
        <v/>
      </c>
      <c r="D2288" s="25" t="str">
        <f>IF('Student Record'!B2286="","",'Student Record'!B2286)</f>
        <v/>
      </c>
      <c r="E2288" s="25" t="str">
        <f>IF('Student Record'!C2286="","",'Student Record'!C2286)</f>
        <v/>
      </c>
      <c r="F2288" s="26" t="str">
        <f>IF('Student Record'!E2286="","",'Student Record'!E2286)</f>
        <v/>
      </c>
      <c r="G2288" s="26" t="str">
        <f>IF('Student Record'!G2286="","",'Student Record'!G2286)</f>
        <v/>
      </c>
      <c r="H2288" s="25" t="str">
        <f>IF('Student Record'!I2286="","",'Student Record'!I2286)</f>
        <v/>
      </c>
      <c r="I2288" s="27" t="str">
        <f>IF('Student Record'!J2286="","",'Student Record'!J2286)</f>
        <v/>
      </c>
      <c r="J2288" s="25" t="str">
        <f>IF('Student Record'!O2286="","",'Student Record'!O2286)</f>
        <v/>
      </c>
      <c r="K22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8" s="25" t="str">
        <f>IF(Table1[[#This Row],[नाम विद्यार्थी]]="","",IF(AND(Table1[[#This Row],[कक्षा]]&gt;8,Table1[[#This Row],[कक्षा]]&lt;11),50,""))</f>
        <v/>
      </c>
      <c r="M2288" s="28" t="str">
        <f>IF(Table1[[#This Row],[नाम विद्यार्थी]]="","",IF(AND(Table1[[#This Row],[कक्षा]]&gt;=11,'School Fees'!$L$3="Yes"),100,""))</f>
        <v/>
      </c>
      <c r="N22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8" s="25" t="str">
        <f>IF(Table1[[#This Row],[नाम विद्यार्थी]]="","",IF(Table1[[#This Row],[कक्षा]]&gt;8,5,""))</f>
        <v/>
      </c>
      <c r="P22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8" s="21"/>
      <c r="R2288" s="21"/>
      <c r="S2288" s="28" t="str">
        <f>IF(SUM(Table1[[#This Row],[छात्र निधि]:[टी.सी.शुल्क]])=0,"",SUM(Table1[[#This Row],[छात्र निधि]:[टी.सी.शुल्क]]))</f>
        <v/>
      </c>
      <c r="T2288" s="33"/>
      <c r="U2288" s="33"/>
      <c r="V2288" s="22"/>
    </row>
    <row r="2289" spans="2:22" ht="15">
      <c r="B2289" s="25" t="str">
        <f>IF(C2289="","",ROWS($A$4:A2289))</f>
        <v/>
      </c>
      <c r="C2289" s="25" t="str">
        <f>IF('Student Record'!A2287="","",'Student Record'!A2287)</f>
        <v/>
      </c>
      <c r="D2289" s="25" t="str">
        <f>IF('Student Record'!B2287="","",'Student Record'!B2287)</f>
        <v/>
      </c>
      <c r="E2289" s="25" t="str">
        <f>IF('Student Record'!C2287="","",'Student Record'!C2287)</f>
        <v/>
      </c>
      <c r="F2289" s="26" t="str">
        <f>IF('Student Record'!E2287="","",'Student Record'!E2287)</f>
        <v/>
      </c>
      <c r="G2289" s="26" t="str">
        <f>IF('Student Record'!G2287="","",'Student Record'!G2287)</f>
        <v/>
      </c>
      <c r="H2289" s="25" t="str">
        <f>IF('Student Record'!I2287="","",'Student Record'!I2287)</f>
        <v/>
      </c>
      <c r="I2289" s="27" t="str">
        <f>IF('Student Record'!J2287="","",'Student Record'!J2287)</f>
        <v/>
      </c>
      <c r="J2289" s="25" t="str">
        <f>IF('Student Record'!O2287="","",'Student Record'!O2287)</f>
        <v/>
      </c>
      <c r="K22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89" s="25" t="str">
        <f>IF(Table1[[#This Row],[नाम विद्यार्थी]]="","",IF(AND(Table1[[#This Row],[कक्षा]]&gt;8,Table1[[#This Row],[कक्षा]]&lt;11),50,""))</f>
        <v/>
      </c>
      <c r="M2289" s="28" t="str">
        <f>IF(Table1[[#This Row],[नाम विद्यार्थी]]="","",IF(AND(Table1[[#This Row],[कक्षा]]&gt;=11,'School Fees'!$L$3="Yes"),100,""))</f>
        <v/>
      </c>
      <c r="N22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89" s="25" t="str">
        <f>IF(Table1[[#This Row],[नाम विद्यार्थी]]="","",IF(Table1[[#This Row],[कक्षा]]&gt;8,5,""))</f>
        <v/>
      </c>
      <c r="P22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89" s="21"/>
      <c r="R2289" s="21"/>
      <c r="S2289" s="28" t="str">
        <f>IF(SUM(Table1[[#This Row],[छात्र निधि]:[टी.सी.शुल्क]])=0,"",SUM(Table1[[#This Row],[छात्र निधि]:[टी.सी.शुल्क]]))</f>
        <v/>
      </c>
      <c r="T2289" s="33"/>
      <c r="U2289" s="33"/>
      <c r="V2289" s="22"/>
    </row>
    <row r="2290" spans="2:22" ht="15">
      <c r="B2290" s="25" t="str">
        <f>IF(C2290="","",ROWS($A$4:A2290))</f>
        <v/>
      </c>
      <c r="C2290" s="25" t="str">
        <f>IF('Student Record'!A2288="","",'Student Record'!A2288)</f>
        <v/>
      </c>
      <c r="D2290" s="25" t="str">
        <f>IF('Student Record'!B2288="","",'Student Record'!B2288)</f>
        <v/>
      </c>
      <c r="E2290" s="25" t="str">
        <f>IF('Student Record'!C2288="","",'Student Record'!C2288)</f>
        <v/>
      </c>
      <c r="F2290" s="26" t="str">
        <f>IF('Student Record'!E2288="","",'Student Record'!E2288)</f>
        <v/>
      </c>
      <c r="G2290" s="26" t="str">
        <f>IF('Student Record'!G2288="","",'Student Record'!G2288)</f>
        <v/>
      </c>
      <c r="H2290" s="25" t="str">
        <f>IF('Student Record'!I2288="","",'Student Record'!I2288)</f>
        <v/>
      </c>
      <c r="I2290" s="27" t="str">
        <f>IF('Student Record'!J2288="","",'Student Record'!J2288)</f>
        <v/>
      </c>
      <c r="J2290" s="25" t="str">
        <f>IF('Student Record'!O2288="","",'Student Record'!O2288)</f>
        <v/>
      </c>
      <c r="K22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0" s="25" t="str">
        <f>IF(Table1[[#This Row],[नाम विद्यार्थी]]="","",IF(AND(Table1[[#This Row],[कक्षा]]&gt;8,Table1[[#This Row],[कक्षा]]&lt;11),50,""))</f>
        <v/>
      </c>
      <c r="M2290" s="28" t="str">
        <f>IF(Table1[[#This Row],[नाम विद्यार्थी]]="","",IF(AND(Table1[[#This Row],[कक्षा]]&gt;=11,'School Fees'!$L$3="Yes"),100,""))</f>
        <v/>
      </c>
      <c r="N22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0" s="25" t="str">
        <f>IF(Table1[[#This Row],[नाम विद्यार्थी]]="","",IF(Table1[[#This Row],[कक्षा]]&gt;8,5,""))</f>
        <v/>
      </c>
      <c r="P22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0" s="21"/>
      <c r="R2290" s="21"/>
      <c r="S2290" s="28" t="str">
        <f>IF(SUM(Table1[[#This Row],[छात्र निधि]:[टी.सी.शुल्क]])=0,"",SUM(Table1[[#This Row],[छात्र निधि]:[टी.सी.शुल्क]]))</f>
        <v/>
      </c>
      <c r="T2290" s="33"/>
      <c r="U2290" s="33"/>
      <c r="V2290" s="22"/>
    </row>
    <row r="2291" spans="2:22" ht="15">
      <c r="B2291" s="25" t="str">
        <f>IF(C2291="","",ROWS($A$4:A2291))</f>
        <v/>
      </c>
      <c r="C2291" s="25" t="str">
        <f>IF('Student Record'!A2289="","",'Student Record'!A2289)</f>
        <v/>
      </c>
      <c r="D2291" s="25" t="str">
        <f>IF('Student Record'!B2289="","",'Student Record'!B2289)</f>
        <v/>
      </c>
      <c r="E2291" s="25" t="str">
        <f>IF('Student Record'!C2289="","",'Student Record'!C2289)</f>
        <v/>
      </c>
      <c r="F2291" s="26" t="str">
        <f>IF('Student Record'!E2289="","",'Student Record'!E2289)</f>
        <v/>
      </c>
      <c r="G2291" s="26" t="str">
        <f>IF('Student Record'!G2289="","",'Student Record'!G2289)</f>
        <v/>
      </c>
      <c r="H2291" s="25" t="str">
        <f>IF('Student Record'!I2289="","",'Student Record'!I2289)</f>
        <v/>
      </c>
      <c r="I2291" s="27" t="str">
        <f>IF('Student Record'!J2289="","",'Student Record'!J2289)</f>
        <v/>
      </c>
      <c r="J2291" s="25" t="str">
        <f>IF('Student Record'!O2289="","",'Student Record'!O2289)</f>
        <v/>
      </c>
      <c r="K22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1" s="25" t="str">
        <f>IF(Table1[[#This Row],[नाम विद्यार्थी]]="","",IF(AND(Table1[[#This Row],[कक्षा]]&gt;8,Table1[[#This Row],[कक्षा]]&lt;11),50,""))</f>
        <v/>
      </c>
      <c r="M2291" s="28" t="str">
        <f>IF(Table1[[#This Row],[नाम विद्यार्थी]]="","",IF(AND(Table1[[#This Row],[कक्षा]]&gt;=11,'School Fees'!$L$3="Yes"),100,""))</f>
        <v/>
      </c>
      <c r="N22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1" s="25" t="str">
        <f>IF(Table1[[#This Row],[नाम विद्यार्थी]]="","",IF(Table1[[#This Row],[कक्षा]]&gt;8,5,""))</f>
        <v/>
      </c>
      <c r="P22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1" s="21"/>
      <c r="R2291" s="21"/>
      <c r="S2291" s="28" t="str">
        <f>IF(SUM(Table1[[#This Row],[छात्र निधि]:[टी.सी.शुल्क]])=0,"",SUM(Table1[[#This Row],[छात्र निधि]:[टी.सी.शुल्क]]))</f>
        <v/>
      </c>
      <c r="T2291" s="33"/>
      <c r="U2291" s="33"/>
      <c r="V2291" s="22"/>
    </row>
    <row r="2292" spans="2:22" ht="15">
      <c r="B2292" s="25" t="str">
        <f>IF(C2292="","",ROWS($A$4:A2292))</f>
        <v/>
      </c>
      <c r="C2292" s="25" t="str">
        <f>IF('Student Record'!A2290="","",'Student Record'!A2290)</f>
        <v/>
      </c>
      <c r="D2292" s="25" t="str">
        <f>IF('Student Record'!B2290="","",'Student Record'!B2290)</f>
        <v/>
      </c>
      <c r="E2292" s="25" t="str">
        <f>IF('Student Record'!C2290="","",'Student Record'!C2290)</f>
        <v/>
      </c>
      <c r="F2292" s="26" t="str">
        <f>IF('Student Record'!E2290="","",'Student Record'!E2290)</f>
        <v/>
      </c>
      <c r="G2292" s="26" t="str">
        <f>IF('Student Record'!G2290="","",'Student Record'!G2290)</f>
        <v/>
      </c>
      <c r="H2292" s="25" t="str">
        <f>IF('Student Record'!I2290="","",'Student Record'!I2290)</f>
        <v/>
      </c>
      <c r="I2292" s="27" t="str">
        <f>IF('Student Record'!J2290="","",'Student Record'!J2290)</f>
        <v/>
      </c>
      <c r="J2292" s="25" t="str">
        <f>IF('Student Record'!O2290="","",'Student Record'!O2290)</f>
        <v/>
      </c>
      <c r="K22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2" s="25" t="str">
        <f>IF(Table1[[#This Row],[नाम विद्यार्थी]]="","",IF(AND(Table1[[#This Row],[कक्षा]]&gt;8,Table1[[#This Row],[कक्षा]]&lt;11),50,""))</f>
        <v/>
      </c>
      <c r="M2292" s="28" t="str">
        <f>IF(Table1[[#This Row],[नाम विद्यार्थी]]="","",IF(AND(Table1[[#This Row],[कक्षा]]&gt;=11,'School Fees'!$L$3="Yes"),100,""))</f>
        <v/>
      </c>
      <c r="N22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2" s="25" t="str">
        <f>IF(Table1[[#This Row],[नाम विद्यार्थी]]="","",IF(Table1[[#This Row],[कक्षा]]&gt;8,5,""))</f>
        <v/>
      </c>
      <c r="P22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2" s="21"/>
      <c r="R2292" s="21"/>
      <c r="S2292" s="28" t="str">
        <f>IF(SUM(Table1[[#This Row],[छात्र निधि]:[टी.सी.शुल्क]])=0,"",SUM(Table1[[#This Row],[छात्र निधि]:[टी.सी.शुल्क]]))</f>
        <v/>
      </c>
      <c r="T2292" s="33"/>
      <c r="U2292" s="33"/>
      <c r="V2292" s="22"/>
    </row>
    <row r="2293" spans="2:22" ht="15">
      <c r="B2293" s="25" t="str">
        <f>IF(C2293="","",ROWS($A$4:A2293))</f>
        <v/>
      </c>
      <c r="C2293" s="25" t="str">
        <f>IF('Student Record'!A2291="","",'Student Record'!A2291)</f>
        <v/>
      </c>
      <c r="D2293" s="25" t="str">
        <f>IF('Student Record'!B2291="","",'Student Record'!B2291)</f>
        <v/>
      </c>
      <c r="E2293" s="25" t="str">
        <f>IF('Student Record'!C2291="","",'Student Record'!C2291)</f>
        <v/>
      </c>
      <c r="F2293" s="26" t="str">
        <f>IF('Student Record'!E2291="","",'Student Record'!E2291)</f>
        <v/>
      </c>
      <c r="G2293" s="26" t="str">
        <f>IF('Student Record'!G2291="","",'Student Record'!G2291)</f>
        <v/>
      </c>
      <c r="H2293" s="25" t="str">
        <f>IF('Student Record'!I2291="","",'Student Record'!I2291)</f>
        <v/>
      </c>
      <c r="I2293" s="27" t="str">
        <f>IF('Student Record'!J2291="","",'Student Record'!J2291)</f>
        <v/>
      </c>
      <c r="J2293" s="25" t="str">
        <f>IF('Student Record'!O2291="","",'Student Record'!O2291)</f>
        <v/>
      </c>
      <c r="K22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3" s="25" t="str">
        <f>IF(Table1[[#This Row],[नाम विद्यार्थी]]="","",IF(AND(Table1[[#This Row],[कक्षा]]&gt;8,Table1[[#This Row],[कक्षा]]&lt;11),50,""))</f>
        <v/>
      </c>
      <c r="M2293" s="28" t="str">
        <f>IF(Table1[[#This Row],[नाम विद्यार्थी]]="","",IF(AND(Table1[[#This Row],[कक्षा]]&gt;=11,'School Fees'!$L$3="Yes"),100,""))</f>
        <v/>
      </c>
      <c r="N22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3" s="25" t="str">
        <f>IF(Table1[[#This Row],[नाम विद्यार्थी]]="","",IF(Table1[[#This Row],[कक्षा]]&gt;8,5,""))</f>
        <v/>
      </c>
      <c r="P22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3" s="21"/>
      <c r="R2293" s="21"/>
      <c r="S2293" s="28" t="str">
        <f>IF(SUM(Table1[[#This Row],[छात्र निधि]:[टी.सी.शुल्क]])=0,"",SUM(Table1[[#This Row],[छात्र निधि]:[टी.सी.शुल्क]]))</f>
        <v/>
      </c>
      <c r="T2293" s="33"/>
      <c r="U2293" s="33"/>
      <c r="V2293" s="22"/>
    </row>
    <row r="2294" spans="2:22" ht="15">
      <c r="B2294" s="25" t="str">
        <f>IF(C2294="","",ROWS($A$4:A2294))</f>
        <v/>
      </c>
      <c r="C2294" s="25" t="str">
        <f>IF('Student Record'!A2292="","",'Student Record'!A2292)</f>
        <v/>
      </c>
      <c r="D2294" s="25" t="str">
        <f>IF('Student Record'!B2292="","",'Student Record'!B2292)</f>
        <v/>
      </c>
      <c r="E2294" s="25" t="str">
        <f>IF('Student Record'!C2292="","",'Student Record'!C2292)</f>
        <v/>
      </c>
      <c r="F2294" s="26" t="str">
        <f>IF('Student Record'!E2292="","",'Student Record'!E2292)</f>
        <v/>
      </c>
      <c r="G2294" s="26" t="str">
        <f>IF('Student Record'!G2292="","",'Student Record'!G2292)</f>
        <v/>
      </c>
      <c r="H2294" s="25" t="str">
        <f>IF('Student Record'!I2292="","",'Student Record'!I2292)</f>
        <v/>
      </c>
      <c r="I2294" s="27" t="str">
        <f>IF('Student Record'!J2292="","",'Student Record'!J2292)</f>
        <v/>
      </c>
      <c r="J2294" s="25" t="str">
        <f>IF('Student Record'!O2292="","",'Student Record'!O2292)</f>
        <v/>
      </c>
      <c r="K22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4" s="25" t="str">
        <f>IF(Table1[[#This Row],[नाम विद्यार्थी]]="","",IF(AND(Table1[[#This Row],[कक्षा]]&gt;8,Table1[[#This Row],[कक्षा]]&lt;11),50,""))</f>
        <v/>
      </c>
      <c r="M2294" s="28" t="str">
        <f>IF(Table1[[#This Row],[नाम विद्यार्थी]]="","",IF(AND(Table1[[#This Row],[कक्षा]]&gt;=11,'School Fees'!$L$3="Yes"),100,""))</f>
        <v/>
      </c>
      <c r="N22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4" s="25" t="str">
        <f>IF(Table1[[#This Row],[नाम विद्यार्थी]]="","",IF(Table1[[#This Row],[कक्षा]]&gt;8,5,""))</f>
        <v/>
      </c>
      <c r="P22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4" s="21"/>
      <c r="R2294" s="21"/>
      <c r="S2294" s="28" t="str">
        <f>IF(SUM(Table1[[#This Row],[छात्र निधि]:[टी.सी.शुल्क]])=0,"",SUM(Table1[[#This Row],[छात्र निधि]:[टी.सी.शुल्क]]))</f>
        <v/>
      </c>
      <c r="T2294" s="33"/>
      <c r="U2294" s="33"/>
      <c r="V2294" s="22"/>
    </row>
    <row r="2295" spans="2:22" ht="15">
      <c r="B2295" s="25" t="str">
        <f>IF(C2295="","",ROWS($A$4:A2295))</f>
        <v/>
      </c>
      <c r="C2295" s="25" t="str">
        <f>IF('Student Record'!A2293="","",'Student Record'!A2293)</f>
        <v/>
      </c>
      <c r="D2295" s="25" t="str">
        <f>IF('Student Record'!B2293="","",'Student Record'!B2293)</f>
        <v/>
      </c>
      <c r="E2295" s="25" t="str">
        <f>IF('Student Record'!C2293="","",'Student Record'!C2293)</f>
        <v/>
      </c>
      <c r="F2295" s="26" t="str">
        <f>IF('Student Record'!E2293="","",'Student Record'!E2293)</f>
        <v/>
      </c>
      <c r="G2295" s="26" t="str">
        <f>IF('Student Record'!G2293="","",'Student Record'!G2293)</f>
        <v/>
      </c>
      <c r="H2295" s="25" t="str">
        <f>IF('Student Record'!I2293="","",'Student Record'!I2293)</f>
        <v/>
      </c>
      <c r="I2295" s="27" t="str">
        <f>IF('Student Record'!J2293="","",'Student Record'!J2293)</f>
        <v/>
      </c>
      <c r="J2295" s="25" t="str">
        <f>IF('Student Record'!O2293="","",'Student Record'!O2293)</f>
        <v/>
      </c>
      <c r="K22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5" s="25" t="str">
        <f>IF(Table1[[#This Row],[नाम विद्यार्थी]]="","",IF(AND(Table1[[#This Row],[कक्षा]]&gt;8,Table1[[#This Row],[कक्षा]]&lt;11),50,""))</f>
        <v/>
      </c>
      <c r="M2295" s="28" t="str">
        <f>IF(Table1[[#This Row],[नाम विद्यार्थी]]="","",IF(AND(Table1[[#This Row],[कक्षा]]&gt;=11,'School Fees'!$L$3="Yes"),100,""))</f>
        <v/>
      </c>
      <c r="N22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5" s="25" t="str">
        <f>IF(Table1[[#This Row],[नाम विद्यार्थी]]="","",IF(Table1[[#This Row],[कक्षा]]&gt;8,5,""))</f>
        <v/>
      </c>
      <c r="P22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5" s="21"/>
      <c r="R2295" s="21"/>
      <c r="S2295" s="28" t="str">
        <f>IF(SUM(Table1[[#This Row],[छात्र निधि]:[टी.सी.शुल्क]])=0,"",SUM(Table1[[#This Row],[छात्र निधि]:[टी.सी.शुल्क]]))</f>
        <v/>
      </c>
      <c r="T2295" s="33"/>
      <c r="U2295" s="33"/>
      <c r="V2295" s="22"/>
    </row>
    <row r="2296" spans="2:22" ht="15">
      <c r="B2296" s="25" t="str">
        <f>IF(C2296="","",ROWS($A$4:A2296))</f>
        <v/>
      </c>
      <c r="C2296" s="25" t="str">
        <f>IF('Student Record'!A2294="","",'Student Record'!A2294)</f>
        <v/>
      </c>
      <c r="D2296" s="25" t="str">
        <f>IF('Student Record'!B2294="","",'Student Record'!B2294)</f>
        <v/>
      </c>
      <c r="E2296" s="25" t="str">
        <f>IF('Student Record'!C2294="","",'Student Record'!C2294)</f>
        <v/>
      </c>
      <c r="F2296" s="26" t="str">
        <f>IF('Student Record'!E2294="","",'Student Record'!E2294)</f>
        <v/>
      </c>
      <c r="G2296" s="26" t="str">
        <f>IF('Student Record'!G2294="","",'Student Record'!G2294)</f>
        <v/>
      </c>
      <c r="H2296" s="25" t="str">
        <f>IF('Student Record'!I2294="","",'Student Record'!I2294)</f>
        <v/>
      </c>
      <c r="I2296" s="27" t="str">
        <f>IF('Student Record'!J2294="","",'Student Record'!J2294)</f>
        <v/>
      </c>
      <c r="J2296" s="25" t="str">
        <f>IF('Student Record'!O2294="","",'Student Record'!O2294)</f>
        <v/>
      </c>
      <c r="K22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6" s="25" t="str">
        <f>IF(Table1[[#This Row],[नाम विद्यार्थी]]="","",IF(AND(Table1[[#This Row],[कक्षा]]&gt;8,Table1[[#This Row],[कक्षा]]&lt;11),50,""))</f>
        <v/>
      </c>
      <c r="M2296" s="28" t="str">
        <f>IF(Table1[[#This Row],[नाम विद्यार्थी]]="","",IF(AND(Table1[[#This Row],[कक्षा]]&gt;=11,'School Fees'!$L$3="Yes"),100,""))</f>
        <v/>
      </c>
      <c r="N22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6" s="25" t="str">
        <f>IF(Table1[[#This Row],[नाम विद्यार्थी]]="","",IF(Table1[[#This Row],[कक्षा]]&gt;8,5,""))</f>
        <v/>
      </c>
      <c r="P22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6" s="21"/>
      <c r="R2296" s="21"/>
      <c r="S2296" s="28" t="str">
        <f>IF(SUM(Table1[[#This Row],[छात्र निधि]:[टी.सी.शुल्क]])=0,"",SUM(Table1[[#This Row],[छात्र निधि]:[टी.सी.शुल्क]]))</f>
        <v/>
      </c>
      <c r="T2296" s="33"/>
      <c r="U2296" s="33"/>
      <c r="V2296" s="22"/>
    </row>
    <row r="2297" spans="2:22" ht="15">
      <c r="B2297" s="25" t="str">
        <f>IF(C2297="","",ROWS($A$4:A2297))</f>
        <v/>
      </c>
      <c r="C2297" s="25" t="str">
        <f>IF('Student Record'!A2295="","",'Student Record'!A2295)</f>
        <v/>
      </c>
      <c r="D2297" s="25" t="str">
        <f>IF('Student Record'!B2295="","",'Student Record'!B2295)</f>
        <v/>
      </c>
      <c r="E2297" s="25" t="str">
        <f>IF('Student Record'!C2295="","",'Student Record'!C2295)</f>
        <v/>
      </c>
      <c r="F2297" s="26" t="str">
        <f>IF('Student Record'!E2295="","",'Student Record'!E2295)</f>
        <v/>
      </c>
      <c r="G2297" s="26" t="str">
        <f>IF('Student Record'!G2295="","",'Student Record'!G2295)</f>
        <v/>
      </c>
      <c r="H2297" s="25" t="str">
        <f>IF('Student Record'!I2295="","",'Student Record'!I2295)</f>
        <v/>
      </c>
      <c r="I2297" s="27" t="str">
        <f>IF('Student Record'!J2295="","",'Student Record'!J2295)</f>
        <v/>
      </c>
      <c r="J2297" s="25" t="str">
        <f>IF('Student Record'!O2295="","",'Student Record'!O2295)</f>
        <v/>
      </c>
      <c r="K22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7" s="25" t="str">
        <f>IF(Table1[[#This Row],[नाम विद्यार्थी]]="","",IF(AND(Table1[[#This Row],[कक्षा]]&gt;8,Table1[[#This Row],[कक्षा]]&lt;11),50,""))</f>
        <v/>
      </c>
      <c r="M2297" s="28" t="str">
        <f>IF(Table1[[#This Row],[नाम विद्यार्थी]]="","",IF(AND(Table1[[#This Row],[कक्षा]]&gt;=11,'School Fees'!$L$3="Yes"),100,""))</f>
        <v/>
      </c>
      <c r="N22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7" s="25" t="str">
        <f>IF(Table1[[#This Row],[नाम विद्यार्थी]]="","",IF(Table1[[#This Row],[कक्षा]]&gt;8,5,""))</f>
        <v/>
      </c>
      <c r="P22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7" s="21"/>
      <c r="R2297" s="21"/>
      <c r="S2297" s="28" t="str">
        <f>IF(SUM(Table1[[#This Row],[छात्र निधि]:[टी.सी.शुल्क]])=0,"",SUM(Table1[[#This Row],[छात्र निधि]:[टी.सी.शुल्क]]))</f>
        <v/>
      </c>
      <c r="T2297" s="33"/>
      <c r="U2297" s="33"/>
      <c r="V2297" s="22"/>
    </row>
    <row r="2298" spans="2:22" ht="15">
      <c r="B2298" s="25" t="str">
        <f>IF(C2298="","",ROWS($A$4:A2298))</f>
        <v/>
      </c>
      <c r="C2298" s="25" t="str">
        <f>IF('Student Record'!A2296="","",'Student Record'!A2296)</f>
        <v/>
      </c>
      <c r="D2298" s="25" t="str">
        <f>IF('Student Record'!B2296="","",'Student Record'!B2296)</f>
        <v/>
      </c>
      <c r="E2298" s="25" t="str">
        <f>IF('Student Record'!C2296="","",'Student Record'!C2296)</f>
        <v/>
      </c>
      <c r="F2298" s="26" t="str">
        <f>IF('Student Record'!E2296="","",'Student Record'!E2296)</f>
        <v/>
      </c>
      <c r="G2298" s="26" t="str">
        <f>IF('Student Record'!G2296="","",'Student Record'!G2296)</f>
        <v/>
      </c>
      <c r="H2298" s="25" t="str">
        <f>IF('Student Record'!I2296="","",'Student Record'!I2296)</f>
        <v/>
      </c>
      <c r="I2298" s="27" t="str">
        <f>IF('Student Record'!J2296="","",'Student Record'!J2296)</f>
        <v/>
      </c>
      <c r="J2298" s="25" t="str">
        <f>IF('Student Record'!O2296="","",'Student Record'!O2296)</f>
        <v/>
      </c>
      <c r="K22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8" s="25" t="str">
        <f>IF(Table1[[#This Row],[नाम विद्यार्थी]]="","",IF(AND(Table1[[#This Row],[कक्षा]]&gt;8,Table1[[#This Row],[कक्षा]]&lt;11),50,""))</f>
        <v/>
      </c>
      <c r="M2298" s="28" t="str">
        <f>IF(Table1[[#This Row],[नाम विद्यार्थी]]="","",IF(AND(Table1[[#This Row],[कक्षा]]&gt;=11,'School Fees'!$L$3="Yes"),100,""))</f>
        <v/>
      </c>
      <c r="N22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8" s="25" t="str">
        <f>IF(Table1[[#This Row],[नाम विद्यार्थी]]="","",IF(Table1[[#This Row],[कक्षा]]&gt;8,5,""))</f>
        <v/>
      </c>
      <c r="P22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8" s="21"/>
      <c r="R2298" s="21"/>
      <c r="S2298" s="28" t="str">
        <f>IF(SUM(Table1[[#This Row],[छात्र निधि]:[टी.सी.शुल्क]])=0,"",SUM(Table1[[#This Row],[छात्र निधि]:[टी.सी.शुल्क]]))</f>
        <v/>
      </c>
      <c r="T2298" s="33"/>
      <c r="U2298" s="33"/>
      <c r="V2298" s="22"/>
    </row>
    <row r="2299" spans="2:22" ht="15">
      <c r="B2299" s="25" t="str">
        <f>IF(C2299="","",ROWS($A$4:A2299))</f>
        <v/>
      </c>
      <c r="C2299" s="25" t="str">
        <f>IF('Student Record'!A2297="","",'Student Record'!A2297)</f>
        <v/>
      </c>
      <c r="D2299" s="25" t="str">
        <f>IF('Student Record'!B2297="","",'Student Record'!B2297)</f>
        <v/>
      </c>
      <c r="E2299" s="25" t="str">
        <f>IF('Student Record'!C2297="","",'Student Record'!C2297)</f>
        <v/>
      </c>
      <c r="F2299" s="26" t="str">
        <f>IF('Student Record'!E2297="","",'Student Record'!E2297)</f>
        <v/>
      </c>
      <c r="G2299" s="26" t="str">
        <f>IF('Student Record'!G2297="","",'Student Record'!G2297)</f>
        <v/>
      </c>
      <c r="H2299" s="25" t="str">
        <f>IF('Student Record'!I2297="","",'Student Record'!I2297)</f>
        <v/>
      </c>
      <c r="I2299" s="27" t="str">
        <f>IF('Student Record'!J2297="","",'Student Record'!J2297)</f>
        <v/>
      </c>
      <c r="J2299" s="25" t="str">
        <f>IF('Student Record'!O2297="","",'Student Record'!O2297)</f>
        <v/>
      </c>
      <c r="K22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299" s="25" t="str">
        <f>IF(Table1[[#This Row],[नाम विद्यार्थी]]="","",IF(AND(Table1[[#This Row],[कक्षा]]&gt;8,Table1[[#This Row],[कक्षा]]&lt;11),50,""))</f>
        <v/>
      </c>
      <c r="M2299" s="28" t="str">
        <f>IF(Table1[[#This Row],[नाम विद्यार्थी]]="","",IF(AND(Table1[[#This Row],[कक्षा]]&gt;=11,'School Fees'!$L$3="Yes"),100,""))</f>
        <v/>
      </c>
      <c r="N22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299" s="25" t="str">
        <f>IF(Table1[[#This Row],[नाम विद्यार्थी]]="","",IF(Table1[[#This Row],[कक्षा]]&gt;8,5,""))</f>
        <v/>
      </c>
      <c r="P22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299" s="21"/>
      <c r="R2299" s="21"/>
      <c r="S2299" s="28" t="str">
        <f>IF(SUM(Table1[[#This Row],[छात्र निधि]:[टी.सी.शुल्क]])=0,"",SUM(Table1[[#This Row],[छात्र निधि]:[टी.सी.शुल्क]]))</f>
        <v/>
      </c>
      <c r="T2299" s="33"/>
      <c r="U2299" s="33"/>
      <c r="V2299" s="22"/>
    </row>
    <row r="2300" spans="2:22" ht="15">
      <c r="B2300" s="25" t="str">
        <f>IF(C2300="","",ROWS($A$4:A2300))</f>
        <v/>
      </c>
      <c r="C2300" s="25" t="str">
        <f>IF('Student Record'!A2298="","",'Student Record'!A2298)</f>
        <v/>
      </c>
      <c r="D2300" s="25" t="str">
        <f>IF('Student Record'!B2298="","",'Student Record'!B2298)</f>
        <v/>
      </c>
      <c r="E2300" s="25" t="str">
        <f>IF('Student Record'!C2298="","",'Student Record'!C2298)</f>
        <v/>
      </c>
      <c r="F2300" s="26" t="str">
        <f>IF('Student Record'!E2298="","",'Student Record'!E2298)</f>
        <v/>
      </c>
      <c r="G2300" s="26" t="str">
        <f>IF('Student Record'!G2298="","",'Student Record'!G2298)</f>
        <v/>
      </c>
      <c r="H2300" s="25" t="str">
        <f>IF('Student Record'!I2298="","",'Student Record'!I2298)</f>
        <v/>
      </c>
      <c r="I2300" s="27" t="str">
        <f>IF('Student Record'!J2298="","",'Student Record'!J2298)</f>
        <v/>
      </c>
      <c r="J2300" s="25" t="str">
        <f>IF('Student Record'!O2298="","",'Student Record'!O2298)</f>
        <v/>
      </c>
      <c r="K23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0" s="25" t="str">
        <f>IF(Table1[[#This Row],[नाम विद्यार्थी]]="","",IF(AND(Table1[[#This Row],[कक्षा]]&gt;8,Table1[[#This Row],[कक्षा]]&lt;11),50,""))</f>
        <v/>
      </c>
      <c r="M2300" s="28" t="str">
        <f>IF(Table1[[#This Row],[नाम विद्यार्थी]]="","",IF(AND(Table1[[#This Row],[कक्षा]]&gt;=11,'School Fees'!$L$3="Yes"),100,""))</f>
        <v/>
      </c>
      <c r="N23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0" s="25" t="str">
        <f>IF(Table1[[#This Row],[नाम विद्यार्थी]]="","",IF(Table1[[#This Row],[कक्षा]]&gt;8,5,""))</f>
        <v/>
      </c>
      <c r="P23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0" s="21"/>
      <c r="R2300" s="21"/>
      <c r="S2300" s="28" t="str">
        <f>IF(SUM(Table1[[#This Row],[छात्र निधि]:[टी.सी.शुल्क]])=0,"",SUM(Table1[[#This Row],[छात्र निधि]:[टी.सी.शुल्क]]))</f>
        <v/>
      </c>
      <c r="T2300" s="33"/>
      <c r="U2300" s="33"/>
      <c r="V2300" s="22"/>
    </row>
    <row r="2301" spans="2:22" ht="15">
      <c r="B2301" s="25" t="str">
        <f>IF(C2301="","",ROWS($A$4:A2301))</f>
        <v/>
      </c>
      <c r="C2301" s="25" t="str">
        <f>IF('Student Record'!A2299="","",'Student Record'!A2299)</f>
        <v/>
      </c>
      <c r="D2301" s="25" t="str">
        <f>IF('Student Record'!B2299="","",'Student Record'!B2299)</f>
        <v/>
      </c>
      <c r="E2301" s="25" t="str">
        <f>IF('Student Record'!C2299="","",'Student Record'!C2299)</f>
        <v/>
      </c>
      <c r="F2301" s="26" t="str">
        <f>IF('Student Record'!E2299="","",'Student Record'!E2299)</f>
        <v/>
      </c>
      <c r="G2301" s="26" t="str">
        <f>IF('Student Record'!G2299="","",'Student Record'!G2299)</f>
        <v/>
      </c>
      <c r="H2301" s="25" t="str">
        <f>IF('Student Record'!I2299="","",'Student Record'!I2299)</f>
        <v/>
      </c>
      <c r="I2301" s="27" t="str">
        <f>IF('Student Record'!J2299="","",'Student Record'!J2299)</f>
        <v/>
      </c>
      <c r="J2301" s="25" t="str">
        <f>IF('Student Record'!O2299="","",'Student Record'!O2299)</f>
        <v/>
      </c>
      <c r="K23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1" s="25" t="str">
        <f>IF(Table1[[#This Row],[नाम विद्यार्थी]]="","",IF(AND(Table1[[#This Row],[कक्षा]]&gt;8,Table1[[#This Row],[कक्षा]]&lt;11),50,""))</f>
        <v/>
      </c>
      <c r="M2301" s="28" t="str">
        <f>IF(Table1[[#This Row],[नाम विद्यार्थी]]="","",IF(AND(Table1[[#This Row],[कक्षा]]&gt;=11,'School Fees'!$L$3="Yes"),100,""))</f>
        <v/>
      </c>
      <c r="N23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1" s="25" t="str">
        <f>IF(Table1[[#This Row],[नाम विद्यार्थी]]="","",IF(Table1[[#This Row],[कक्षा]]&gt;8,5,""))</f>
        <v/>
      </c>
      <c r="P23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1" s="21"/>
      <c r="R2301" s="21"/>
      <c r="S2301" s="28" t="str">
        <f>IF(SUM(Table1[[#This Row],[छात्र निधि]:[टी.सी.शुल्क]])=0,"",SUM(Table1[[#This Row],[छात्र निधि]:[टी.सी.शुल्क]]))</f>
        <v/>
      </c>
      <c r="T2301" s="33"/>
      <c r="U2301" s="33"/>
      <c r="V2301" s="22"/>
    </row>
    <row r="2302" spans="2:22" ht="15">
      <c r="B2302" s="25" t="str">
        <f>IF(C2302="","",ROWS($A$4:A2302))</f>
        <v/>
      </c>
      <c r="C2302" s="25" t="str">
        <f>IF('Student Record'!A2300="","",'Student Record'!A2300)</f>
        <v/>
      </c>
      <c r="D2302" s="25" t="str">
        <f>IF('Student Record'!B2300="","",'Student Record'!B2300)</f>
        <v/>
      </c>
      <c r="E2302" s="25" t="str">
        <f>IF('Student Record'!C2300="","",'Student Record'!C2300)</f>
        <v/>
      </c>
      <c r="F2302" s="26" t="str">
        <f>IF('Student Record'!E2300="","",'Student Record'!E2300)</f>
        <v/>
      </c>
      <c r="G2302" s="26" t="str">
        <f>IF('Student Record'!G2300="","",'Student Record'!G2300)</f>
        <v/>
      </c>
      <c r="H2302" s="25" t="str">
        <f>IF('Student Record'!I2300="","",'Student Record'!I2300)</f>
        <v/>
      </c>
      <c r="I2302" s="27" t="str">
        <f>IF('Student Record'!J2300="","",'Student Record'!J2300)</f>
        <v/>
      </c>
      <c r="J2302" s="25" t="str">
        <f>IF('Student Record'!O2300="","",'Student Record'!O2300)</f>
        <v/>
      </c>
      <c r="K23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2" s="25" t="str">
        <f>IF(Table1[[#This Row],[नाम विद्यार्थी]]="","",IF(AND(Table1[[#This Row],[कक्षा]]&gt;8,Table1[[#This Row],[कक्षा]]&lt;11),50,""))</f>
        <v/>
      </c>
      <c r="M2302" s="28" t="str">
        <f>IF(Table1[[#This Row],[नाम विद्यार्थी]]="","",IF(AND(Table1[[#This Row],[कक्षा]]&gt;=11,'School Fees'!$L$3="Yes"),100,""))</f>
        <v/>
      </c>
      <c r="N23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2" s="25" t="str">
        <f>IF(Table1[[#This Row],[नाम विद्यार्थी]]="","",IF(Table1[[#This Row],[कक्षा]]&gt;8,5,""))</f>
        <v/>
      </c>
      <c r="P23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2" s="21"/>
      <c r="R2302" s="21"/>
      <c r="S2302" s="28" t="str">
        <f>IF(SUM(Table1[[#This Row],[छात्र निधि]:[टी.सी.शुल्क]])=0,"",SUM(Table1[[#This Row],[छात्र निधि]:[टी.सी.शुल्क]]))</f>
        <v/>
      </c>
      <c r="T2302" s="33"/>
      <c r="U2302" s="33"/>
      <c r="V2302" s="22"/>
    </row>
    <row r="2303" spans="2:22" ht="15">
      <c r="B2303" s="25" t="str">
        <f>IF(C2303="","",ROWS($A$4:A2303))</f>
        <v/>
      </c>
      <c r="C2303" s="25" t="str">
        <f>IF('Student Record'!A2301="","",'Student Record'!A2301)</f>
        <v/>
      </c>
      <c r="D2303" s="25" t="str">
        <f>IF('Student Record'!B2301="","",'Student Record'!B2301)</f>
        <v/>
      </c>
      <c r="E2303" s="25" t="str">
        <f>IF('Student Record'!C2301="","",'Student Record'!C2301)</f>
        <v/>
      </c>
      <c r="F2303" s="26" t="str">
        <f>IF('Student Record'!E2301="","",'Student Record'!E2301)</f>
        <v/>
      </c>
      <c r="G2303" s="26" t="str">
        <f>IF('Student Record'!G2301="","",'Student Record'!G2301)</f>
        <v/>
      </c>
      <c r="H2303" s="25" t="str">
        <f>IF('Student Record'!I2301="","",'Student Record'!I2301)</f>
        <v/>
      </c>
      <c r="I2303" s="27" t="str">
        <f>IF('Student Record'!J2301="","",'Student Record'!J2301)</f>
        <v/>
      </c>
      <c r="J2303" s="25" t="str">
        <f>IF('Student Record'!O2301="","",'Student Record'!O2301)</f>
        <v/>
      </c>
      <c r="K23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3" s="25" t="str">
        <f>IF(Table1[[#This Row],[नाम विद्यार्थी]]="","",IF(AND(Table1[[#This Row],[कक्षा]]&gt;8,Table1[[#This Row],[कक्षा]]&lt;11),50,""))</f>
        <v/>
      </c>
      <c r="M2303" s="28" t="str">
        <f>IF(Table1[[#This Row],[नाम विद्यार्थी]]="","",IF(AND(Table1[[#This Row],[कक्षा]]&gt;=11,'School Fees'!$L$3="Yes"),100,""))</f>
        <v/>
      </c>
      <c r="N23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3" s="25" t="str">
        <f>IF(Table1[[#This Row],[नाम विद्यार्थी]]="","",IF(Table1[[#This Row],[कक्षा]]&gt;8,5,""))</f>
        <v/>
      </c>
      <c r="P23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3" s="21"/>
      <c r="R2303" s="21"/>
      <c r="S2303" s="28" t="str">
        <f>IF(SUM(Table1[[#This Row],[छात्र निधि]:[टी.सी.शुल्क]])=0,"",SUM(Table1[[#This Row],[छात्र निधि]:[टी.सी.शुल्क]]))</f>
        <v/>
      </c>
      <c r="T2303" s="33"/>
      <c r="U2303" s="33"/>
      <c r="V2303" s="22"/>
    </row>
    <row r="2304" spans="2:22" ht="15">
      <c r="B2304" s="25" t="str">
        <f>IF(C2304="","",ROWS($A$4:A2304))</f>
        <v/>
      </c>
      <c r="C2304" s="25" t="str">
        <f>IF('Student Record'!A2302="","",'Student Record'!A2302)</f>
        <v/>
      </c>
      <c r="D2304" s="25" t="str">
        <f>IF('Student Record'!B2302="","",'Student Record'!B2302)</f>
        <v/>
      </c>
      <c r="E2304" s="25" t="str">
        <f>IF('Student Record'!C2302="","",'Student Record'!C2302)</f>
        <v/>
      </c>
      <c r="F2304" s="26" t="str">
        <f>IF('Student Record'!E2302="","",'Student Record'!E2302)</f>
        <v/>
      </c>
      <c r="G2304" s="26" t="str">
        <f>IF('Student Record'!G2302="","",'Student Record'!G2302)</f>
        <v/>
      </c>
      <c r="H2304" s="25" t="str">
        <f>IF('Student Record'!I2302="","",'Student Record'!I2302)</f>
        <v/>
      </c>
      <c r="I2304" s="27" t="str">
        <f>IF('Student Record'!J2302="","",'Student Record'!J2302)</f>
        <v/>
      </c>
      <c r="J2304" s="25" t="str">
        <f>IF('Student Record'!O2302="","",'Student Record'!O2302)</f>
        <v/>
      </c>
      <c r="K23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4" s="25" t="str">
        <f>IF(Table1[[#This Row],[नाम विद्यार्थी]]="","",IF(AND(Table1[[#This Row],[कक्षा]]&gt;8,Table1[[#This Row],[कक्षा]]&lt;11),50,""))</f>
        <v/>
      </c>
      <c r="M2304" s="28" t="str">
        <f>IF(Table1[[#This Row],[नाम विद्यार्थी]]="","",IF(AND(Table1[[#This Row],[कक्षा]]&gt;=11,'School Fees'!$L$3="Yes"),100,""))</f>
        <v/>
      </c>
      <c r="N23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4" s="25" t="str">
        <f>IF(Table1[[#This Row],[नाम विद्यार्थी]]="","",IF(Table1[[#This Row],[कक्षा]]&gt;8,5,""))</f>
        <v/>
      </c>
      <c r="P23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4" s="21"/>
      <c r="R2304" s="21"/>
      <c r="S2304" s="28" t="str">
        <f>IF(SUM(Table1[[#This Row],[छात्र निधि]:[टी.सी.शुल्क]])=0,"",SUM(Table1[[#This Row],[छात्र निधि]:[टी.सी.शुल्क]]))</f>
        <v/>
      </c>
      <c r="T2304" s="33"/>
      <c r="U2304" s="33"/>
      <c r="V2304" s="22"/>
    </row>
    <row r="2305" spans="2:22" ht="15">
      <c r="B2305" s="25" t="str">
        <f>IF(C2305="","",ROWS($A$4:A2305))</f>
        <v/>
      </c>
      <c r="C2305" s="25" t="str">
        <f>IF('Student Record'!A2303="","",'Student Record'!A2303)</f>
        <v/>
      </c>
      <c r="D2305" s="25" t="str">
        <f>IF('Student Record'!B2303="","",'Student Record'!B2303)</f>
        <v/>
      </c>
      <c r="E2305" s="25" t="str">
        <f>IF('Student Record'!C2303="","",'Student Record'!C2303)</f>
        <v/>
      </c>
      <c r="F2305" s="26" t="str">
        <f>IF('Student Record'!E2303="","",'Student Record'!E2303)</f>
        <v/>
      </c>
      <c r="G2305" s="26" t="str">
        <f>IF('Student Record'!G2303="","",'Student Record'!G2303)</f>
        <v/>
      </c>
      <c r="H2305" s="25" t="str">
        <f>IF('Student Record'!I2303="","",'Student Record'!I2303)</f>
        <v/>
      </c>
      <c r="I2305" s="27" t="str">
        <f>IF('Student Record'!J2303="","",'Student Record'!J2303)</f>
        <v/>
      </c>
      <c r="J2305" s="25" t="str">
        <f>IF('Student Record'!O2303="","",'Student Record'!O2303)</f>
        <v/>
      </c>
      <c r="K23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5" s="25" t="str">
        <f>IF(Table1[[#This Row],[नाम विद्यार्थी]]="","",IF(AND(Table1[[#This Row],[कक्षा]]&gt;8,Table1[[#This Row],[कक्षा]]&lt;11),50,""))</f>
        <v/>
      </c>
      <c r="M2305" s="28" t="str">
        <f>IF(Table1[[#This Row],[नाम विद्यार्थी]]="","",IF(AND(Table1[[#This Row],[कक्षा]]&gt;=11,'School Fees'!$L$3="Yes"),100,""))</f>
        <v/>
      </c>
      <c r="N23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5" s="25" t="str">
        <f>IF(Table1[[#This Row],[नाम विद्यार्थी]]="","",IF(Table1[[#This Row],[कक्षा]]&gt;8,5,""))</f>
        <v/>
      </c>
      <c r="P23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5" s="21"/>
      <c r="R2305" s="21"/>
      <c r="S2305" s="28" t="str">
        <f>IF(SUM(Table1[[#This Row],[छात्र निधि]:[टी.सी.शुल्क]])=0,"",SUM(Table1[[#This Row],[छात्र निधि]:[टी.सी.शुल्क]]))</f>
        <v/>
      </c>
      <c r="T2305" s="33"/>
      <c r="U2305" s="33"/>
      <c r="V2305" s="22"/>
    </row>
    <row r="2306" spans="2:22" ht="15">
      <c r="B2306" s="25" t="str">
        <f>IF(C2306="","",ROWS($A$4:A2306))</f>
        <v/>
      </c>
      <c r="C2306" s="25" t="str">
        <f>IF('Student Record'!A2304="","",'Student Record'!A2304)</f>
        <v/>
      </c>
      <c r="D2306" s="25" t="str">
        <f>IF('Student Record'!B2304="","",'Student Record'!B2304)</f>
        <v/>
      </c>
      <c r="E2306" s="25" t="str">
        <f>IF('Student Record'!C2304="","",'Student Record'!C2304)</f>
        <v/>
      </c>
      <c r="F2306" s="26" t="str">
        <f>IF('Student Record'!E2304="","",'Student Record'!E2304)</f>
        <v/>
      </c>
      <c r="G2306" s="26" t="str">
        <f>IF('Student Record'!G2304="","",'Student Record'!G2304)</f>
        <v/>
      </c>
      <c r="H2306" s="25" t="str">
        <f>IF('Student Record'!I2304="","",'Student Record'!I2304)</f>
        <v/>
      </c>
      <c r="I2306" s="27" t="str">
        <f>IF('Student Record'!J2304="","",'Student Record'!J2304)</f>
        <v/>
      </c>
      <c r="J2306" s="25" t="str">
        <f>IF('Student Record'!O2304="","",'Student Record'!O2304)</f>
        <v/>
      </c>
      <c r="K23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6" s="25" t="str">
        <f>IF(Table1[[#This Row],[नाम विद्यार्थी]]="","",IF(AND(Table1[[#This Row],[कक्षा]]&gt;8,Table1[[#This Row],[कक्षा]]&lt;11),50,""))</f>
        <v/>
      </c>
      <c r="M2306" s="28" t="str">
        <f>IF(Table1[[#This Row],[नाम विद्यार्थी]]="","",IF(AND(Table1[[#This Row],[कक्षा]]&gt;=11,'School Fees'!$L$3="Yes"),100,""))</f>
        <v/>
      </c>
      <c r="N23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6" s="25" t="str">
        <f>IF(Table1[[#This Row],[नाम विद्यार्थी]]="","",IF(Table1[[#This Row],[कक्षा]]&gt;8,5,""))</f>
        <v/>
      </c>
      <c r="P23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6" s="21"/>
      <c r="R2306" s="21"/>
      <c r="S2306" s="28" t="str">
        <f>IF(SUM(Table1[[#This Row],[छात्र निधि]:[टी.सी.शुल्क]])=0,"",SUM(Table1[[#This Row],[छात्र निधि]:[टी.सी.शुल्क]]))</f>
        <v/>
      </c>
      <c r="T2306" s="33"/>
      <c r="U2306" s="33"/>
      <c r="V2306" s="22"/>
    </row>
    <row r="2307" spans="2:22" ht="15">
      <c r="B2307" s="25" t="str">
        <f>IF(C2307="","",ROWS($A$4:A2307))</f>
        <v/>
      </c>
      <c r="C2307" s="25" t="str">
        <f>IF('Student Record'!A2305="","",'Student Record'!A2305)</f>
        <v/>
      </c>
      <c r="D2307" s="25" t="str">
        <f>IF('Student Record'!B2305="","",'Student Record'!B2305)</f>
        <v/>
      </c>
      <c r="E2307" s="25" t="str">
        <f>IF('Student Record'!C2305="","",'Student Record'!C2305)</f>
        <v/>
      </c>
      <c r="F2307" s="26" t="str">
        <f>IF('Student Record'!E2305="","",'Student Record'!E2305)</f>
        <v/>
      </c>
      <c r="G2307" s="26" t="str">
        <f>IF('Student Record'!G2305="","",'Student Record'!G2305)</f>
        <v/>
      </c>
      <c r="H2307" s="25" t="str">
        <f>IF('Student Record'!I2305="","",'Student Record'!I2305)</f>
        <v/>
      </c>
      <c r="I2307" s="27" t="str">
        <f>IF('Student Record'!J2305="","",'Student Record'!J2305)</f>
        <v/>
      </c>
      <c r="J2307" s="25" t="str">
        <f>IF('Student Record'!O2305="","",'Student Record'!O2305)</f>
        <v/>
      </c>
      <c r="K23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7" s="25" t="str">
        <f>IF(Table1[[#This Row],[नाम विद्यार्थी]]="","",IF(AND(Table1[[#This Row],[कक्षा]]&gt;8,Table1[[#This Row],[कक्षा]]&lt;11),50,""))</f>
        <v/>
      </c>
      <c r="M2307" s="28" t="str">
        <f>IF(Table1[[#This Row],[नाम विद्यार्थी]]="","",IF(AND(Table1[[#This Row],[कक्षा]]&gt;=11,'School Fees'!$L$3="Yes"),100,""))</f>
        <v/>
      </c>
      <c r="N23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7" s="25" t="str">
        <f>IF(Table1[[#This Row],[नाम विद्यार्थी]]="","",IF(Table1[[#This Row],[कक्षा]]&gt;8,5,""))</f>
        <v/>
      </c>
      <c r="P23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7" s="21"/>
      <c r="R2307" s="21"/>
      <c r="S2307" s="28" t="str">
        <f>IF(SUM(Table1[[#This Row],[छात्र निधि]:[टी.सी.शुल्क]])=0,"",SUM(Table1[[#This Row],[छात्र निधि]:[टी.सी.शुल्क]]))</f>
        <v/>
      </c>
      <c r="T2307" s="33"/>
      <c r="U2307" s="33"/>
      <c r="V2307" s="22"/>
    </row>
    <row r="2308" spans="2:22" ht="15">
      <c r="B2308" s="25" t="str">
        <f>IF(C2308="","",ROWS($A$4:A2308))</f>
        <v/>
      </c>
      <c r="C2308" s="25" t="str">
        <f>IF('Student Record'!A2306="","",'Student Record'!A2306)</f>
        <v/>
      </c>
      <c r="D2308" s="25" t="str">
        <f>IF('Student Record'!B2306="","",'Student Record'!B2306)</f>
        <v/>
      </c>
      <c r="E2308" s="25" t="str">
        <f>IF('Student Record'!C2306="","",'Student Record'!C2306)</f>
        <v/>
      </c>
      <c r="F2308" s="26" t="str">
        <f>IF('Student Record'!E2306="","",'Student Record'!E2306)</f>
        <v/>
      </c>
      <c r="G2308" s="26" t="str">
        <f>IF('Student Record'!G2306="","",'Student Record'!G2306)</f>
        <v/>
      </c>
      <c r="H2308" s="25" t="str">
        <f>IF('Student Record'!I2306="","",'Student Record'!I2306)</f>
        <v/>
      </c>
      <c r="I2308" s="27" t="str">
        <f>IF('Student Record'!J2306="","",'Student Record'!J2306)</f>
        <v/>
      </c>
      <c r="J2308" s="25" t="str">
        <f>IF('Student Record'!O2306="","",'Student Record'!O2306)</f>
        <v/>
      </c>
      <c r="K23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8" s="25" t="str">
        <f>IF(Table1[[#This Row],[नाम विद्यार्थी]]="","",IF(AND(Table1[[#This Row],[कक्षा]]&gt;8,Table1[[#This Row],[कक्षा]]&lt;11),50,""))</f>
        <v/>
      </c>
      <c r="M2308" s="28" t="str">
        <f>IF(Table1[[#This Row],[नाम विद्यार्थी]]="","",IF(AND(Table1[[#This Row],[कक्षा]]&gt;=11,'School Fees'!$L$3="Yes"),100,""))</f>
        <v/>
      </c>
      <c r="N23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8" s="25" t="str">
        <f>IF(Table1[[#This Row],[नाम विद्यार्थी]]="","",IF(Table1[[#This Row],[कक्षा]]&gt;8,5,""))</f>
        <v/>
      </c>
      <c r="P23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8" s="21"/>
      <c r="R2308" s="21"/>
      <c r="S2308" s="28" t="str">
        <f>IF(SUM(Table1[[#This Row],[छात्र निधि]:[टी.सी.शुल्क]])=0,"",SUM(Table1[[#This Row],[छात्र निधि]:[टी.सी.शुल्क]]))</f>
        <v/>
      </c>
      <c r="T2308" s="33"/>
      <c r="U2308" s="33"/>
      <c r="V2308" s="22"/>
    </row>
    <row r="2309" spans="2:22" ht="15">
      <c r="B2309" s="25" t="str">
        <f>IF(C2309="","",ROWS($A$4:A2309))</f>
        <v/>
      </c>
      <c r="C2309" s="25" t="str">
        <f>IF('Student Record'!A2307="","",'Student Record'!A2307)</f>
        <v/>
      </c>
      <c r="D2309" s="25" t="str">
        <f>IF('Student Record'!B2307="","",'Student Record'!B2307)</f>
        <v/>
      </c>
      <c r="E2309" s="25" t="str">
        <f>IF('Student Record'!C2307="","",'Student Record'!C2307)</f>
        <v/>
      </c>
      <c r="F2309" s="26" t="str">
        <f>IF('Student Record'!E2307="","",'Student Record'!E2307)</f>
        <v/>
      </c>
      <c r="G2309" s="26" t="str">
        <f>IF('Student Record'!G2307="","",'Student Record'!G2307)</f>
        <v/>
      </c>
      <c r="H2309" s="25" t="str">
        <f>IF('Student Record'!I2307="","",'Student Record'!I2307)</f>
        <v/>
      </c>
      <c r="I2309" s="27" t="str">
        <f>IF('Student Record'!J2307="","",'Student Record'!J2307)</f>
        <v/>
      </c>
      <c r="J2309" s="25" t="str">
        <f>IF('Student Record'!O2307="","",'Student Record'!O2307)</f>
        <v/>
      </c>
      <c r="K23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09" s="25" t="str">
        <f>IF(Table1[[#This Row],[नाम विद्यार्थी]]="","",IF(AND(Table1[[#This Row],[कक्षा]]&gt;8,Table1[[#This Row],[कक्षा]]&lt;11),50,""))</f>
        <v/>
      </c>
      <c r="M2309" s="28" t="str">
        <f>IF(Table1[[#This Row],[नाम विद्यार्थी]]="","",IF(AND(Table1[[#This Row],[कक्षा]]&gt;=11,'School Fees'!$L$3="Yes"),100,""))</f>
        <v/>
      </c>
      <c r="N23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09" s="25" t="str">
        <f>IF(Table1[[#This Row],[नाम विद्यार्थी]]="","",IF(Table1[[#This Row],[कक्षा]]&gt;8,5,""))</f>
        <v/>
      </c>
      <c r="P23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09" s="21"/>
      <c r="R2309" s="21"/>
      <c r="S2309" s="28" t="str">
        <f>IF(SUM(Table1[[#This Row],[छात्र निधि]:[टी.सी.शुल्क]])=0,"",SUM(Table1[[#This Row],[छात्र निधि]:[टी.सी.शुल्क]]))</f>
        <v/>
      </c>
      <c r="T2309" s="33"/>
      <c r="U2309" s="33"/>
      <c r="V2309" s="22"/>
    </row>
    <row r="2310" spans="2:22" ht="15">
      <c r="B2310" s="25" t="str">
        <f>IF(C2310="","",ROWS($A$4:A2310))</f>
        <v/>
      </c>
      <c r="C2310" s="25" t="str">
        <f>IF('Student Record'!A2308="","",'Student Record'!A2308)</f>
        <v/>
      </c>
      <c r="D2310" s="25" t="str">
        <f>IF('Student Record'!B2308="","",'Student Record'!B2308)</f>
        <v/>
      </c>
      <c r="E2310" s="25" t="str">
        <f>IF('Student Record'!C2308="","",'Student Record'!C2308)</f>
        <v/>
      </c>
      <c r="F2310" s="26" t="str">
        <f>IF('Student Record'!E2308="","",'Student Record'!E2308)</f>
        <v/>
      </c>
      <c r="G2310" s="26" t="str">
        <f>IF('Student Record'!G2308="","",'Student Record'!G2308)</f>
        <v/>
      </c>
      <c r="H2310" s="25" t="str">
        <f>IF('Student Record'!I2308="","",'Student Record'!I2308)</f>
        <v/>
      </c>
      <c r="I2310" s="27" t="str">
        <f>IF('Student Record'!J2308="","",'Student Record'!J2308)</f>
        <v/>
      </c>
      <c r="J2310" s="25" t="str">
        <f>IF('Student Record'!O2308="","",'Student Record'!O2308)</f>
        <v/>
      </c>
      <c r="K23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0" s="25" t="str">
        <f>IF(Table1[[#This Row],[नाम विद्यार्थी]]="","",IF(AND(Table1[[#This Row],[कक्षा]]&gt;8,Table1[[#This Row],[कक्षा]]&lt;11),50,""))</f>
        <v/>
      </c>
      <c r="M2310" s="28" t="str">
        <f>IF(Table1[[#This Row],[नाम विद्यार्थी]]="","",IF(AND(Table1[[#This Row],[कक्षा]]&gt;=11,'School Fees'!$L$3="Yes"),100,""))</f>
        <v/>
      </c>
      <c r="N23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0" s="25" t="str">
        <f>IF(Table1[[#This Row],[नाम विद्यार्थी]]="","",IF(Table1[[#This Row],[कक्षा]]&gt;8,5,""))</f>
        <v/>
      </c>
      <c r="P23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0" s="21"/>
      <c r="R2310" s="21"/>
      <c r="S2310" s="28" t="str">
        <f>IF(SUM(Table1[[#This Row],[छात्र निधि]:[टी.सी.शुल्क]])=0,"",SUM(Table1[[#This Row],[छात्र निधि]:[टी.सी.शुल्क]]))</f>
        <v/>
      </c>
      <c r="T2310" s="33"/>
      <c r="U2310" s="33"/>
      <c r="V2310" s="22"/>
    </row>
    <row r="2311" spans="2:22" ht="15">
      <c r="B2311" s="25" t="str">
        <f>IF(C2311="","",ROWS($A$4:A2311))</f>
        <v/>
      </c>
      <c r="C2311" s="25" t="str">
        <f>IF('Student Record'!A2309="","",'Student Record'!A2309)</f>
        <v/>
      </c>
      <c r="D2311" s="25" t="str">
        <f>IF('Student Record'!B2309="","",'Student Record'!B2309)</f>
        <v/>
      </c>
      <c r="E2311" s="25" t="str">
        <f>IF('Student Record'!C2309="","",'Student Record'!C2309)</f>
        <v/>
      </c>
      <c r="F2311" s="26" t="str">
        <f>IF('Student Record'!E2309="","",'Student Record'!E2309)</f>
        <v/>
      </c>
      <c r="G2311" s="26" t="str">
        <f>IF('Student Record'!G2309="","",'Student Record'!G2309)</f>
        <v/>
      </c>
      <c r="H2311" s="25" t="str">
        <f>IF('Student Record'!I2309="","",'Student Record'!I2309)</f>
        <v/>
      </c>
      <c r="I2311" s="27" t="str">
        <f>IF('Student Record'!J2309="","",'Student Record'!J2309)</f>
        <v/>
      </c>
      <c r="J2311" s="25" t="str">
        <f>IF('Student Record'!O2309="","",'Student Record'!O2309)</f>
        <v/>
      </c>
      <c r="K23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1" s="25" t="str">
        <f>IF(Table1[[#This Row],[नाम विद्यार्थी]]="","",IF(AND(Table1[[#This Row],[कक्षा]]&gt;8,Table1[[#This Row],[कक्षा]]&lt;11),50,""))</f>
        <v/>
      </c>
      <c r="M2311" s="28" t="str">
        <f>IF(Table1[[#This Row],[नाम विद्यार्थी]]="","",IF(AND(Table1[[#This Row],[कक्षा]]&gt;=11,'School Fees'!$L$3="Yes"),100,""))</f>
        <v/>
      </c>
      <c r="N23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1" s="25" t="str">
        <f>IF(Table1[[#This Row],[नाम विद्यार्थी]]="","",IF(Table1[[#This Row],[कक्षा]]&gt;8,5,""))</f>
        <v/>
      </c>
      <c r="P23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1" s="21"/>
      <c r="R2311" s="21"/>
      <c r="S2311" s="28" t="str">
        <f>IF(SUM(Table1[[#This Row],[छात्र निधि]:[टी.सी.शुल्क]])=0,"",SUM(Table1[[#This Row],[छात्र निधि]:[टी.सी.शुल्क]]))</f>
        <v/>
      </c>
      <c r="T2311" s="33"/>
      <c r="U2311" s="33"/>
      <c r="V2311" s="22"/>
    </row>
    <row r="2312" spans="2:22" ht="15">
      <c r="B2312" s="25" t="str">
        <f>IF(C2312="","",ROWS($A$4:A2312))</f>
        <v/>
      </c>
      <c r="C2312" s="25" t="str">
        <f>IF('Student Record'!A2310="","",'Student Record'!A2310)</f>
        <v/>
      </c>
      <c r="D2312" s="25" t="str">
        <f>IF('Student Record'!B2310="","",'Student Record'!B2310)</f>
        <v/>
      </c>
      <c r="E2312" s="25" t="str">
        <f>IF('Student Record'!C2310="","",'Student Record'!C2310)</f>
        <v/>
      </c>
      <c r="F2312" s="26" t="str">
        <f>IF('Student Record'!E2310="","",'Student Record'!E2310)</f>
        <v/>
      </c>
      <c r="G2312" s="26" t="str">
        <f>IF('Student Record'!G2310="","",'Student Record'!G2310)</f>
        <v/>
      </c>
      <c r="H2312" s="25" t="str">
        <f>IF('Student Record'!I2310="","",'Student Record'!I2310)</f>
        <v/>
      </c>
      <c r="I2312" s="27" t="str">
        <f>IF('Student Record'!J2310="","",'Student Record'!J2310)</f>
        <v/>
      </c>
      <c r="J2312" s="25" t="str">
        <f>IF('Student Record'!O2310="","",'Student Record'!O2310)</f>
        <v/>
      </c>
      <c r="K23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2" s="25" t="str">
        <f>IF(Table1[[#This Row],[नाम विद्यार्थी]]="","",IF(AND(Table1[[#This Row],[कक्षा]]&gt;8,Table1[[#This Row],[कक्षा]]&lt;11),50,""))</f>
        <v/>
      </c>
      <c r="M2312" s="28" t="str">
        <f>IF(Table1[[#This Row],[नाम विद्यार्थी]]="","",IF(AND(Table1[[#This Row],[कक्षा]]&gt;=11,'School Fees'!$L$3="Yes"),100,""))</f>
        <v/>
      </c>
      <c r="N23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2" s="25" t="str">
        <f>IF(Table1[[#This Row],[नाम विद्यार्थी]]="","",IF(Table1[[#This Row],[कक्षा]]&gt;8,5,""))</f>
        <v/>
      </c>
      <c r="P23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2" s="21"/>
      <c r="R2312" s="21"/>
      <c r="S2312" s="28" t="str">
        <f>IF(SUM(Table1[[#This Row],[छात्र निधि]:[टी.सी.शुल्क]])=0,"",SUM(Table1[[#This Row],[छात्र निधि]:[टी.सी.शुल्क]]))</f>
        <v/>
      </c>
      <c r="T2312" s="33"/>
      <c r="U2312" s="33"/>
      <c r="V2312" s="22"/>
    </row>
    <row r="2313" spans="2:22" ht="15">
      <c r="B2313" s="25" t="str">
        <f>IF(C2313="","",ROWS($A$4:A2313))</f>
        <v/>
      </c>
      <c r="C2313" s="25" t="str">
        <f>IF('Student Record'!A2311="","",'Student Record'!A2311)</f>
        <v/>
      </c>
      <c r="D2313" s="25" t="str">
        <f>IF('Student Record'!B2311="","",'Student Record'!B2311)</f>
        <v/>
      </c>
      <c r="E2313" s="25" t="str">
        <f>IF('Student Record'!C2311="","",'Student Record'!C2311)</f>
        <v/>
      </c>
      <c r="F2313" s="26" t="str">
        <f>IF('Student Record'!E2311="","",'Student Record'!E2311)</f>
        <v/>
      </c>
      <c r="G2313" s="26" t="str">
        <f>IF('Student Record'!G2311="","",'Student Record'!G2311)</f>
        <v/>
      </c>
      <c r="H2313" s="25" t="str">
        <f>IF('Student Record'!I2311="","",'Student Record'!I2311)</f>
        <v/>
      </c>
      <c r="I2313" s="27" t="str">
        <f>IF('Student Record'!J2311="","",'Student Record'!J2311)</f>
        <v/>
      </c>
      <c r="J2313" s="25" t="str">
        <f>IF('Student Record'!O2311="","",'Student Record'!O2311)</f>
        <v/>
      </c>
      <c r="K23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3" s="25" t="str">
        <f>IF(Table1[[#This Row],[नाम विद्यार्थी]]="","",IF(AND(Table1[[#This Row],[कक्षा]]&gt;8,Table1[[#This Row],[कक्षा]]&lt;11),50,""))</f>
        <v/>
      </c>
      <c r="M2313" s="28" t="str">
        <f>IF(Table1[[#This Row],[नाम विद्यार्थी]]="","",IF(AND(Table1[[#This Row],[कक्षा]]&gt;=11,'School Fees'!$L$3="Yes"),100,""))</f>
        <v/>
      </c>
      <c r="N23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3" s="25" t="str">
        <f>IF(Table1[[#This Row],[नाम विद्यार्थी]]="","",IF(Table1[[#This Row],[कक्षा]]&gt;8,5,""))</f>
        <v/>
      </c>
      <c r="P23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3" s="21"/>
      <c r="R2313" s="21"/>
      <c r="S2313" s="28" t="str">
        <f>IF(SUM(Table1[[#This Row],[छात्र निधि]:[टी.सी.शुल्क]])=0,"",SUM(Table1[[#This Row],[छात्र निधि]:[टी.सी.शुल्क]]))</f>
        <v/>
      </c>
      <c r="T2313" s="33"/>
      <c r="U2313" s="33"/>
      <c r="V2313" s="22"/>
    </row>
    <row r="2314" spans="2:22" ht="15">
      <c r="B2314" s="25" t="str">
        <f>IF(C2314="","",ROWS($A$4:A2314))</f>
        <v/>
      </c>
      <c r="C2314" s="25" t="str">
        <f>IF('Student Record'!A2312="","",'Student Record'!A2312)</f>
        <v/>
      </c>
      <c r="D2314" s="25" t="str">
        <f>IF('Student Record'!B2312="","",'Student Record'!B2312)</f>
        <v/>
      </c>
      <c r="E2314" s="25" t="str">
        <f>IF('Student Record'!C2312="","",'Student Record'!C2312)</f>
        <v/>
      </c>
      <c r="F2314" s="26" t="str">
        <f>IF('Student Record'!E2312="","",'Student Record'!E2312)</f>
        <v/>
      </c>
      <c r="G2314" s="26" t="str">
        <f>IF('Student Record'!G2312="","",'Student Record'!G2312)</f>
        <v/>
      </c>
      <c r="H2314" s="25" t="str">
        <f>IF('Student Record'!I2312="","",'Student Record'!I2312)</f>
        <v/>
      </c>
      <c r="I2314" s="27" t="str">
        <f>IF('Student Record'!J2312="","",'Student Record'!J2312)</f>
        <v/>
      </c>
      <c r="J2314" s="25" t="str">
        <f>IF('Student Record'!O2312="","",'Student Record'!O2312)</f>
        <v/>
      </c>
      <c r="K23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4" s="25" t="str">
        <f>IF(Table1[[#This Row],[नाम विद्यार्थी]]="","",IF(AND(Table1[[#This Row],[कक्षा]]&gt;8,Table1[[#This Row],[कक्षा]]&lt;11),50,""))</f>
        <v/>
      </c>
      <c r="M2314" s="28" t="str">
        <f>IF(Table1[[#This Row],[नाम विद्यार्थी]]="","",IF(AND(Table1[[#This Row],[कक्षा]]&gt;=11,'School Fees'!$L$3="Yes"),100,""))</f>
        <v/>
      </c>
      <c r="N23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4" s="25" t="str">
        <f>IF(Table1[[#This Row],[नाम विद्यार्थी]]="","",IF(Table1[[#This Row],[कक्षा]]&gt;8,5,""))</f>
        <v/>
      </c>
      <c r="P23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4" s="21"/>
      <c r="R2314" s="21"/>
      <c r="S2314" s="28" t="str">
        <f>IF(SUM(Table1[[#This Row],[छात्र निधि]:[टी.सी.शुल्क]])=0,"",SUM(Table1[[#This Row],[छात्र निधि]:[टी.सी.शुल्क]]))</f>
        <v/>
      </c>
      <c r="T2314" s="33"/>
      <c r="U2314" s="33"/>
      <c r="V2314" s="22"/>
    </row>
    <row r="2315" spans="2:22" ht="15">
      <c r="B2315" s="25" t="str">
        <f>IF(C2315="","",ROWS($A$4:A2315))</f>
        <v/>
      </c>
      <c r="C2315" s="25" t="str">
        <f>IF('Student Record'!A2313="","",'Student Record'!A2313)</f>
        <v/>
      </c>
      <c r="D2315" s="25" t="str">
        <f>IF('Student Record'!B2313="","",'Student Record'!B2313)</f>
        <v/>
      </c>
      <c r="E2315" s="25" t="str">
        <f>IF('Student Record'!C2313="","",'Student Record'!C2313)</f>
        <v/>
      </c>
      <c r="F2315" s="26" t="str">
        <f>IF('Student Record'!E2313="","",'Student Record'!E2313)</f>
        <v/>
      </c>
      <c r="G2315" s="26" t="str">
        <f>IF('Student Record'!G2313="","",'Student Record'!G2313)</f>
        <v/>
      </c>
      <c r="H2315" s="25" t="str">
        <f>IF('Student Record'!I2313="","",'Student Record'!I2313)</f>
        <v/>
      </c>
      <c r="I2315" s="27" t="str">
        <f>IF('Student Record'!J2313="","",'Student Record'!J2313)</f>
        <v/>
      </c>
      <c r="J2315" s="25" t="str">
        <f>IF('Student Record'!O2313="","",'Student Record'!O2313)</f>
        <v/>
      </c>
      <c r="K23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5" s="25" t="str">
        <f>IF(Table1[[#This Row],[नाम विद्यार्थी]]="","",IF(AND(Table1[[#This Row],[कक्षा]]&gt;8,Table1[[#This Row],[कक्षा]]&lt;11),50,""))</f>
        <v/>
      </c>
      <c r="M2315" s="28" t="str">
        <f>IF(Table1[[#This Row],[नाम विद्यार्थी]]="","",IF(AND(Table1[[#This Row],[कक्षा]]&gt;=11,'School Fees'!$L$3="Yes"),100,""))</f>
        <v/>
      </c>
      <c r="N23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5" s="25" t="str">
        <f>IF(Table1[[#This Row],[नाम विद्यार्थी]]="","",IF(Table1[[#This Row],[कक्षा]]&gt;8,5,""))</f>
        <v/>
      </c>
      <c r="P23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5" s="21"/>
      <c r="R2315" s="21"/>
      <c r="S2315" s="28" t="str">
        <f>IF(SUM(Table1[[#This Row],[छात्र निधि]:[टी.सी.शुल्क]])=0,"",SUM(Table1[[#This Row],[छात्र निधि]:[टी.सी.शुल्क]]))</f>
        <v/>
      </c>
      <c r="T2315" s="33"/>
      <c r="U2315" s="33"/>
      <c r="V2315" s="22"/>
    </row>
    <row r="2316" spans="2:22" ht="15">
      <c r="B2316" s="25" t="str">
        <f>IF(C2316="","",ROWS($A$4:A2316))</f>
        <v/>
      </c>
      <c r="C2316" s="25" t="str">
        <f>IF('Student Record'!A2314="","",'Student Record'!A2314)</f>
        <v/>
      </c>
      <c r="D2316" s="25" t="str">
        <f>IF('Student Record'!B2314="","",'Student Record'!B2314)</f>
        <v/>
      </c>
      <c r="E2316" s="25" t="str">
        <f>IF('Student Record'!C2314="","",'Student Record'!C2314)</f>
        <v/>
      </c>
      <c r="F2316" s="26" t="str">
        <f>IF('Student Record'!E2314="","",'Student Record'!E2314)</f>
        <v/>
      </c>
      <c r="G2316" s="26" t="str">
        <f>IF('Student Record'!G2314="","",'Student Record'!G2314)</f>
        <v/>
      </c>
      <c r="H2316" s="25" t="str">
        <f>IF('Student Record'!I2314="","",'Student Record'!I2314)</f>
        <v/>
      </c>
      <c r="I2316" s="27" t="str">
        <f>IF('Student Record'!J2314="","",'Student Record'!J2314)</f>
        <v/>
      </c>
      <c r="J2316" s="25" t="str">
        <f>IF('Student Record'!O2314="","",'Student Record'!O2314)</f>
        <v/>
      </c>
      <c r="K23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6" s="25" t="str">
        <f>IF(Table1[[#This Row],[नाम विद्यार्थी]]="","",IF(AND(Table1[[#This Row],[कक्षा]]&gt;8,Table1[[#This Row],[कक्षा]]&lt;11),50,""))</f>
        <v/>
      </c>
      <c r="M2316" s="28" t="str">
        <f>IF(Table1[[#This Row],[नाम विद्यार्थी]]="","",IF(AND(Table1[[#This Row],[कक्षा]]&gt;=11,'School Fees'!$L$3="Yes"),100,""))</f>
        <v/>
      </c>
      <c r="N23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6" s="25" t="str">
        <f>IF(Table1[[#This Row],[नाम विद्यार्थी]]="","",IF(Table1[[#This Row],[कक्षा]]&gt;8,5,""))</f>
        <v/>
      </c>
      <c r="P23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6" s="21"/>
      <c r="R2316" s="21"/>
      <c r="S2316" s="28" t="str">
        <f>IF(SUM(Table1[[#This Row],[छात्र निधि]:[टी.सी.शुल्क]])=0,"",SUM(Table1[[#This Row],[छात्र निधि]:[टी.सी.शुल्क]]))</f>
        <v/>
      </c>
      <c r="T2316" s="33"/>
      <c r="U2316" s="33"/>
      <c r="V2316" s="22"/>
    </row>
    <row r="2317" spans="2:22" ht="15">
      <c r="B2317" s="25" t="str">
        <f>IF(C2317="","",ROWS($A$4:A2317))</f>
        <v/>
      </c>
      <c r="C2317" s="25" t="str">
        <f>IF('Student Record'!A2315="","",'Student Record'!A2315)</f>
        <v/>
      </c>
      <c r="D2317" s="25" t="str">
        <f>IF('Student Record'!B2315="","",'Student Record'!B2315)</f>
        <v/>
      </c>
      <c r="E2317" s="25" t="str">
        <f>IF('Student Record'!C2315="","",'Student Record'!C2315)</f>
        <v/>
      </c>
      <c r="F2317" s="26" t="str">
        <f>IF('Student Record'!E2315="","",'Student Record'!E2315)</f>
        <v/>
      </c>
      <c r="G2317" s="26" t="str">
        <f>IF('Student Record'!G2315="","",'Student Record'!G2315)</f>
        <v/>
      </c>
      <c r="H2317" s="25" t="str">
        <f>IF('Student Record'!I2315="","",'Student Record'!I2315)</f>
        <v/>
      </c>
      <c r="I2317" s="27" t="str">
        <f>IF('Student Record'!J2315="","",'Student Record'!J2315)</f>
        <v/>
      </c>
      <c r="J2317" s="25" t="str">
        <f>IF('Student Record'!O2315="","",'Student Record'!O2315)</f>
        <v/>
      </c>
      <c r="K23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7" s="25" t="str">
        <f>IF(Table1[[#This Row],[नाम विद्यार्थी]]="","",IF(AND(Table1[[#This Row],[कक्षा]]&gt;8,Table1[[#This Row],[कक्षा]]&lt;11),50,""))</f>
        <v/>
      </c>
      <c r="M2317" s="28" t="str">
        <f>IF(Table1[[#This Row],[नाम विद्यार्थी]]="","",IF(AND(Table1[[#This Row],[कक्षा]]&gt;=11,'School Fees'!$L$3="Yes"),100,""))</f>
        <v/>
      </c>
      <c r="N23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7" s="25" t="str">
        <f>IF(Table1[[#This Row],[नाम विद्यार्थी]]="","",IF(Table1[[#This Row],[कक्षा]]&gt;8,5,""))</f>
        <v/>
      </c>
      <c r="P23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7" s="21"/>
      <c r="R2317" s="21"/>
      <c r="S2317" s="28" t="str">
        <f>IF(SUM(Table1[[#This Row],[छात्र निधि]:[टी.सी.शुल्क]])=0,"",SUM(Table1[[#This Row],[छात्र निधि]:[टी.सी.शुल्क]]))</f>
        <v/>
      </c>
      <c r="T2317" s="33"/>
      <c r="U2317" s="33"/>
      <c r="V2317" s="22"/>
    </row>
    <row r="2318" spans="2:22" ht="15">
      <c r="B2318" s="25" t="str">
        <f>IF(C2318="","",ROWS($A$4:A2318))</f>
        <v/>
      </c>
      <c r="C2318" s="25" t="str">
        <f>IF('Student Record'!A2316="","",'Student Record'!A2316)</f>
        <v/>
      </c>
      <c r="D2318" s="25" t="str">
        <f>IF('Student Record'!B2316="","",'Student Record'!B2316)</f>
        <v/>
      </c>
      <c r="E2318" s="25" t="str">
        <f>IF('Student Record'!C2316="","",'Student Record'!C2316)</f>
        <v/>
      </c>
      <c r="F2318" s="26" t="str">
        <f>IF('Student Record'!E2316="","",'Student Record'!E2316)</f>
        <v/>
      </c>
      <c r="G2318" s="26" t="str">
        <f>IF('Student Record'!G2316="","",'Student Record'!G2316)</f>
        <v/>
      </c>
      <c r="H2318" s="25" t="str">
        <f>IF('Student Record'!I2316="","",'Student Record'!I2316)</f>
        <v/>
      </c>
      <c r="I2318" s="27" t="str">
        <f>IF('Student Record'!J2316="","",'Student Record'!J2316)</f>
        <v/>
      </c>
      <c r="J2318" s="25" t="str">
        <f>IF('Student Record'!O2316="","",'Student Record'!O2316)</f>
        <v/>
      </c>
      <c r="K23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8" s="25" t="str">
        <f>IF(Table1[[#This Row],[नाम विद्यार्थी]]="","",IF(AND(Table1[[#This Row],[कक्षा]]&gt;8,Table1[[#This Row],[कक्षा]]&lt;11),50,""))</f>
        <v/>
      </c>
      <c r="M2318" s="28" t="str">
        <f>IF(Table1[[#This Row],[नाम विद्यार्थी]]="","",IF(AND(Table1[[#This Row],[कक्षा]]&gt;=11,'School Fees'!$L$3="Yes"),100,""))</f>
        <v/>
      </c>
      <c r="N23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8" s="25" t="str">
        <f>IF(Table1[[#This Row],[नाम विद्यार्थी]]="","",IF(Table1[[#This Row],[कक्षा]]&gt;8,5,""))</f>
        <v/>
      </c>
      <c r="P23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8" s="21"/>
      <c r="R2318" s="21"/>
      <c r="S2318" s="28" t="str">
        <f>IF(SUM(Table1[[#This Row],[छात्र निधि]:[टी.सी.शुल्क]])=0,"",SUM(Table1[[#This Row],[छात्र निधि]:[टी.सी.शुल्क]]))</f>
        <v/>
      </c>
      <c r="T2318" s="33"/>
      <c r="U2318" s="33"/>
      <c r="V2318" s="22"/>
    </row>
    <row r="2319" spans="2:22" ht="15">
      <c r="B2319" s="25" t="str">
        <f>IF(C2319="","",ROWS($A$4:A2319))</f>
        <v/>
      </c>
      <c r="C2319" s="25" t="str">
        <f>IF('Student Record'!A2317="","",'Student Record'!A2317)</f>
        <v/>
      </c>
      <c r="D2319" s="25" t="str">
        <f>IF('Student Record'!B2317="","",'Student Record'!B2317)</f>
        <v/>
      </c>
      <c r="E2319" s="25" t="str">
        <f>IF('Student Record'!C2317="","",'Student Record'!C2317)</f>
        <v/>
      </c>
      <c r="F2319" s="26" t="str">
        <f>IF('Student Record'!E2317="","",'Student Record'!E2317)</f>
        <v/>
      </c>
      <c r="G2319" s="26" t="str">
        <f>IF('Student Record'!G2317="","",'Student Record'!G2317)</f>
        <v/>
      </c>
      <c r="H2319" s="25" t="str">
        <f>IF('Student Record'!I2317="","",'Student Record'!I2317)</f>
        <v/>
      </c>
      <c r="I2319" s="27" t="str">
        <f>IF('Student Record'!J2317="","",'Student Record'!J2317)</f>
        <v/>
      </c>
      <c r="J2319" s="25" t="str">
        <f>IF('Student Record'!O2317="","",'Student Record'!O2317)</f>
        <v/>
      </c>
      <c r="K23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19" s="25" t="str">
        <f>IF(Table1[[#This Row],[नाम विद्यार्थी]]="","",IF(AND(Table1[[#This Row],[कक्षा]]&gt;8,Table1[[#This Row],[कक्षा]]&lt;11),50,""))</f>
        <v/>
      </c>
      <c r="M2319" s="28" t="str">
        <f>IF(Table1[[#This Row],[नाम विद्यार्थी]]="","",IF(AND(Table1[[#This Row],[कक्षा]]&gt;=11,'School Fees'!$L$3="Yes"),100,""))</f>
        <v/>
      </c>
      <c r="N23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19" s="25" t="str">
        <f>IF(Table1[[#This Row],[नाम विद्यार्थी]]="","",IF(Table1[[#This Row],[कक्षा]]&gt;8,5,""))</f>
        <v/>
      </c>
      <c r="P23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19" s="21"/>
      <c r="R2319" s="21"/>
      <c r="S2319" s="28" t="str">
        <f>IF(SUM(Table1[[#This Row],[छात्र निधि]:[टी.सी.शुल्क]])=0,"",SUM(Table1[[#This Row],[छात्र निधि]:[टी.सी.शुल्क]]))</f>
        <v/>
      </c>
      <c r="T2319" s="33"/>
      <c r="U2319" s="33"/>
      <c r="V2319" s="22"/>
    </row>
    <row r="2320" spans="2:22" ht="15">
      <c r="B2320" s="25" t="str">
        <f>IF(C2320="","",ROWS($A$4:A2320))</f>
        <v/>
      </c>
      <c r="C2320" s="25" t="str">
        <f>IF('Student Record'!A2318="","",'Student Record'!A2318)</f>
        <v/>
      </c>
      <c r="D2320" s="25" t="str">
        <f>IF('Student Record'!B2318="","",'Student Record'!B2318)</f>
        <v/>
      </c>
      <c r="E2320" s="25" t="str">
        <f>IF('Student Record'!C2318="","",'Student Record'!C2318)</f>
        <v/>
      </c>
      <c r="F2320" s="26" t="str">
        <f>IF('Student Record'!E2318="","",'Student Record'!E2318)</f>
        <v/>
      </c>
      <c r="G2320" s="26" t="str">
        <f>IF('Student Record'!G2318="","",'Student Record'!G2318)</f>
        <v/>
      </c>
      <c r="H2320" s="25" t="str">
        <f>IF('Student Record'!I2318="","",'Student Record'!I2318)</f>
        <v/>
      </c>
      <c r="I2320" s="27" t="str">
        <f>IF('Student Record'!J2318="","",'Student Record'!J2318)</f>
        <v/>
      </c>
      <c r="J2320" s="25" t="str">
        <f>IF('Student Record'!O2318="","",'Student Record'!O2318)</f>
        <v/>
      </c>
      <c r="K23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0" s="25" t="str">
        <f>IF(Table1[[#This Row],[नाम विद्यार्थी]]="","",IF(AND(Table1[[#This Row],[कक्षा]]&gt;8,Table1[[#This Row],[कक्षा]]&lt;11),50,""))</f>
        <v/>
      </c>
      <c r="M2320" s="28" t="str">
        <f>IF(Table1[[#This Row],[नाम विद्यार्थी]]="","",IF(AND(Table1[[#This Row],[कक्षा]]&gt;=11,'School Fees'!$L$3="Yes"),100,""))</f>
        <v/>
      </c>
      <c r="N23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0" s="25" t="str">
        <f>IF(Table1[[#This Row],[नाम विद्यार्थी]]="","",IF(Table1[[#This Row],[कक्षा]]&gt;8,5,""))</f>
        <v/>
      </c>
      <c r="P23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0" s="21"/>
      <c r="R2320" s="21"/>
      <c r="S2320" s="28" t="str">
        <f>IF(SUM(Table1[[#This Row],[छात्र निधि]:[टी.सी.शुल्क]])=0,"",SUM(Table1[[#This Row],[छात्र निधि]:[टी.सी.शुल्क]]))</f>
        <v/>
      </c>
      <c r="T2320" s="33"/>
      <c r="U2320" s="33"/>
      <c r="V2320" s="22"/>
    </row>
    <row r="2321" spans="2:22" ht="15">
      <c r="B2321" s="25" t="str">
        <f>IF(C2321="","",ROWS($A$4:A2321))</f>
        <v/>
      </c>
      <c r="C2321" s="25" t="str">
        <f>IF('Student Record'!A2319="","",'Student Record'!A2319)</f>
        <v/>
      </c>
      <c r="D2321" s="25" t="str">
        <f>IF('Student Record'!B2319="","",'Student Record'!B2319)</f>
        <v/>
      </c>
      <c r="E2321" s="25" t="str">
        <f>IF('Student Record'!C2319="","",'Student Record'!C2319)</f>
        <v/>
      </c>
      <c r="F2321" s="26" t="str">
        <f>IF('Student Record'!E2319="","",'Student Record'!E2319)</f>
        <v/>
      </c>
      <c r="G2321" s="26" t="str">
        <f>IF('Student Record'!G2319="","",'Student Record'!G2319)</f>
        <v/>
      </c>
      <c r="H2321" s="25" t="str">
        <f>IF('Student Record'!I2319="","",'Student Record'!I2319)</f>
        <v/>
      </c>
      <c r="I2321" s="27" t="str">
        <f>IF('Student Record'!J2319="","",'Student Record'!J2319)</f>
        <v/>
      </c>
      <c r="J2321" s="25" t="str">
        <f>IF('Student Record'!O2319="","",'Student Record'!O2319)</f>
        <v/>
      </c>
      <c r="K23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1" s="25" t="str">
        <f>IF(Table1[[#This Row],[नाम विद्यार्थी]]="","",IF(AND(Table1[[#This Row],[कक्षा]]&gt;8,Table1[[#This Row],[कक्षा]]&lt;11),50,""))</f>
        <v/>
      </c>
      <c r="M2321" s="28" t="str">
        <f>IF(Table1[[#This Row],[नाम विद्यार्थी]]="","",IF(AND(Table1[[#This Row],[कक्षा]]&gt;=11,'School Fees'!$L$3="Yes"),100,""))</f>
        <v/>
      </c>
      <c r="N23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1" s="25" t="str">
        <f>IF(Table1[[#This Row],[नाम विद्यार्थी]]="","",IF(Table1[[#This Row],[कक्षा]]&gt;8,5,""))</f>
        <v/>
      </c>
      <c r="P23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1" s="21"/>
      <c r="R2321" s="21"/>
      <c r="S2321" s="28" t="str">
        <f>IF(SUM(Table1[[#This Row],[छात्र निधि]:[टी.सी.शुल्क]])=0,"",SUM(Table1[[#This Row],[छात्र निधि]:[टी.सी.शुल्क]]))</f>
        <v/>
      </c>
      <c r="T2321" s="33"/>
      <c r="U2321" s="33"/>
      <c r="V2321" s="22"/>
    </row>
    <row r="2322" spans="2:22" ht="15">
      <c r="B2322" s="25" t="str">
        <f>IF(C2322="","",ROWS($A$4:A2322))</f>
        <v/>
      </c>
      <c r="C2322" s="25" t="str">
        <f>IF('Student Record'!A2320="","",'Student Record'!A2320)</f>
        <v/>
      </c>
      <c r="D2322" s="25" t="str">
        <f>IF('Student Record'!B2320="","",'Student Record'!B2320)</f>
        <v/>
      </c>
      <c r="E2322" s="25" t="str">
        <f>IF('Student Record'!C2320="","",'Student Record'!C2320)</f>
        <v/>
      </c>
      <c r="F2322" s="26" t="str">
        <f>IF('Student Record'!E2320="","",'Student Record'!E2320)</f>
        <v/>
      </c>
      <c r="G2322" s="26" t="str">
        <f>IF('Student Record'!G2320="","",'Student Record'!G2320)</f>
        <v/>
      </c>
      <c r="H2322" s="25" t="str">
        <f>IF('Student Record'!I2320="","",'Student Record'!I2320)</f>
        <v/>
      </c>
      <c r="I2322" s="27" t="str">
        <f>IF('Student Record'!J2320="","",'Student Record'!J2320)</f>
        <v/>
      </c>
      <c r="J2322" s="25" t="str">
        <f>IF('Student Record'!O2320="","",'Student Record'!O2320)</f>
        <v/>
      </c>
      <c r="K23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2" s="25" t="str">
        <f>IF(Table1[[#This Row],[नाम विद्यार्थी]]="","",IF(AND(Table1[[#This Row],[कक्षा]]&gt;8,Table1[[#This Row],[कक्षा]]&lt;11),50,""))</f>
        <v/>
      </c>
      <c r="M2322" s="28" t="str">
        <f>IF(Table1[[#This Row],[नाम विद्यार्थी]]="","",IF(AND(Table1[[#This Row],[कक्षा]]&gt;=11,'School Fees'!$L$3="Yes"),100,""))</f>
        <v/>
      </c>
      <c r="N23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2" s="25" t="str">
        <f>IF(Table1[[#This Row],[नाम विद्यार्थी]]="","",IF(Table1[[#This Row],[कक्षा]]&gt;8,5,""))</f>
        <v/>
      </c>
      <c r="P23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2" s="21"/>
      <c r="R2322" s="21"/>
      <c r="S2322" s="28" t="str">
        <f>IF(SUM(Table1[[#This Row],[छात्र निधि]:[टी.सी.शुल्क]])=0,"",SUM(Table1[[#This Row],[छात्र निधि]:[टी.सी.शुल्क]]))</f>
        <v/>
      </c>
      <c r="T2322" s="33"/>
      <c r="U2322" s="33"/>
      <c r="V2322" s="22"/>
    </row>
    <row r="2323" spans="2:22" ht="15">
      <c r="B2323" s="25" t="str">
        <f>IF(C2323="","",ROWS($A$4:A2323))</f>
        <v/>
      </c>
      <c r="C2323" s="25" t="str">
        <f>IF('Student Record'!A2321="","",'Student Record'!A2321)</f>
        <v/>
      </c>
      <c r="D2323" s="25" t="str">
        <f>IF('Student Record'!B2321="","",'Student Record'!B2321)</f>
        <v/>
      </c>
      <c r="E2323" s="25" t="str">
        <f>IF('Student Record'!C2321="","",'Student Record'!C2321)</f>
        <v/>
      </c>
      <c r="F2323" s="26" t="str">
        <f>IF('Student Record'!E2321="","",'Student Record'!E2321)</f>
        <v/>
      </c>
      <c r="G2323" s="26" t="str">
        <f>IF('Student Record'!G2321="","",'Student Record'!G2321)</f>
        <v/>
      </c>
      <c r="H2323" s="25" t="str">
        <f>IF('Student Record'!I2321="","",'Student Record'!I2321)</f>
        <v/>
      </c>
      <c r="I2323" s="27" t="str">
        <f>IF('Student Record'!J2321="","",'Student Record'!J2321)</f>
        <v/>
      </c>
      <c r="J2323" s="25" t="str">
        <f>IF('Student Record'!O2321="","",'Student Record'!O2321)</f>
        <v/>
      </c>
      <c r="K23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3" s="25" t="str">
        <f>IF(Table1[[#This Row],[नाम विद्यार्थी]]="","",IF(AND(Table1[[#This Row],[कक्षा]]&gt;8,Table1[[#This Row],[कक्षा]]&lt;11),50,""))</f>
        <v/>
      </c>
      <c r="M2323" s="28" t="str">
        <f>IF(Table1[[#This Row],[नाम विद्यार्थी]]="","",IF(AND(Table1[[#This Row],[कक्षा]]&gt;=11,'School Fees'!$L$3="Yes"),100,""))</f>
        <v/>
      </c>
      <c r="N23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3" s="25" t="str">
        <f>IF(Table1[[#This Row],[नाम विद्यार्थी]]="","",IF(Table1[[#This Row],[कक्षा]]&gt;8,5,""))</f>
        <v/>
      </c>
      <c r="P23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3" s="21"/>
      <c r="R2323" s="21"/>
      <c r="S2323" s="28" t="str">
        <f>IF(SUM(Table1[[#This Row],[छात्र निधि]:[टी.सी.शुल्क]])=0,"",SUM(Table1[[#This Row],[छात्र निधि]:[टी.सी.शुल्क]]))</f>
        <v/>
      </c>
      <c r="T2323" s="33"/>
      <c r="U2323" s="33"/>
      <c r="V2323" s="22"/>
    </row>
    <row r="2324" spans="2:22" ht="15">
      <c r="B2324" s="25" t="str">
        <f>IF(C2324="","",ROWS($A$4:A2324))</f>
        <v/>
      </c>
      <c r="C2324" s="25" t="str">
        <f>IF('Student Record'!A2322="","",'Student Record'!A2322)</f>
        <v/>
      </c>
      <c r="D2324" s="25" t="str">
        <f>IF('Student Record'!B2322="","",'Student Record'!B2322)</f>
        <v/>
      </c>
      <c r="E2324" s="25" t="str">
        <f>IF('Student Record'!C2322="","",'Student Record'!C2322)</f>
        <v/>
      </c>
      <c r="F2324" s="26" t="str">
        <f>IF('Student Record'!E2322="","",'Student Record'!E2322)</f>
        <v/>
      </c>
      <c r="G2324" s="26" t="str">
        <f>IF('Student Record'!G2322="","",'Student Record'!G2322)</f>
        <v/>
      </c>
      <c r="H2324" s="25" t="str">
        <f>IF('Student Record'!I2322="","",'Student Record'!I2322)</f>
        <v/>
      </c>
      <c r="I2324" s="27" t="str">
        <f>IF('Student Record'!J2322="","",'Student Record'!J2322)</f>
        <v/>
      </c>
      <c r="J2324" s="25" t="str">
        <f>IF('Student Record'!O2322="","",'Student Record'!O2322)</f>
        <v/>
      </c>
      <c r="K23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4" s="25" t="str">
        <f>IF(Table1[[#This Row],[नाम विद्यार्थी]]="","",IF(AND(Table1[[#This Row],[कक्षा]]&gt;8,Table1[[#This Row],[कक्षा]]&lt;11),50,""))</f>
        <v/>
      </c>
      <c r="M2324" s="28" t="str">
        <f>IF(Table1[[#This Row],[नाम विद्यार्थी]]="","",IF(AND(Table1[[#This Row],[कक्षा]]&gt;=11,'School Fees'!$L$3="Yes"),100,""))</f>
        <v/>
      </c>
      <c r="N23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4" s="25" t="str">
        <f>IF(Table1[[#This Row],[नाम विद्यार्थी]]="","",IF(Table1[[#This Row],[कक्षा]]&gt;8,5,""))</f>
        <v/>
      </c>
      <c r="P23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4" s="21"/>
      <c r="R2324" s="21"/>
      <c r="S2324" s="28" t="str">
        <f>IF(SUM(Table1[[#This Row],[छात्र निधि]:[टी.सी.शुल्क]])=0,"",SUM(Table1[[#This Row],[छात्र निधि]:[टी.सी.शुल्क]]))</f>
        <v/>
      </c>
      <c r="T2324" s="33"/>
      <c r="U2324" s="33"/>
      <c r="V2324" s="22"/>
    </row>
    <row r="2325" spans="2:22" ht="15">
      <c r="B2325" s="25" t="str">
        <f>IF(C2325="","",ROWS($A$4:A2325))</f>
        <v/>
      </c>
      <c r="C2325" s="25" t="str">
        <f>IF('Student Record'!A2323="","",'Student Record'!A2323)</f>
        <v/>
      </c>
      <c r="D2325" s="25" t="str">
        <f>IF('Student Record'!B2323="","",'Student Record'!B2323)</f>
        <v/>
      </c>
      <c r="E2325" s="25" t="str">
        <f>IF('Student Record'!C2323="","",'Student Record'!C2323)</f>
        <v/>
      </c>
      <c r="F2325" s="26" t="str">
        <f>IF('Student Record'!E2323="","",'Student Record'!E2323)</f>
        <v/>
      </c>
      <c r="G2325" s="26" t="str">
        <f>IF('Student Record'!G2323="","",'Student Record'!G2323)</f>
        <v/>
      </c>
      <c r="H2325" s="25" t="str">
        <f>IF('Student Record'!I2323="","",'Student Record'!I2323)</f>
        <v/>
      </c>
      <c r="I2325" s="27" t="str">
        <f>IF('Student Record'!J2323="","",'Student Record'!J2323)</f>
        <v/>
      </c>
      <c r="J2325" s="25" t="str">
        <f>IF('Student Record'!O2323="","",'Student Record'!O2323)</f>
        <v/>
      </c>
      <c r="K23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5" s="25" t="str">
        <f>IF(Table1[[#This Row],[नाम विद्यार्थी]]="","",IF(AND(Table1[[#This Row],[कक्षा]]&gt;8,Table1[[#This Row],[कक्षा]]&lt;11),50,""))</f>
        <v/>
      </c>
      <c r="M2325" s="28" t="str">
        <f>IF(Table1[[#This Row],[नाम विद्यार्थी]]="","",IF(AND(Table1[[#This Row],[कक्षा]]&gt;=11,'School Fees'!$L$3="Yes"),100,""))</f>
        <v/>
      </c>
      <c r="N23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5" s="25" t="str">
        <f>IF(Table1[[#This Row],[नाम विद्यार्थी]]="","",IF(Table1[[#This Row],[कक्षा]]&gt;8,5,""))</f>
        <v/>
      </c>
      <c r="P23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5" s="21"/>
      <c r="R2325" s="21"/>
      <c r="S2325" s="28" t="str">
        <f>IF(SUM(Table1[[#This Row],[छात्र निधि]:[टी.सी.शुल्क]])=0,"",SUM(Table1[[#This Row],[छात्र निधि]:[टी.सी.शुल्क]]))</f>
        <v/>
      </c>
      <c r="T2325" s="33"/>
      <c r="U2325" s="33"/>
      <c r="V2325" s="22"/>
    </row>
    <row r="2326" spans="2:22" ht="15">
      <c r="B2326" s="25" t="str">
        <f>IF(C2326="","",ROWS($A$4:A2326))</f>
        <v/>
      </c>
      <c r="C2326" s="25" t="str">
        <f>IF('Student Record'!A2324="","",'Student Record'!A2324)</f>
        <v/>
      </c>
      <c r="D2326" s="25" t="str">
        <f>IF('Student Record'!B2324="","",'Student Record'!B2324)</f>
        <v/>
      </c>
      <c r="E2326" s="25" t="str">
        <f>IF('Student Record'!C2324="","",'Student Record'!C2324)</f>
        <v/>
      </c>
      <c r="F2326" s="26" t="str">
        <f>IF('Student Record'!E2324="","",'Student Record'!E2324)</f>
        <v/>
      </c>
      <c r="G2326" s="26" t="str">
        <f>IF('Student Record'!G2324="","",'Student Record'!G2324)</f>
        <v/>
      </c>
      <c r="H2326" s="25" t="str">
        <f>IF('Student Record'!I2324="","",'Student Record'!I2324)</f>
        <v/>
      </c>
      <c r="I2326" s="27" t="str">
        <f>IF('Student Record'!J2324="","",'Student Record'!J2324)</f>
        <v/>
      </c>
      <c r="J2326" s="25" t="str">
        <f>IF('Student Record'!O2324="","",'Student Record'!O2324)</f>
        <v/>
      </c>
      <c r="K23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6" s="25" t="str">
        <f>IF(Table1[[#This Row],[नाम विद्यार्थी]]="","",IF(AND(Table1[[#This Row],[कक्षा]]&gt;8,Table1[[#This Row],[कक्षा]]&lt;11),50,""))</f>
        <v/>
      </c>
      <c r="M2326" s="28" t="str">
        <f>IF(Table1[[#This Row],[नाम विद्यार्थी]]="","",IF(AND(Table1[[#This Row],[कक्षा]]&gt;=11,'School Fees'!$L$3="Yes"),100,""))</f>
        <v/>
      </c>
      <c r="N23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6" s="25" t="str">
        <f>IF(Table1[[#This Row],[नाम विद्यार्थी]]="","",IF(Table1[[#This Row],[कक्षा]]&gt;8,5,""))</f>
        <v/>
      </c>
      <c r="P23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6" s="21"/>
      <c r="R2326" s="21"/>
      <c r="S2326" s="28" t="str">
        <f>IF(SUM(Table1[[#This Row],[छात्र निधि]:[टी.सी.शुल्क]])=0,"",SUM(Table1[[#This Row],[छात्र निधि]:[टी.सी.शुल्क]]))</f>
        <v/>
      </c>
      <c r="T2326" s="33"/>
      <c r="U2326" s="33"/>
      <c r="V2326" s="22"/>
    </row>
    <row r="2327" spans="2:22" ht="15">
      <c r="B2327" s="25" t="str">
        <f>IF(C2327="","",ROWS($A$4:A2327))</f>
        <v/>
      </c>
      <c r="C2327" s="25" t="str">
        <f>IF('Student Record'!A2325="","",'Student Record'!A2325)</f>
        <v/>
      </c>
      <c r="D2327" s="25" t="str">
        <f>IF('Student Record'!B2325="","",'Student Record'!B2325)</f>
        <v/>
      </c>
      <c r="E2327" s="25" t="str">
        <f>IF('Student Record'!C2325="","",'Student Record'!C2325)</f>
        <v/>
      </c>
      <c r="F2327" s="26" t="str">
        <f>IF('Student Record'!E2325="","",'Student Record'!E2325)</f>
        <v/>
      </c>
      <c r="G2327" s="26" t="str">
        <f>IF('Student Record'!G2325="","",'Student Record'!G2325)</f>
        <v/>
      </c>
      <c r="H2327" s="25" t="str">
        <f>IF('Student Record'!I2325="","",'Student Record'!I2325)</f>
        <v/>
      </c>
      <c r="I2327" s="27" t="str">
        <f>IF('Student Record'!J2325="","",'Student Record'!J2325)</f>
        <v/>
      </c>
      <c r="J2327" s="25" t="str">
        <f>IF('Student Record'!O2325="","",'Student Record'!O2325)</f>
        <v/>
      </c>
      <c r="K23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7" s="25" t="str">
        <f>IF(Table1[[#This Row],[नाम विद्यार्थी]]="","",IF(AND(Table1[[#This Row],[कक्षा]]&gt;8,Table1[[#This Row],[कक्षा]]&lt;11),50,""))</f>
        <v/>
      </c>
      <c r="M2327" s="28" t="str">
        <f>IF(Table1[[#This Row],[नाम विद्यार्थी]]="","",IF(AND(Table1[[#This Row],[कक्षा]]&gt;=11,'School Fees'!$L$3="Yes"),100,""))</f>
        <v/>
      </c>
      <c r="N23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7" s="25" t="str">
        <f>IF(Table1[[#This Row],[नाम विद्यार्थी]]="","",IF(Table1[[#This Row],[कक्षा]]&gt;8,5,""))</f>
        <v/>
      </c>
      <c r="P23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7" s="21"/>
      <c r="R2327" s="21"/>
      <c r="S2327" s="28" t="str">
        <f>IF(SUM(Table1[[#This Row],[छात्र निधि]:[टी.सी.शुल्क]])=0,"",SUM(Table1[[#This Row],[छात्र निधि]:[टी.सी.शुल्क]]))</f>
        <v/>
      </c>
      <c r="T2327" s="33"/>
      <c r="U2327" s="33"/>
      <c r="V2327" s="22"/>
    </row>
    <row r="2328" spans="2:22" ht="15">
      <c r="B2328" s="25" t="str">
        <f>IF(C2328="","",ROWS($A$4:A2328))</f>
        <v/>
      </c>
      <c r="C2328" s="25" t="str">
        <f>IF('Student Record'!A2326="","",'Student Record'!A2326)</f>
        <v/>
      </c>
      <c r="D2328" s="25" t="str">
        <f>IF('Student Record'!B2326="","",'Student Record'!B2326)</f>
        <v/>
      </c>
      <c r="E2328" s="25" t="str">
        <f>IF('Student Record'!C2326="","",'Student Record'!C2326)</f>
        <v/>
      </c>
      <c r="F2328" s="26" t="str">
        <f>IF('Student Record'!E2326="","",'Student Record'!E2326)</f>
        <v/>
      </c>
      <c r="G2328" s="26" t="str">
        <f>IF('Student Record'!G2326="","",'Student Record'!G2326)</f>
        <v/>
      </c>
      <c r="H2328" s="25" t="str">
        <f>IF('Student Record'!I2326="","",'Student Record'!I2326)</f>
        <v/>
      </c>
      <c r="I2328" s="27" t="str">
        <f>IF('Student Record'!J2326="","",'Student Record'!J2326)</f>
        <v/>
      </c>
      <c r="J2328" s="25" t="str">
        <f>IF('Student Record'!O2326="","",'Student Record'!O2326)</f>
        <v/>
      </c>
      <c r="K23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8" s="25" t="str">
        <f>IF(Table1[[#This Row],[नाम विद्यार्थी]]="","",IF(AND(Table1[[#This Row],[कक्षा]]&gt;8,Table1[[#This Row],[कक्षा]]&lt;11),50,""))</f>
        <v/>
      </c>
      <c r="M2328" s="28" t="str">
        <f>IF(Table1[[#This Row],[नाम विद्यार्थी]]="","",IF(AND(Table1[[#This Row],[कक्षा]]&gt;=11,'School Fees'!$L$3="Yes"),100,""))</f>
        <v/>
      </c>
      <c r="N23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8" s="25" t="str">
        <f>IF(Table1[[#This Row],[नाम विद्यार्थी]]="","",IF(Table1[[#This Row],[कक्षा]]&gt;8,5,""))</f>
        <v/>
      </c>
      <c r="P23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8" s="21"/>
      <c r="R2328" s="21"/>
      <c r="S2328" s="28" t="str">
        <f>IF(SUM(Table1[[#This Row],[छात्र निधि]:[टी.सी.शुल्क]])=0,"",SUM(Table1[[#This Row],[छात्र निधि]:[टी.सी.शुल्क]]))</f>
        <v/>
      </c>
      <c r="T2328" s="33"/>
      <c r="U2328" s="33"/>
      <c r="V2328" s="22"/>
    </row>
    <row r="2329" spans="2:22" ht="15">
      <c r="B2329" s="25" t="str">
        <f>IF(C2329="","",ROWS($A$4:A2329))</f>
        <v/>
      </c>
      <c r="C2329" s="25" t="str">
        <f>IF('Student Record'!A2327="","",'Student Record'!A2327)</f>
        <v/>
      </c>
      <c r="D2329" s="25" t="str">
        <f>IF('Student Record'!B2327="","",'Student Record'!B2327)</f>
        <v/>
      </c>
      <c r="E2329" s="25" t="str">
        <f>IF('Student Record'!C2327="","",'Student Record'!C2327)</f>
        <v/>
      </c>
      <c r="F2329" s="26" t="str">
        <f>IF('Student Record'!E2327="","",'Student Record'!E2327)</f>
        <v/>
      </c>
      <c r="G2329" s="26" t="str">
        <f>IF('Student Record'!G2327="","",'Student Record'!G2327)</f>
        <v/>
      </c>
      <c r="H2329" s="25" t="str">
        <f>IF('Student Record'!I2327="","",'Student Record'!I2327)</f>
        <v/>
      </c>
      <c r="I2329" s="27" t="str">
        <f>IF('Student Record'!J2327="","",'Student Record'!J2327)</f>
        <v/>
      </c>
      <c r="J2329" s="25" t="str">
        <f>IF('Student Record'!O2327="","",'Student Record'!O2327)</f>
        <v/>
      </c>
      <c r="K23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29" s="25" t="str">
        <f>IF(Table1[[#This Row],[नाम विद्यार्थी]]="","",IF(AND(Table1[[#This Row],[कक्षा]]&gt;8,Table1[[#This Row],[कक्षा]]&lt;11),50,""))</f>
        <v/>
      </c>
      <c r="M2329" s="28" t="str">
        <f>IF(Table1[[#This Row],[नाम विद्यार्थी]]="","",IF(AND(Table1[[#This Row],[कक्षा]]&gt;=11,'School Fees'!$L$3="Yes"),100,""))</f>
        <v/>
      </c>
      <c r="N23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29" s="25" t="str">
        <f>IF(Table1[[#This Row],[नाम विद्यार्थी]]="","",IF(Table1[[#This Row],[कक्षा]]&gt;8,5,""))</f>
        <v/>
      </c>
      <c r="P23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29" s="21"/>
      <c r="R2329" s="21"/>
      <c r="S2329" s="28" t="str">
        <f>IF(SUM(Table1[[#This Row],[छात्र निधि]:[टी.सी.शुल्क]])=0,"",SUM(Table1[[#This Row],[छात्र निधि]:[टी.सी.शुल्क]]))</f>
        <v/>
      </c>
      <c r="T2329" s="33"/>
      <c r="U2329" s="33"/>
      <c r="V2329" s="22"/>
    </row>
    <row r="2330" spans="2:22" ht="15">
      <c r="B2330" s="25" t="str">
        <f>IF(C2330="","",ROWS($A$4:A2330))</f>
        <v/>
      </c>
      <c r="C2330" s="25" t="str">
        <f>IF('Student Record'!A2328="","",'Student Record'!A2328)</f>
        <v/>
      </c>
      <c r="D2330" s="25" t="str">
        <f>IF('Student Record'!B2328="","",'Student Record'!B2328)</f>
        <v/>
      </c>
      <c r="E2330" s="25" t="str">
        <f>IF('Student Record'!C2328="","",'Student Record'!C2328)</f>
        <v/>
      </c>
      <c r="F2330" s="26" t="str">
        <f>IF('Student Record'!E2328="","",'Student Record'!E2328)</f>
        <v/>
      </c>
      <c r="G2330" s="26" t="str">
        <f>IF('Student Record'!G2328="","",'Student Record'!G2328)</f>
        <v/>
      </c>
      <c r="H2330" s="25" t="str">
        <f>IF('Student Record'!I2328="","",'Student Record'!I2328)</f>
        <v/>
      </c>
      <c r="I2330" s="27" t="str">
        <f>IF('Student Record'!J2328="","",'Student Record'!J2328)</f>
        <v/>
      </c>
      <c r="J2330" s="25" t="str">
        <f>IF('Student Record'!O2328="","",'Student Record'!O2328)</f>
        <v/>
      </c>
      <c r="K23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0" s="25" t="str">
        <f>IF(Table1[[#This Row],[नाम विद्यार्थी]]="","",IF(AND(Table1[[#This Row],[कक्षा]]&gt;8,Table1[[#This Row],[कक्षा]]&lt;11),50,""))</f>
        <v/>
      </c>
      <c r="M2330" s="28" t="str">
        <f>IF(Table1[[#This Row],[नाम विद्यार्थी]]="","",IF(AND(Table1[[#This Row],[कक्षा]]&gt;=11,'School Fees'!$L$3="Yes"),100,""))</f>
        <v/>
      </c>
      <c r="N23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0" s="25" t="str">
        <f>IF(Table1[[#This Row],[नाम विद्यार्थी]]="","",IF(Table1[[#This Row],[कक्षा]]&gt;8,5,""))</f>
        <v/>
      </c>
      <c r="P23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0" s="21"/>
      <c r="R2330" s="21"/>
      <c r="S2330" s="28" t="str">
        <f>IF(SUM(Table1[[#This Row],[छात्र निधि]:[टी.सी.शुल्क]])=0,"",SUM(Table1[[#This Row],[छात्र निधि]:[टी.सी.शुल्क]]))</f>
        <v/>
      </c>
      <c r="T2330" s="33"/>
      <c r="U2330" s="33"/>
      <c r="V2330" s="22"/>
    </row>
    <row r="2331" spans="2:22" ht="15">
      <c r="B2331" s="25" t="str">
        <f>IF(C2331="","",ROWS($A$4:A2331))</f>
        <v/>
      </c>
      <c r="C2331" s="25" t="str">
        <f>IF('Student Record'!A2329="","",'Student Record'!A2329)</f>
        <v/>
      </c>
      <c r="D2331" s="25" t="str">
        <f>IF('Student Record'!B2329="","",'Student Record'!B2329)</f>
        <v/>
      </c>
      <c r="E2331" s="25" t="str">
        <f>IF('Student Record'!C2329="","",'Student Record'!C2329)</f>
        <v/>
      </c>
      <c r="F2331" s="26" t="str">
        <f>IF('Student Record'!E2329="","",'Student Record'!E2329)</f>
        <v/>
      </c>
      <c r="G2331" s="26" t="str">
        <f>IF('Student Record'!G2329="","",'Student Record'!G2329)</f>
        <v/>
      </c>
      <c r="H2331" s="25" t="str">
        <f>IF('Student Record'!I2329="","",'Student Record'!I2329)</f>
        <v/>
      </c>
      <c r="I2331" s="27" t="str">
        <f>IF('Student Record'!J2329="","",'Student Record'!J2329)</f>
        <v/>
      </c>
      <c r="J2331" s="25" t="str">
        <f>IF('Student Record'!O2329="","",'Student Record'!O2329)</f>
        <v/>
      </c>
      <c r="K23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1" s="25" t="str">
        <f>IF(Table1[[#This Row],[नाम विद्यार्थी]]="","",IF(AND(Table1[[#This Row],[कक्षा]]&gt;8,Table1[[#This Row],[कक्षा]]&lt;11),50,""))</f>
        <v/>
      </c>
      <c r="M2331" s="28" t="str">
        <f>IF(Table1[[#This Row],[नाम विद्यार्थी]]="","",IF(AND(Table1[[#This Row],[कक्षा]]&gt;=11,'School Fees'!$L$3="Yes"),100,""))</f>
        <v/>
      </c>
      <c r="N23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1" s="25" t="str">
        <f>IF(Table1[[#This Row],[नाम विद्यार्थी]]="","",IF(Table1[[#This Row],[कक्षा]]&gt;8,5,""))</f>
        <v/>
      </c>
      <c r="P23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1" s="21"/>
      <c r="R2331" s="21"/>
      <c r="S2331" s="28" t="str">
        <f>IF(SUM(Table1[[#This Row],[छात्र निधि]:[टी.सी.शुल्क]])=0,"",SUM(Table1[[#This Row],[छात्र निधि]:[टी.सी.शुल्क]]))</f>
        <v/>
      </c>
      <c r="T2331" s="33"/>
      <c r="U2331" s="33"/>
      <c r="V2331" s="22"/>
    </row>
    <row r="2332" spans="2:22" ht="15">
      <c r="B2332" s="25" t="str">
        <f>IF(C2332="","",ROWS($A$4:A2332))</f>
        <v/>
      </c>
      <c r="C2332" s="25" t="str">
        <f>IF('Student Record'!A2330="","",'Student Record'!A2330)</f>
        <v/>
      </c>
      <c r="D2332" s="25" t="str">
        <f>IF('Student Record'!B2330="","",'Student Record'!B2330)</f>
        <v/>
      </c>
      <c r="E2332" s="25" t="str">
        <f>IF('Student Record'!C2330="","",'Student Record'!C2330)</f>
        <v/>
      </c>
      <c r="F2332" s="26" t="str">
        <f>IF('Student Record'!E2330="","",'Student Record'!E2330)</f>
        <v/>
      </c>
      <c r="G2332" s="26" t="str">
        <f>IF('Student Record'!G2330="","",'Student Record'!G2330)</f>
        <v/>
      </c>
      <c r="H2332" s="25" t="str">
        <f>IF('Student Record'!I2330="","",'Student Record'!I2330)</f>
        <v/>
      </c>
      <c r="I2332" s="27" t="str">
        <f>IF('Student Record'!J2330="","",'Student Record'!J2330)</f>
        <v/>
      </c>
      <c r="J2332" s="25" t="str">
        <f>IF('Student Record'!O2330="","",'Student Record'!O2330)</f>
        <v/>
      </c>
      <c r="K23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2" s="25" t="str">
        <f>IF(Table1[[#This Row],[नाम विद्यार्थी]]="","",IF(AND(Table1[[#This Row],[कक्षा]]&gt;8,Table1[[#This Row],[कक्षा]]&lt;11),50,""))</f>
        <v/>
      </c>
      <c r="M2332" s="28" t="str">
        <f>IF(Table1[[#This Row],[नाम विद्यार्थी]]="","",IF(AND(Table1[[#This Row],[कक्षा]]&gt;=11,'School Fees'!$L$3="Yes"),100,""))</f>
        <v/>
      </c>
      <c r="N23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2" s="25" t="str">
        <f>IF(Table1[[#This Row],[नाम विद्यार्थी]]="","",IF(Table1[[#This Row],[कक्षा]]&gt;8,5,""))</f>
        <v/>
      </c>
      <c r="P23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2" s="21"/>
      <c r="R2332" s="21"/>
      <c r="S2332" s="28" t="str">
        <f>IF(SUM(Table1[[#This Row],[छात्र निधि]:[टी.सी.शुल्क]])=0,"",SUM(Table1[[#This Row],[छात्र निधि]:[टी.सी.शुल्क]]))</f>
        <v/>
      </c>
      <c r="T2332" s="33"/>
      <c r="U2332" s="33"/>
      <c r="V2332" s="22"/>
    </row>
    <row r="2333" spans="2:22" ht="15">
      <c r="B2333" s="25" t="str">
        <f>IF(C2333="","",ROWS($A$4:A2333))</f>
        <v/>
      </c>
      <c r="C2333" s="25" t="str">
        <f>IF('Student Record'!A2331="","",'Student Record'!A2331)</f>
        <v/>
      </c>
      <c r="D2333" s="25" t="str">
        <f>IF('Student Record'!B2331="","",'Student Record'!B2331)</f>
        <v/>
      </c>
      <c r="E2333" s="25" t="str">
        <f>IF('Student Record'!C2331="","",'Student Record'!C2331)</f>
        <v/>
      </c>
      <c r="F2333" s="26" t="str">
        <f>IF('Student Record'!E2331="","",'Student Record'!E2331)</f>
        <v/>
      </c>
      <c r="G2333" s="26" t="str">
        <f>IF('Student Record'!G2331="","",'Student Record'!G2331)</f>
        <v/>
      </c>
      <c r="H2333" s="25" t="str">
        <f>IF('Student Record'!I2331="","",'Student Record'!I2331)</f>
        <v/>
      </c>
      <c r="I2333" s="27" t="str">
        <f>IF('Student Record'!J2331="","",'Student Record'!J2331)</f>
        <v/>
      </c>
      <c r="J2333" s="25" t="str">
        <f>IF('Student Record'!O2331="","",'Student Record'!O2331)</f>
        <v/>
      </c>
      <c r="K23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3" s="25" t="str">
        <f>IF(Table1[[#This Row],[नाम विद्यार्थी]]="","",IF(AND(Table1[[#This Row],[कक्षा]]&gt;8,Table1[[#This Row],[कक्षा]]&lt;11),50,""))</f>
        <v/>
      </c>
      <c r="M2333" s="28" t="str">
        <f>IF(Table1[[#This Row],[नाम विद्यार्थी]]="","",IF(AND(Table1[[#This Row],[कक्षा]]&gt;=11,'School Fees'!$L$3="Yes"),100,""))</f>
        <v/>
      </c>
      <c r="N23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3" s="25" t="str">
        <f>IF(Table1[[#This Row],[नाम विद्यार्थी]]="","",IF(Table1[[#This Row],[कक्षा]]&gt;8,5,""))</f>
        <v/>
      </c>
      <c r="P23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3" s="21"/>
      <c r="R2333" s="21"/>
      <c r="S2333" s="28" t="str">
        <f>IF(SUM(Table1[[#This Row],[छात्र निधि]:[टी.सी.शुल्क]])=0,"",SUM(Table1[[#This Row],[छात्र निधि]:[टी.सी.शुल्क]]))</f>
        <v/>
      </c>
      <c r="T2333" s="33"/>
      <c r="U2333" s="33"/>
      <c r="V2333" s="22"/>
    </row>
    <row r="2334" spans="2:22" ht="15">
      <c r="B2334" s="25" t="str">
        <f>IF(C2334="","",ROWS($A$4:A2334))</f>
        <v/>
      </c>
      <c r="C2334" s="25" t="str">
        <f>IF('Student Record'!A2332="","",'Student Record'!A2332)</f>
        <v/>
      </c>
      <c r="D2334" s="25" t="str">
        <f>IF('Student Record'!B2332="","",'Student Record'!B2332)</f>
        <v/>
      </c>
      <c r="E2334" s="25" t="str">
        <f>IF('Student Record'!C2332="","",'Student Record'!C2332)</f>
        <v/>
      </c>
      <c r="F2334" s="26" t="str">
        <f>IF('Student Record'!E2332="","",'Student Record'!E2332)</f>
        <v/>
      </c>
      <c r="G2334" s="26" t="str">
        <f>IF('Student Record'!G2332="","",'Student Record'!G2332)</f>
        <v/>
      </c>
      <c r="H2334" s="25" t="str">
        <f>IF('Student Record'!I2332="","",'Student Record'!I2332)</f>
        <v/>
      </c>
      <c r="I2334" s="27" t="str">
        <f>IF('Student Record'!J2332="","",'Student Record'!J2332)</f>
        <v/>
      </c>
      <c r="J2334" s="25" t="str">
        <f>IF('Student Record'!O2332="","",'Student Record'!O2332)</f>
        <v/>
      </c>
      <c r="K23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4" s="25" t="str">
        <f>IF(Table1[[#This Row],[नाम विद्यार्थी]]="","",IF(AND(Table1[[#This Row],[कक्षा]]&gt;8,Table1[[#This Row],[कक्षा]]&lt;11),50,""))</f>
        <v/>
      </c>
      <c r="M2334" s="28" t="str">
        <f>IF(Table1[[#This Row],[नाम विद्यार्थी]]="","",IF(AND(Table1[[#This Row],[कक्षा]]&gt;=11,'School Fees'!$L$3="Yes"),100,""))</f>
        <v/>
      </c>
      <c r="N23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4" s="25" t="str">
        <f>IF(Table1[[#This Row],[नाम विद्यार्थी]]="","",IF(Table1[[#This Row],[कक्षा]]&gt;8,5,""))</f>
        <v/>
      </c>
      <c r="P23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4" s="21"/>
      <c r="R2334" s="21"/>
      <c r="S2334" s="28" t="str">
        <f>IF(SUM(Table1[[#This Row],[छात्र निधि]:[टी.सी.शुल्क]])=0,"",SUM(Table1[[#This Row],[छात्र निधि]:[टी.सी.शुल्क]]))</f>
        <v/>
      </c>
      <c r="T2334" s="33"/>
      <c r="U2334" s="33"/>
      <c r="V2334" s="22"/>
    </row>
    <row r="2335" spans="2:22" ht="15">
      <c r="B2335" s="25" t="str">
        <f>IF(C2335="","",ROWS($A$4:A2335))</f>
        <v/>
      </c>
      <c r="C2335" s="25" t="str">
        <f>IF('Student Record'!A2333="","",'Student Record'!A2333)</f>
        <v/>
      </c>
      <c r="D2335" s="25" t="str">
        <f>IF('Student Record'!B2333="","",'Student Record'!B2333)</f>
        <v/>
      </c>
      <c r="E2335" s="25" t="str">
        <f>IF('Student Record'!C2333="","",'Student Record'!C2333)</f>
        <v/>
      </c>
      <c r="F2335" s="26" t="str">
        <f>IF('Student Record'!E2333="","",'Student Record'!E2333)</f>
        <v/>
      </c>
      <c r="G2335" s="26" t="str">
        <f>IF('Student Record'!G2333="","",'Student Record'!G2333)</f>
        <v/>
      </c>
      <c r="H2335" s="25" t="str">
        <f>IF('Student Record'!I2333="","",'Student Record'!I2333)</f>
        <v/>
      </c>
      <c r="I2335" s="27" t="str">
        <f>IF('Student Record'!J2333="","",'Student Record'!J2333)</f>
        <v/>
      </c>
      <c r="J2335" s="25" t="str">
        <f>IF('Student Record'!O2333="","",'Student Record'!O2333)</f>
        <v/>
      </c>
      <c r="K23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5" s="25" t="str">
        <f>IF(Table1[[#This Row],[नाम विद्यार्थी]]="","",IF(AND(Table1[[#This Row],[कक्षा]]&gt;8,Table1[[#This Row],[कक्षा]]&lt;11),50,""))</f>
        <v/>
      </c>
      <c r="M2335" s="28" t="str">
        <f>IF(Table1[[#This Row],[नाम विद्यार्थी]]="","",IF(AND(Table1[[#This Row],[कक्षा]]&gt;=11,'School Fees'!$L$3="Yes"),100,""))</f>
        <v/>
      </c>
      <c r="N23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5" s="25" t="str">
        <f>IF(Table1[[#This Row],[नाम विद्यार्थी]]="","",IF(Table1[[#This Row],[कक्षा]]&gt;8,5,""))</f>
        <v/>
      </c>
      <c r="P23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5" s="21"/>
      <c r="R2335" s="21"/>
      <c r="S2335" s="28" t="str">
        <f>IF(SUM(Table1[[#This Row],[छात्र निधि]:[टी.सी.शुल्क]])=0,"",SUM(Table1[[#This Row],[छात्र निधि]:[टी.सी.शुल्क]]))</f>
        <v/>
      </c>
      <c r="T2335" s="33"/>
      <c r="U2335" s="33"/>
      <c r="V2335" s="22"/>
    </row>
    <row r="2336" spans="2:22" ht="15">
      <c r="B2336" s="25" t="str">
        <f>IF(C2336="","",ROWS($A$4:A2336))</f>
        <v/>
      </c>
      <c r="C2336" s="25" t="str">
        <f>IF('Student Record'!A2334="","",'Student Record'!A2334)</f>
        <v/>
      </c>
      <c r="D2336" s="25" t="str">
        <f>IF('Student Record'!B2334="","",'Student Record'!B2334)</f>
        <v/>
      </c>
      <c r="E2336" s="25" t="str">
        <f>IF('Student Record'!C2334="","",'Student Record'!C2334)</f>
        <v/>
      </c>
      <c r="F2336" s="26" t="str">
        <f>IF('Student Record'!E2334="","",'Student Record'!E2334)</f>
        <v/>
      </c>
      <c r="G2336" s="26" t="str">
        <f>IF('Student Record'!G2334="","",'Student Record'!G2334)</f>
        <v/>
      </c>
      <c r="H2336" s="25" t="str">
        <f>IF('Student Record'!I2334="","",'Student Record'!I2334)</f>
        <v/>
      </c>
      <c r="I2336" s="27" t="str">
        <f>IF('Student Record'!J2334="","",'Student Record'!J2334)</f>
        <v/>
      </c>
      <c r="J2336" s="25" t="str">
        <f>IF('Student Record'!O2334="","",'Student Record'!O2334)</f>
        <v/>
      </c>
      <c r="K23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6" s="25" t="str">
        <f>IF(Table1[[#This Row],[नाम विद्यार्थी]]="","",IF(AND(Table1[[#This Row],[कक्षा]]&gt;8,Table1[[#This Row],[कक्षा]]&lt;11),50,""))</f>
        <v/>
      </c>
      <c r="M2336" s="28" t="str">
        <f>IF(Table1[[#This Row],[नाम विद्यार्थी]]="","",IF(AND(Table1[[#This Row],[कक्षा]]&gt;=11,'School Fees'!$L$3="Yes"),100,""))</f>
        <v/>
      </c>
      <c r="N23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6" s="25" t="str">
        <f>IF(Table1[[#This Row],[नाम विद्यार्थी]]="","",IF(Table1[[#This Row],[कक्षा]]&gt;8,5,""))</f>
        <v/>
      </c>
      <c r="P23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6" s="21"/>
      <c r="R2336" s="21"/>
      <c r="S2336" s="28" t="str">
        <f>IF(SUM(Table1[[#This Row],[छात्र निधि]:[टी.सी.शुल्क]])=0,"",SUM(Table1[[#This Row],[छात्र निधि]:[टी.सी.शुल्क]]))</f>
        <v/>
      </c>
      <c r="T2336" s="33"/>
      <c r="U2336" s="33"/>
      <c r="V2336" s="22"/>
    </row>
    <row r="2337" spans="2:22" ht="15">
      <c r="B2337" s="25" t="str">
        <f>IF(C2337="","",ROWS($A$4:A2337))</f>
        <v/>
      </c>
      <c r="C2337" s="25" t="str">
        <f>IF('Student Record'!A2335="","",'Student Record'!A2335)</f>
        <v/>
      </c>
      <c r="D2337" s="25" t="str">
        <f>IF('Student Record'!B2335="","",'Student Record'!B2335)</f>
        <v/>
      </c>
      <c r="E2337" s="25" t="str">
        <f>IF('Student Record'!C2335="","",'Student Record'!C2335)</f>
        <v/>
      </c>
      <c r="F2337" s="26" t="str">
        <f>IF('Student Record'!E2335="","",'Student Record'!E2335)</f>
        <v/>
      </c>
      <c r="G2337" s="26" t="str">
        <f>IF('Student Record'!G2335="","",'Student Record'!G2335)</f>
        <v/>
      </c>
      <c r="H2337" s="25" t="str">
        <f>IF('Student Record'!I2335="","",'Student Record'!I2335)</f>
        <v/>
      </c>
      <c r="I2337" s="27" t="str">
        <f>IF('Student Record'!J2335="","",'Student Record'!J2335)</f>
        <v/>
      </c>
      <c r="J2337" s="25" t="str">
        <f>IF('Student Record'!O2335="","",'Student Record'!O2335)</f>
        <v/>
      </c>
      <c r="K23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7" s="25" t="str">
        <f>IF(Table1[[#This Row],[नाम विद्यार्थी]]="","",IF(AND(Table1[[#This Row],[कक्षा]]&gt;8,Table1[[#This Row],[कक्षा]]&lt;11),50,""))</f>
        <v/>
      </c>
      <c r="M2337" s="28" t="str">
        <f>IF(Table1[[#This Row],[नाम विद्यार्थी]]="","",IF(AND(Table1[[#This Row],[कक्षा]]&gt;=11,'School Fees'!$L$3="Yes"),100,""))</f>
        <v/>
      </c>
      <c r="N23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7" s="25" t="str">
        <f>IF(Table1[[#This Row],[नाम विद्यार्थी]]="","",IF(Table1[[#This Row],[कक्षा]]&gt;8,5,""))</f>
        <v/>
      </c>
      <c r="P23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7" s="21"/>
      <c r="R2337" s="21"/>
      <c r="S2337" s="28" t="str">
        <f>IF(SUM(Table1[[#This Row],[छात्र निधि]:[टी.सी.शुल्क]])=0,"",SUM(Table1[[#This Row],[छात्र निधि]:[टी.सी.शुल्क]]))</f>
        <v/>
      </c>
      <c r="T2337" s="33"/>
      <c r="U2337" s="33"/>
      <c r="V2337" s="22"/>
    </row>
    <row r="2338" spans="2:22" ht="15">
      <c r="B2338" s="25" t="str">
        <f>IF(C2338="","",ROWS($A$4:A2338))</f>
        <v/>
      </c>
      <c r="C2338" s="25" t="str">
        <f>IF('Student Record'!A2336="","",'Student Record'!A2336)</f>
        <v/>
      </c>
      <c r="D2338" s="25" t="str">
        <f>IF('Student Record'!B2336="","",'Student Record'!B2336)</f>
        <v/>
      </c>
      <c r="E2338" s="25" t="str">
        <f>IF('Student Record'!C2336="","",'Student Record'!C2336)</f>
        <v/>
      </c>
      <c r="F2338" s="26" t="str">
        <f>IF('Student Record'!E2336="","",'Student Record'!E2336)</f>
        <v/>
      </c>
      <c r="G2338" s="26" t="str">
        <f>IF('Student Record'!G2336="","",'Student Record'!G2336)</f>
        <v/>
      </c>
      <c r="H2338" s="25" t="str">
        <f>IF('Student Record'!I2336="","",'Student Record'!I2336)</f>
        <v/>
      </c>
      <c r="I2338" s="27" t="str">
        <f>IF('Student Record'!J2336="","",'Student Record'!J2336)</f>
        <v/>
      </c>
      <c r="J2338" s="25" t="str">
        <f>IF('Student Record'!O2336="","",'Student Record'!O2336)</f>
        <v/>
      </c>
      <c r="K23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8" s="25" t="str">
        <f>IF(Table1[[#This Row],[नाम विद्यार्थी]]="","",IF(AND(Table1[[#This Row],[कक्षा]]&gt;8,Table1[[#This Row],[कक्षा]]&lt;11),50,""))</f>
        <v/>
      </c>
      <c r="M2338" s="28" t="str">
        <f>IF(Table1[[#This Row],[नाम विद्यार्थी]]="","",IF(AND(Table1[[#This Row],[कक्षा]]&gt;=11,'School Fees'!$L$3="Yes"),100,""))</f>
        <v/>
      </c>
      <c r="N23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8" s="25" t="str">
        <f>IF(Table1[[#This Row],[नाम विद्यार्थी]]="","",IF(Table1[[#This Row],[कक्षा]]&gt;8,5,""))</f>
        <v/>
      </c>
      <c r="P23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8" s="21"/>
      <c r="R2338" s="21"/>
      <c r="S2338" s="28" t="str">
        <f>IF(SUM(Table1[[#This Row],[छात्र निधि]:[टी.सी.शुल्क]])=0,"",SUM(Table1[[#This Row],[छात्र निधि]:[टी.सी.शुल्क]]))</f>
        <v/>
      </c>
      <c r="T2338" s="33"/>
      <c r="U2338" s="33"/>
      <c r="V2338" s="22"/>
    </row>
    <row r="2339" spans="2:22" ht="15">
      <c r="B2339" s="25" t="str">
        <f>IF(C2339="","",ROWS($A$4:A2339))</f>
        <v/>
      </c>
      <c r="C2339" s="25" t="str">
        <f>IF('Student Record'!A2337="","",'Student Record'!A2337)</f>
        <v/>
      </c>
      <c r="D2339" s="25" t="str">
        <f>IF('Student Record'!B2337="","",'Student Record'!B2337)</f>
        <v/>
      </c>
      <c r="E2339" s="25" t="str">
        <f>IF('Student Record'!C2337="","",'Student Record'!C2337)</f>
        <v/>
      </c>
      <c r="F2339" s="26" t="str">
        <f>IF('Student Record'!E2337="","",'Student Record'!E2337)</f>
        <v/>
      </c>
      <c r="G2339" s="26" t="str">
        <f>IF('Student Record'!G2337="","",'Student Record'!G2337)</f>
        <v/>
      </c>
      <c r="H2339" s="25" t="str">
        <f>IF('Student Record'!I2337="","",'Student Record'!I2337)</f>
        <v/>
      </c>
      <c r="I2339" s="27" t="str">
        <f>IF('Student Record'!J2337="","",'Student Record'!J2337)</f>
        <v/>
      </c>
      <c r="J2339" s="25" t="str">
        <f>IF('Student Record'!O2337="","",'Student Record'!O2337)</f>
        <v/>
      </c>
      <c r="K23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39" s="25" t="str">
        <f>IF(Table1[[#This Row],[नाम विद्यार्थी]]="","",IF(AND(Table1[[#This Row],[कक्षा]]&gt;8,Table1[[#This Row],[कक्षा]]&lt;11),50,""))</f>
        <v/>
      </c>
      <c r="M2339" s="28" t="str">
        <f>IF(Table1[[#This Row],[नाम विद्यार्थी]]="","",IF(AND(Table1[[#This Row],[कक्षा]]&gt;=11,'School Fees'!$L$3="Yes"),100,""))</f>
        <v/>
      </c>
      <c r="N23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39" s="25" t="str">
        <f>IF(Table1[[#This Row],[नाम विद्यार्थी]]="","",IF(Table1[[#This Row],[कक्षा]]&gt;8,5,""))</f>
        <v/>
      </c>
      <c r="P23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39" s="21"/>
      <c r="R2339" s="21"/>
      <c r="S2339" s="28" t="str">
        <f>IF(SUM(Table1[[#This Row],[छात्र निधि]:[टी.सी.शुल्क]])=0,"",SUM(Table1[[#This Row],[छात्र निधि]:[टी.सी.शुल्क]]))</f>
        <v/>
      </c>
      <c r="T2339" s="33"/>
      <c r="U2339" s="33"/>
      <c r="V2339" s="22"/>
    </row>
    <row r="2340" spans="2:22" ht="15">
      <c r="B2340" s="25" t="str">
        <f>IF(C2340="","",ROWS($A$4:A2340))</f>
        <v/>
      </c>
      <c r="C2340" s="25" t="str">
        <f>IF('Student Record'!A2338="","",'Student Record'!A2338)</f>
        <v/>
      </c>
      <c r="D2340" s="25" t="str">
        <f>IF('Student Record'!B2338="","",'Student Record'!B2338)</f>
        <v/>
      </c>
      <c r="E2340" s="25" t="str">
        <f>IF('Student Record'!C2338="","",'Student Record'!C2338)</f>
        <v/>
      </c>
      <c r="F2340" s="26" t="str">
        <f>IF('Student Record'!E2338="","",'Student Record'!E2338)</f>
        <v/>
      </c>
      <c r="G2340" s="26" t="str">
        <f>IF('Student Record'!G2338="","",'Student Record'!G2338)</f>
        <v/>
      </c>
      <c r="H2340" s="25" t="str">
        <f>IF('Student Record'!I2338="","",'Student Record'!I2338)</f>
        <v/>
      </c>
      <c r="I2340" s="27" t="str">
        <f>IF('Student Record'!J2338="","",'Student Record'!J2338)</f>
        <v/>
      </c>
      <c r="J2340" s="25" t="str">
        <f>IF('Student Record'!O2338="","",'Student Record'!O2338)</f>
        <v/>
      </c>
      <c r="K23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0" s="25" t="str">
        <f>IF(Table1[[#This Row],[नाम विद्यार्थी]]="","",IF(AND(Table1[[#This Row],[कक्षा]]&gt;8,Table1[[#This Row],[कक्षा]]&lt;11),50,""))</f>
        <v/>
      </c>
      <c r="M2340" s="28" t="str">
        <f>IF(Table1[[#This Row],[नाम विद्यार्थी]]="","",IF(AND(Table1[[#This Row],[कक्षा]]&gt;=11,'School Fees'!$L$3="Yes"),100,""))</f>
        <v/>
      </c>
      <c r="N23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0" s="25" t="str">
        <f>IF(Table1[[#This Row],[नाम विद्यार्थी]]="","",IF(Table1[[#This Row],[कक्षा]]&gt;8,5,""))</f>
        <v/>
      </c>
      <c r="P23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0" s="21"/>
      <c r="R2340" s="21"/>
      <c r="S2340" s="28" t="str">
        <f>IF(SUM(Table1[[#This Row],[छात्र निधि]:[टी.सी.शुल्क]])=0,"",SUM(Table1[[#This Row],[छात्र निधि]:[टी.सी.शुल्क]]))</f>
        <v/>
      </c>
      <c r="T2340" s="33"/>
      <c r="U2340" s="33"/>
      <c r="V2340" s="22"/>
    </row>
    <row r="2341" spans="2:22" ht="15">
      <c r="B2341" s="25" t="str">
        <f>IF(C2341="","",ROWS($A$4:A2341))</f>
        <v/>
      </c>
      <c r="C2341" s="25" t="str">
        <f>IF('Student Record'!A2339="","",'Student Record'!A2339)</f>
        <v/>
      </c>
      <c r="D2341" s="25" t="str">
        <f>IF('Student Record'!B2339="","",'Student Record'!B2339)</f>
        <v/>
      </c>
      <c r="E2341" s="25" t="str">
        <f>IF('Student Record'!C2339="","",'Student Record'!C2339)</f>
        <v/>
      </c>
      <c r="F2341" s="26" t="str">
        <f>IF('Student Record'!E2339="","",'Student Record'!E2339)</f>
        <v/>
      </c>
      <c r="G2341" s="26" t="str">
        <f>IF('Student Record'!G2339="","",'Student Record'!G2339)</f>
        <v/>
      </c>
      <c r="H2341" s="25" t="str">
        <f>IF('Student Record'!I2339="","",'Student Record'!I2339)</f>
        <v/>
      </c>
      <c r="I2341" s="27" t="str">
        <f>IF('Student Record'!J2339="","",'Student Record'!J2339)</f>
        <v/>
      </c>
      <c r="J2341" s="25" t="str">
        <f>IF('Student Record'!O2339="","",'Student Record'!O2339)</f>
        <v/>
      </c>
      <c r="K23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1" s="25" t="str">
        <f>IF(Table1[[#This Row],[नाम विद्यार्थी]]="","",IF(AND(Table1[[#This Row],[कक्षा]]&gt;8,Table1[[#This Row],[कक्षा]]&lt;11),50,""))</f>
        <v/>
      </c>
      <c r="M2341" s="28" t="str">
        <f>IF(Table1[[#This Row],[नाम विद्यार्थी]]="","",IF(AND(Table1[[#This Row],[कक्षा]]&gt;=11,'School Fees'!$L$3="Yes"),100,""))</f>
        <v/>
      </c>
      <c r="N23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1" s="25" t="str">
        <f>IF(Table1[[#This Row],[नाम विद्यार्थी]]="","",IF(Table1[[#This Row],[कक्षा]]&gt;8,5,""))</f>
        <v/>
      </c>
      <c r="P23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1" s="21"/>
      <c r="R2341" s="21"/>
      <c r="S2341" s="28" t="str">
        <f>IF(SUM(Table1[[#This Row],[छात्र निधि]:[टी.सी.शुल्क]])=0,"",SUM(Table1[[#This Row],[छात्र निधि]:[टी.सी.शुल्क]]))</f>
        <v/>
      </c>
      <c r="T2341" s="33"/>
      <c r="U2341" s="33"/>
      <c r="V2341" s="22"/>
    </row>
    <row r="2342" spans="2:22" ht="15">
      <c r="B2342" s="25" t="str">
        <f>IF(C2342="","",ROWS($A$4:A2342))</f>
        <v/>
      </c>
      <c r="C2342" s="25" t="str">
        <f>IF('Student Record'!A2340="","",'Student Record'!A2340)</f>
        <v/>
      </c>
      <c r="D2342" s="25" t="str">
        <f>IF('Student Record'!B2340="","",'Student Record'!B2340)</f>
        <v/>
      </c>
      <c r="E2342" s="25" t="str">
        <f>IF('Student Record'!C2340="","",'Student Record'!C2340)</f>
        <v/>
      </c>
      <c r="F2342" s="26" t="str">
        <f>IF('Student Record'!E2340="","",'Student Record'!E2340)</f>
        <v/>
      </c>
      <c r="G2342" s="26" t="str">
        <f>IF('Student Record'!G2340="","",'Student Record'!G2340)</f>
        <v/>
      </c>
      <c r="H2342" s="25" t="str">
        <f>IF('Student Record'!I2340="","",'Student Record'!I2340)</f>
        <v/>
      </c>
      <c r="I2342" s="27" t="str">
        <f>IF('Student Record'!J2340="","",'Student Record'!J2340)</f>
        <v/>
      </c>
      <c r="J2342" s="25" t="str">
        <f>IF('Student Record'!O2340="","",'Student Record'!O2340)</f>
        <v/>
      </c>
      <c r="K23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2" s="25" t="str">
        <f>IF(Table1[[#This Row],[नाम विद्यार्थी]]="","",IF(AND(Table1[[#This Row],[कक्षा]]&gt;8,Table1[[#This Row],[कक्षा]]&lt;11),50,""))</f>
        <v/>
      </c>
      <c r="M2342" s="28" t="str">
        <f>IF(Table1[[#This Row],[नाम विद्यार्थी]]="","",IF(AND(Table1[[#This Row],[कक्षा]]&gt;=11,'School Fees'!$L$3="Yes"),100,""))</f>
        <v/>
      </c>
      <c r="N23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2" s="25" t="str">
        <f>IF(Table1[[#This Row],[नाम विद्यार्थी]]="","",IF(Table1[[#This Row],[कक्षा]]&gt;8,5,""))</f>
        <v/>
      </c>
      <c r="P23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2" s="21"/>
      <c r="R2342" s="21"/>
      <c r="S2342" s="28" t="str">
        <f>IF(SUM(Table1[[#This Row],[छात्र निधि]:[टी.सी.शुल्क]])=0,"",SUM(Table1[[#This Row],[छात्र निधि]:[टी.सी.शुल्क]]))</f>
        <v/>
      </c>
      <c r="T2342" s="33"/>
      <c r="U2342" s="33"/>
      <c r="V2342" s="22"/>
    </row>
    <row r="2343" spans="2:22" ht="15">
      <c r="B2343" s="25" t="str">
        <f>IF(C2343="","",ROWS($A$4:A2343))</f>
        <v/>
      </c>
      <c r="C2343" s="25" t="str">
        <f>IF('Student Record'!A2341="","",'Student Record'!A2341)</f>
        <v/>
      </c>
      <c r="D2343" s="25" t="str">
        <f>IF('Student Record'!B2341="","",'Student Record'!B2341)</f>
        <v/>
      </c>
      <c r="E2343" s="25" t="str">
        <f>IF('Student Record'!C2341="","",'Student Record'!C2341)</f>
        <v/>
      </c>
      <c r="F2343" s="26" t="str">
        <f>IF('Student Record'!E2341="","",'Student Record'!E2341)</f>
        <v/>
      </c>
      <c r="G2343" s="26" t="str">
        <f>IF('Student Record'!G2341="","",'Student Record'!G2341)</f>
        <v/>
      </c>
      <c r="H2343" s="25" t="str">
        <f>IF('Student Record'!I2341="","",'Student Record'!I2341)</f>
        <v/>
      </c>
      <c r="I2343" s="27" t="str">
        <f>IF('Student Record'!J2341="","",'Student Record'!J2341)</f>
        <v/>
      </c>
      <c r="J2343" s="25" t="str">
        <f>IF('Student Record'!O2341="","",'Student Record'!O2341)</f>
        <v/>
      </c>
      <c r="K23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3" s="25" t="str">
        <f>IF(Table1[[#This Row],[नाम विद्यार्थी]]="","",IF(AND(Table1[[#This Row],[कक्षा]]&gt;8,Table1[[#This Row],[कक्षा]]&lt;11),50,""))</f>
        <v/>
      </c>
      <c r="M2343" s="28" t="str">
        <f>IF(Table1[[#This Row],[नाम विद्यार्थी]]="","",IF(AND(Table1[[#This Row],[कक्षा]]&gt;=11,'School Fees'!$L$3="Yes"),100,""))</f>
        <v/>
      </c>
      <c r="N23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3" s="25" t="str">
        <f>IF(Table1[[#This Row],[नाम विद्यार्थी]]="","",IF(Table1[[#This Row],[कक्षा]]&gt;8,5,""))</f>
        <v/>
      </c>
      <c r="P23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3" s="21"/>
      <c r="R2343" s="21"/>
      <c r="S2343" s="28" t="str">
        <f>IF(SUM(Table1[[#This Row],[छात्र निधि]:[टी.सी.शुल्क]])=0,"",SUM(Table1[[#This Row],[छात्र निधि]:[टी.सी.शुल्क]]))</f>
        <v/>
      </c>
      <c r="T2343" s="33"/>
      <c r="U2343" s="33"/>
      <c r="V2343" s="22"/>
    </row>
    <row r="2344" spans="2:22" ht="15">
      <c r="B2344" s="25" t="str">
        <f>IF(C2344="","",ROWS($A$4:A2344))</f>
        <v/>
      </c>
      <c r="C2344" s="25" t="str">
        <f>IF('Student Record'!A2342="","",'Student Record'!A2342)</f>
        <v/>
      </c>
      <c r="D2344" s="25" t="str">
        <f>IF('Student Record'!B2342="","",'Student Record'!B2342)</f>
        <v/>
      </c>
      <c r="E2344" s="25" t="str">
        <f>IF('Student Record'!C2342="","",'Student Record'!C2342)</f>
        <v/>
      </c>
      <c r="F2344" s="26" t="str">
        <f>IF('Student Record'!E2342="","",'Student Record'!E2342)</f>
        <v/>
      </c>
      <c r="G2344" s="26" t="str">
        <f>IF('Student Record'!G2342="","",'Student Record'!G2342)</f>
        <v/>
      </c>
      <c r="H2344" s="25" t="str">
        <f>IF('Student Record'!I2342="","",'Student Record'!I2342)</f>
        <v/>
      </c>
      <c r="I2344" s="27" t="str">
        <f>IF('Student Record'!J2342="","",'Student Record'!J2342)</f>
        <v/>
      </c>
      <c r="J2344" s="25" t="str">
        <f>IF('Student Record'!O2342="","",'Student Record'!O2342)</f>
        <v/>
      </c>
      <c r="K23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4" s="25" t="str">
        <f>IF(Table1[[#This Row],[नाम विद्यार्थी]]="","",IF(AND(Table1[[#This Row],[कक्षा]]&gt;8,Table1[[#This Row],[कक्षा]]&lt;11),50,""))</f>
        <v/>
      </c>
      <c r="M2344" s="28" t="str">
        <f>IF(Table1[[#This Row],[नाम विद्यार्थी]]="","",IF(AND(Table1[[#This Row],[कक्षा]]&gt;=11,'School Fees'!$L$3="Yes"),100,""))</f>
        <v/>
      </c>
      <c r="N23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4" s="25" t="str">
        <f>IF(Table1[[#This Row],[नाम विद्यार्थी]]="","",IF(Table1[[#This Row],[कक्षा]]&gt;8,5,""))</f>
        <v/>
      </c>
      <c r="P23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4" s="21"/>
      <c r="R2344" s="21"/>
      <c r="S2344" s="28" t="str">
        <f>IF(SUM(Table1[[#This Row],[छात्र निधि]:[टी.सी.शुल्क]])=0,"",SUM(Table1[[#This Row],[छात्र निधि]:[टी.सी.शुल्क]]))</f>
        <v/>
      </c>
      <c r="T2344" s="33"/>
      <c r="U2344" s="33"/>
      <c r="V2344" s="22"/>
    </row>
    <row r="2345" spans="2:22" ht="15">
      <c r="B2345" s="25" t="str">
        <f>IF(C2345="","",ROWS($A$4:A2345))</f>
        <v/>
      </c>
      <c r="C2345" s="25" t="str">
        <f>IF('Student Record'!A2343="","",'Student Record'!A2343)</f>
        <v/>
      </c>
      <c r="D2345" s="25" t="str">
        <f>IF('Student Record'!B2343="","",'Student Record'!B2343)</f>
        <v/>
      </c>
      <c r="E2345" s="25" t="str">
        <f>IF('Student Record'!C2343="","",'Student Record'!C2343)</f>
        <v/>
      </c>
      <c r="F2345" s="26" t="str">
        <f>IF('Student Record'!E2343="","",'Student Record'!E2343)</f>
        <v/>
      </c>
      <c r="G2345" s="26" t="str">
        <f>IF('Student Record'!G2343="","",'Student Record'!G2343)</f>
        <v/>
      </c>
      <c r="H2345" s="25" t="str">
        <f>IF('Student Record'!I2343="","",'Student Record'!I2343)</f>
        <v/>
      </c>
      <c r="I2345" s="27" t="str">
        <f>IF('Student Record'!J2343="","",'Student Record'!J2343)</f>
        <v/>
      </c>
      <c r="J2345" s="25" t="str">
        <f>IF('Student Record'!O2343="","",'Student Record'!O2343)</f>
        <v/>
      </c>
      <c r="K23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5" s="25" t="str">
        <f>IF(Table1[[#This Row],[नाम विद्यार्थी]]="","",IF(AND(Table1[[#This Row],[कक्षा]]&gt;8,Table1[[#This Row],[कक्षा]]&lt;11),50,""))</f>
        <v/>
      </c>
      <c r="M2345" s="28" t="str">
        <f>IF(Table1[[#This Row],[नाम विद्यार्थी]]="","",IF(AND(Table1[[#This Row],[कक्षा]]&gt;=11,'School Fees'!$L$3="Yes"),100,""))</f>
        <v/>
      </c>
      <c r="N23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5" s="25" t="str">
        <f>IF(Table1[[#This Row],[नाम विद्यार्थी]]="","",IF(Table1[[#This Row],[कक्षा]]&gt;8,5,""))</f>
        <v/>
      </c>
      <c r="P23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5" s="21"/>
      <c r="R2345" s="21"/>
      <c r="S2345" s="28" t="str">
        <f>IF(SUM(Table1[[#This Row],[छात्र निधि]:[टी.सी.शुल्क]])=0,"",SUM(Table1[[#This Row],[छात्र निधि]:[टी.सी.शुल्क]]))</f>
        <v/>
      </c>
      <c r="T2345" s="33"/>
      <c r="U2345" s="33"/>
      <c r="V2345" s="22"/>
    </row>
    <row r="2346" spans="2:22" ht="15">
      <c r="B2346" s="25" t="str">
        <f>IF(C2346="","",ROWS($A$4:A2346))</f>
        <v/>
      </c>
      <c r="C2346" s="25" t="str">
        <f>IF('Student Record'!A2344="","",'Student Record'!A2344)</f>
        <v/>
      </c>
      <c r="D2346" s="25" t="str">
        <f>IF('Student Record'!B2344="","",'Student Record'!B2344)</f>
        <v/>
      </c>
      <c r="E2346" s="25" t="str">
        <f>IF('Student Record'!C2344="","",'Student Record'!C2344)</f>
        <v/>
      </c>
      <c r="F2346" s="26" t="str">
        <f>IF('Student Record'!E2344="","",'Student Record'!E2344)</f>
        <v/>
      </c>
      <c r="G2346" s="26" t="str">
        <f>IF('Student Record'!G2344="","",'Student Record'!G2344)</f>
        <v/>
      </c>
      <c r="H2346" s="25" t="str">
        <f>IF('Student Record'!I2344="","",'Student Record'!I2344)</f>
        <v/>
      </c>
      <c r="I2346" s="27" t="str">
        <f>IF('Student Record'!J2344="","",'Student Record'!J2344)</f>
        <v/>
      </c>
      <c r="J2346" s="25" t="str">
        <f>IF('Student Record'!O2344="","",'Student Record'!O2344)</f>
        <v/>
      </c>
      <c r="K23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6" s="25" t="str">
        <f>IF(Table1[[#This Row],[नाम विद्यार्थी]]="","",IF(AND(Table1[[#This Row],[कक्षा]]&gt;8,Table1[[#This Row],[कक्षा]]&lt;11),50,""))</f>
        <v/>
      </c>
      <c r="M2346" s="28" t="str">
        <f>IF(Table1[[#This Row],[नाम विद्यार्थी]]="","",IF(AND(Table1[[#This Row],[कक्षा]]&gt;=11,'School Fees'!$L$3="Yes"),100,""))</f>
        <v/>
      </c>
      <c r="N23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6" s="25" t="str">
        <f>IF(Table1[[#This Row],[नाम विद्यार्थी]]="","",IF(Table1[[#This Row],[कक्षा]]&gt;8,5,""))</f>
        <v/>
      </c>
      <c r="P23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6" s="21"/>
      <c r="R2346" s="21"/>
      <c r="S2346" s="28" t="str">
        <f>IF(SUM(Table1[[#This Row],[छात्र निधि]:[टी.सी.शुल्क]])=0,"",SUM(Table1[[#This Row],[छात्र निधि]:[टी.सी.शुल्क]]))</f>
        <v/>
      </c>
      <c r="T2346" s="33"/>
      <c r="U2346" s="33"/>
      <c r="V2346" s="22"/>
    </row>
    <row r="2347" spans="2:22" ht="15">
      <c r="B2347" s="25" t="str">
        <f>IF(C2347="","",ROWS($A$4:A2347))</f>
        <v/>
      </c>
      <c r="C2347" s="25" t="str">
        <f>IF('Student Record'!A2345="","",'Student Record'!A2345)</f>
        <v/>
      </c>
      <c r="D2347" s="25" t="str">
        <f>IF('Student Record'!B2345="","",'Student Record'!B2345)</f>
        <v/>
      </c>
      <c r="E2347" s="25" t="str">
        <f>IF('Student Record'!C2345="","",'Student Record'!C2345)</f>
        <v/>
      </c>
      <c r="F2347" s="26" t="str">
        <f>IF('Student Record'!E2345="","",'Student Record'!E2345)</f>
        <v/>
      </c>
      <c r="G2347" s="26" t="str">
        <f>IF('Student Record'!G2345="","",'Student Record'!G2345)</f>
        <v/>
      </c>
      <c r="H2347" s="25" t="str">
        <f>IF('Student Record'!I2345="","",'Student Record'!I2345)</f>
        <v/>
      </c>
      <c r="I2347" s="27" t="str">
        <f>IF('Student Record'!J2345="","",'Student Record'!J2345)</f>
        <v/>
      </c>
      <c r="J2347" s="25" t="str">
        <f>IF('Student Record'!O2345="","",'Student Record'!O2345)</f>
        <v/>
      </c>
      <c r="K23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7" s="25" t="str">
        <f>IF(Table1[[#This Row],[नाम विद्यार्थी]]="","",IF(AND(Table1[[#This Row],[कक्षा]]&gt;8,Table1[[#This Row],[कक्षा]]&lt;11),50,""))</f>
        <v/>
      </c>
      <c r="M2347" s="28" t="str">
        <f>IF(Table1[[#This Row],[नाम विद्यार्थी]]="","",IF(AND(Table1[[#This Row],[कक्षा]]&gt;=11,'School Fees'!$L$3="Yes"),100,""))</f>
        <v/>
      </c>
      <c r="N23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7" s="25" t="str">
        <f>IF(Table1[[#This Row],[नाम विद्यार्थी]]="","",IF(Table1[[#This Row],[कक्षा]]&gt;8,5,""))</f>
        <v/>
      </c>
      <c r="P23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7" s="21"/>
      <c r="R2347" s="21"/>
      <c r="S2347" s="28" t="str">
        <f>IF(SUM(Table1[[#This Row],[छात्र निधि]:[टी.सी.शुल्क]])=0,"",SUM(Table1[[#This Row],[छात्र निधि]:[टी.सी.शुल्क]]))</f>
        <v/>
      </c>
      <c r="T2347" s="33"/>
      <c r="U2347" s="33"/>
      <c r="V2347" s="22"/>
    </row>
    <row r="2348" spans="2:22" ht="15">
      <c r="B2348" s="25" t="str">
        <f>IF(C2348="","",ROWS($A$4:A2348))</f>
        <v/>
      </c>
      <c r="C2348" s="25" t="str">
        <f>IF('Student Record'!A2346="","",'Student Record'!A2346)</f>
        <v/>
      </c>
      <c r="D2348" s="25" t="str">
        <f>IF('Student Record'!B2346="","",'Student Record'!B2346)</f>
        <v/>
      </c>
      <c r="E2348" s="25" t="str">
        <f>IF('Student Record'!C2346="","",'Student Record'!C2346)</f>
        <v/>
      </c>
      <c r="F2348" s="26" t="str">
        <f>IF('Student Record'!E2346="","",'Student Record'!E2346)</f>
        <v/>
      </c>
      <c r="G2348" s="26" t="str">
        <f>IF('Student Record'!G2346="","",'Student Record'!G2346)</f>
        <v/>
      </c>
      <c r="H2348" s="25" t="str">
        <f>IF('Student Record'!I2346="","",'Student Record'!I2346)</f>
        <v/>
      </c>
      <c r="I2348" s="27" t="str">
        <f>IF('Student Record'!J2346="","",'Student Record'!J2346)</f>
        <v/>
      </c>
      <c r="J2348" s="25" t="str">
        <f>IF('Student Record'!O2346="","",'Student Record'!O2346)</f>
        <v/>
      </c>
      <c r="K23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8" s="25" t="str">
        <f>IF(Table1[[#This Row],[नाम विद्यार्थी]]="","",IF(AND(Table1[[#This Row],[कक्षा]]&gt;8,Table1[[#This Row],[कक्षा]]&lt;11),50,""))</f>
        <v/>
      </c>
      <c r="M2348" s="28" t="str">
        <f>IF(Table1[[#This Row],[नाम विद्यार्थी]]="","",IF(AND(Table1[[#This Row],[कक्षा]]&gt;=11,'School Fees'!$L$3="Yes"),100,""))</f>
        <v/>
      </c>
      <c r="N23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8" s="25" t="str">
        <f>IF(Table1[[#This Row],[नाम विद्यार्थी]]="","",IF(Table1[[#This Row],[कक्षा]]&gt;8,5,""))</f>
        <v/>
      </c>
      <c r="P23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8" s="21"/>
      <c r="R2348" s="21"/>
      <c r="S2348" s="28" t="str">
        <f>IF(SUM(Table1[[#This Row],[छात्र निधि]:[टी.सी.शुल्क]])=0,"",SUM(Table1[[#This Row],[छात्र निधि]:[टी.सी.शुल्क]]))</f>
        <v/>
      </c>
      <c r="T2348" s="33"/>
      <c r="U2348" s="33"/>
      <c r="V2348" s="22"/>
    </row>
    <row r="2349" spans="2:22" ht="15">
      <c r="B2349" s="25" t="str">
        <f>IF(C2349="","",ROWS($A$4:A2349))</f>
        <v/>
      </c>
      <c r="C2349" s="25" t="str">
        <f>IF('Student Record'!A2347="","",'Student Record'!A2347)</f>
        <v/>
      </c>
      <c r="D2349" s="25" t="str">
        <f>IF('Student Record'!B2347="","",'Student Record'!B2347)</f>
        <v/>
      </c>
      <c r="E2349" s="25" t="str">
        <f>IF('Student Record'!C2347="","",'Student Record'!C2347)</f>
        <v/>
      </c>
      <c r="F2349" s="26" t="str">
        <f>IF('Student Record'!E2347="","",'Student Record'!E2347)</f>
        <v/>
      </c>
      <c r="G2349" s="26" t="str">
        <f>IF('Student Record'!G2347="","",'Student Record'!G2347)</f>
        <v/>
      </c>
      <c r="H2349" s="25" t="str">
        <f>IF('Student Record'!I2347="","",'Student Record'!I2347)</f>
        <v/>
      </c>
      <c r="I2349" s="27" t="str">
        <f>IF('Student Record'!J2347="","",'Student Record'!J2347)</f>
        <v/>
      </c>
      <c r="J2349" s="25" t="str">
        <f>IF('Student Record'!O2347="","",'Student Record'!O2347)</f>
        <v/>
      </c>
      <c r="K23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49" s="25" t="str">
        <f>IF(Table1[[#This Row],[नाम विद्यार्थी]]="","",IF(AND(Table1[[#This Row],[कक्षा]]&gt;8,Table1[[#This Row],[कक्षा]]&lt;11),50,""))</f>
        <v/>
      </c>
      <c r="M2349" s="28" t="str">
        <f>IF(Table1[[#This Row],[नाम विद्यार्थी]]="","",IF(AND(Table1[[#This Row],[कक्षा]]&gt;=11,'School Fees'!$L$3="Yes"),100,""))</f>
        <v/>
      </c>
      <c r="N23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49" s="25" t="str">
        <f>IF(Table1[[#This Row],[नाम विद्यार्थी]]="","",IF(Table1[[#This Row],[कक्षा]]&gt;8,5,""))</f>
        <v/>
      </c>
      <c r="P23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49" s="21"/>
      <c r="R2349" s="21"/>
      <c r="S2349" s="28" t="str">
        <f>IF(SUM(Table1[[#This Row],[छात्र निधि]:[टी.सी.शुल्क]])=0,"",SUM(Table1[[#This Row],[छात्र निधि]:[टी.सी.शुल्क]]))</f>
        <v/>
      </c>
      <c r="T2349" s="33"/>
      <c r="U2349" s="33"/>
      <c r="V2349" s="22"/>
    </row>
    <row r="2350" spans="2:22" ht="15">
      <c r="B2350" s="25" t="str">
        <f>IF(C2350="","",ROWS($A$4:A2350))</f>
        <v/>
      </c>
      <c r="C2350" s="25" t="str">
        <f>IF('Student Record'!A2348="","",'Student Record'!A2348)</f>
        <v/>
      </c>
      <c r="D2350" s="25" t="str">
        <f>IF('Student Record'!B2348="","",'Student Record'!B2348)</f>
        <v/>
      </c>
      <c r="E2350" s="25" t="str">
        <f>IF('Student Record'!C2348="","",'Student Record'!C2348)</f>
        <v/>
      </c>
      <c r="F2350" s="26" t="str">
        <f>IF('Student Record'!E2348="","",'Student Record'!E2348)</f>
        <v/>
      </c>
      <c r="G2350" s="26" t="str">
        <f>IF('Student Record'!G2348="","",'Student Record'!G2348)</f>
        <v/>
      </c>
      <c r="H2350" s="25" t="str">
        <f>IF('Student Record'!I2348="","",'Student Record'!I2348)</f>
        <v/>
      </c>
      <c r="I2350" s="27" t="str">
        <f>IF('Student Record'!J2348="","",'Student Record'!J2348)</f>
        <v/>
      </c>
      <c r="J2350" s="25" t="str">
        <f>IF('Student Record'!O2348="","",'Student Record'!O2348)</f>
        <v/>
      </c>
      <c r="K23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0" s="25" t="str">
        <f>IF(Table1[[#This Row],[नाम विद्यार्थी]]="","",IF(AND(Table1[[#This Row],[कक्षा]]&gt;8,Table1[[#This Row],[कक्षा]]&lt;11),50,""))</f>
        <v/>
      </c>
      <c r="M2350" s="28" t="str">
        <f>IF(Table1[[#This Row],[नाम विद्यार्थी]]="","",IF(AND(Table1[[#This Row],[कक्षा]]&gt;=11,'School Fees'!$L$3="Yes"),100,""))</f>
        <v/>
      </c>
      <c r="N23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0" s="25" t="str">
        <f>IF(Table1[[#This Row],[नाम विद्यार्थी]]="","",IF(Table1[[#This Row],[कक्षा]]&gt;8,5,""))</f>
        <v/>
      </c>
      <c r="P23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0" s="21"/>
      <c r="R2350" s="21"/>
      <c r="S2350" s="28" t="str">
        <f>IF(SUM(Table1[[#This Row],[छात्र निधि]:[टी.सी.शुल्क]])=0,"",SUM(Table1[[#This Row],[छात्र निधि]:[टी.सी.शुल्क]]))</f>
        <v/>
      </c>
      <c r="T2350" s="33"/>
      <c r="U2350" s="33"/>
      <c r="V2350" s="22"/>
    </row>
    <row r="2351" spans="2:22" ht="15">
      <c r="B2351" s="25" t="str">
        <f>IF(C2351="","",ROWS($A$4:A2351))</f>
        <v/>
      </c>
      <c r="C2351" s="25" t="str">
        <f>IF('Student Record'!A2349="","",'Student Record'!A2349)</f>
        <v/>
      </c>
      <c r="D2351" s="25" t="str">
        <f>IF('Student Record'!B2349="","",'Student Record'!B2349)</f>
        <v/>
      </c>
      <c r="E2351" s="25" t="str">
        <f>IF('Student Record'!C2349="","",'Student Record'!C2349)</f>
        <v/>
      </c>
      <c r="F2351" s="26" t="str">
        <f>IF('Student Record'!E2349="","",'Student Record'!E2349)</f>
        <v/>
      </c>
      <c r="G2351" s="26" t="str">
        <f>IF('Student Record'!G2349="","",'Student Record'!G2349)</f>
        <v/>
      </c>
      <c r="H2351" s="25" t="str">
        <f>IF('Student Record'!I2349="","",'Student Record'!I2349)</f>
        <v/>
      </c>
      <c r="I2351" s="27" t="str">
        <f>IF('Student Record'!J2349="","",'Student Record'!J2349)</f>
        <v/>
      </c>
      <c r="J2351" s="25" t="str">
        <f>IF('Student Record'!O2349="","",'Student Record'!O2349)</f>
        <v/>
      </c>
      <c r="K23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1" s="25" t="str">
        <f>IF(Table1[[#This Row],[नाम विद्यार्थी]]="","",IF(AND(Table1[[#This Row],[कक्षा]]&gt;8,Table1[[#This Row],[कक्षा]]&lt;11),50,""))</f>
        <v/>
      </c>
      <c r="M2351" s="28" t="str">
        <f>IF(Table1[[#This Row],[नाम विद्यार्थी]]="","",IF(AND(Table1[[#This Row],[कक्षा]]&gt;=11,'School Fees'!$L$3="Yes"),100,""))</f>
        <v/>
      </c>
      <c r="N23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1" s="25" t="str">
        <f>IF(Table1[[#This Row],[नाम विद्यार्थी]]="","",IF(Table1[[#This Row],[कक्षा]]&gt;8,5,""))</f>
        <v/>
      </c>
      <c r="P23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1" s="21"/>
      <c r="R2351" s="21"/>
      <c r="S2351" s="28" t="str">
        <f>IF(SUM(Table1[[#This Row],[छात्र निधि]:[टी.सी.शुल्क]])=0,"",SUM(Table1[[#This Row],[छात्र निधि]:[टी.सी.शुल्क]]))</f>
        <v/>
      </c>
      <c r="T2351" s="33"/>
      <c r="U2351" s="33"/>
      <c r="V2351" s="22"/>
    </row>
    <row r="2352" spans="2:22" ht="15">
      <c r="B2352" s="25" t="str">
        <f>IF(C2352="","",ROWS($A$4:A2352))</f>
        <v/>
      </c>
      <c r="C2352" s="25" t="str">
        <f>IF('Student Record'!A2350="","",'Student Record'!A2350)</f>
        <v/>
      </c>
      <c r="D2352" s="25" t="str">
        <f>IF('Student Record'!B2350="","",'Student Record'!B2350)</f>
        <v/>
      </c>
      <c r="E2352" s="25" t="str">
        <f>IF('Student Record'!C2350="","",'Student Record'!C2350)</f>
        <v/>
      </c>
      <c r="F2352" s="26" t="str">
        <f>IF('Student Record'!E2350="","",'Student Record'!E2350)</f>
        <v/>
      </c>
      <c r="G2352" s="26" t="str">
        <f>IF('Student Record'!G2350="","",'Student Record'!G2350)</f>
        <v/>
      </c>
      <c r="H2352" s="25" t="str">
        <f>IF('Student Record'!I2350="","",'Student Record'!I2350)</f>
        <v/>
      </c>
      <c r="I2352" s="27" t="str">
        <f>IF('Student Record'!J2350="","",'Student Record'!J2350)</f>
        <v/>
      </c>
      <c r="J2352" s="25" t="str">
        <f>IF('Student Record'!O2350="","",'Student Record'!O2350)</f>
        <v/>
      </c>
      <c r="K23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2" s="25" t="str">
        <f>IF(Table1[[#This Row],[नाम विद्यार्थी]]="","",IF(AND(Table1[[#This Row],[कक्षा]]&gt;8,Table1[[#This Row],[कक्षा]]&lt;11),50,""))</f>
        <v/>
      </c>
      <c r="M2352" s="28" t="str">
        <f>IF(Table1[[#This Row],[नाम विद्यार्थी]]="","",IF(AND(Table1[[#This Row],[कक्षा]]&gt;=11,'School Fees'!$L$3="Yes"),100,""))</f>
        <v/>
      </c>
      <c r="N23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2" s="25" t="str">
        <f>IF(Table1[[#This Row],[नाम विद्यार्थी]]="","",IF(Table1[[#This Row],[कक्षा]]&gt;8,5,""))</f>
        <v/>
      </c>
      <c r="P23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2" s="21"/>
      <c r="R2352" s="21"/>
      <c r="S2352" s="28" t="str">
        <f>IF(SUM(Table1[[#This Row],[छात्र निधि]:[टी.सी.शुल्क]])=0,"",SUM(Table1[[#This Row],[छात्र निधि]:[टी.सी.शुल्क]]))</f>
        <v/>
      </c>
      <c r="T2352" s="33"/>
      <c r="U2352" s="33"/>
      <c r="V2352" s="22"/>
    </row>
    <row r="2353" spans="2:22" ht="15">
      <c r="B2353" s="25" t="str">
        <f>IF(C2353="","",ROWS($A$4:A2353))</f>
        <v/>
      </c>
      <c r="C2353" s="25" t="str">
        <f>IF('Student Record'!A2351="","",'Student Record'!A2351)</f>
        <v/>
      </c>
      <c r="D2353" s="25" t="str">
        <f>IF('Student Record'!B2351="","",'Student Record'!B2351)</f>
        <v/>
      </c>
      <c r="E2353" s="25" t="str">
        <f>IF('Student Record'!C2351="","",'Student Record'!C2351)</f>
        <v/>
      </c>
      <c r="F2353" s="26" t="str">
        <f>IF('Student Record'!E2351="","",'Student Record'!E2351)</f>
        <v/>
      </c>
      <c r="G2353" s="26" t="str">
        <f>IF('Student Record'!G2351="","",'Student Record'!G2351)</f>
        <v/>
      </c>
      <c r="H2353" s="25" t="str">
        <f>IF('Student Record'!I2351="","",'Student Record'!I2351)</f>
        <v/>
      </c>
      <c r="I2353" s="27" t="str">
        <f>IF('Student Record'!J2351="","",'Student Record'!J2351)</f>
        <v/>
      </c>
      <c r="J2353" s="25" t="str">
        <f>IF('Student Record'!O2351="","",'Student Record'!O2351)</f>
        <v/>
      </c>
      <c r="K23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3" s="25" t="str">
        <f>IF(Table1[[#This Row],[नाम विद्यार्थी]]="","",IF(AND(Table1[[#This Row],[कक्षा]]&gt;8,Table1[[#This Row],[कक्षा]]&lt;11),50,""))</f>
        <v/>
      </c>
      <c r="M2353" s="28" t="str">
        <f>IF(Table1[[#This Row],[नाम विद्यार्थी]]="","",IF(AND(Table1[[#This Row],[कक्षा]]&gt;=11,'School Fees'!$L$3="Yes"),100,""))</f>
        <v/>
      </c>
      <c r="N23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3" s="25" t="str">
        <f>IF(Table1[[#This Row],[नाम विद्यार्थी]]="","",IF(Table1[[#This Row],[कक्षा]]&gt;8,5,""))</f>
        <v/>
      </c>
      <c r="P23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3" s="21"/>
      <c r="R2353" s="21"/>
      <c r="S2353" s="28" t="str">
        <f>IF(SUM(Table1[[#This Row],[छात्र निधि]:[टी.सी.शुल्क]])=0,"",SUM(Table1[[#This Row],[छात्र निधि]:[टी.सी.शुल्क]]))</f>
        <v/>
      </c>
      <c r="T2353" s="33"/>
      <c r="U2353" s="33"/>
      <c r="V2353" s="22"/>
    </row>
    <row r="2354" spans="2:22" ht="15">
      <c r="B2354" s="25" t="str">
        <f>IF(C2354="","",ROWS($A$4:A2354))</f>
        <v/>
      </c>
      <c r="C2354" s="25" t="str">
        <f>IF('Student Record'!A2352="","",'Student Record'!A2352)</f>
        <v/>
      </c>
      <c r="D2354" s="25" t="str">
        <f>IF('Student Record'!B2352="","",'Student Record'!B2352)</f>
        <v/>
      </c>
      <c r="E2354" s="25" t="str">
        <f>IF('Student Record'!C2352="","",'Student Record'!C2352)</f>
        <v/>
      </c>
      <c r="F2354" s="26" t="str">
        <f>IF('Student Record'!E2352="","",'Student Record'!E2352)</f>
        <v/>
      </c>
      <c r="G2354" s="26" t="str">
        <f>IF('Student Record'!G2352="","",'Student Record'!G2352)</f>
        <v/>
      </c>
      <c r="H2354" s="25" t="str">
        <f>IF('Student Record'!I2352="","",'Student Record'!I2352)</f>
        <v/>
      </c>
      <c r="I2354" s="27" t="str">
        <f>IF('Student Record'!J2352="","",'Student Record'!J2352)</f>
        <v/>
      </c>
      <c r="J2354" s="25" t="str">
        <f>IF('Student Record'!O2352="","",'Student Record'!O2352)</f>
        <v/>
      </c>
      <c r="K23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4" s="25" t="str">
        <f>IF(Table1[[#This Row],[नाम विद्यार्थी]]="","",IF(AND(Table1[[#This Row],[कक्षा]]&gt;8,Table1[[#This Row],[कक्षा]]&lt;11),50,""))</f>
        <v/>
      </c>
      <c r="M2354" s="28" t="str">
        <f>IF(Table1[[#This Row],[नाम विद्यार्थी]]="","",IF(AND(Table1[[#This Row],[कक्षा]]&gt;=11,'School Fees'!$L$3="Yes"),100,""))</f>
        <v/>
      </c>
      <c r="N23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4" s="25" t="str">
        <f>IF(Table1[[#This Row],[नाम विद्यार्थी]]="","",IF(Table1[[#This Row],[कक्षा]]&gt;8,5,""))</f>
        <v/>
      </c>
      <c r="P23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4" s="21"/>
      <c r="R2354" s="21"/>
      <c r="S2354" s="28" t="str">
        <f>IF(SUM(Table1[[#This Row],[छात्र निधि]:[टी.सी.शुल्क]])=0,"",SUM(Table1[[#This Row],[छात्र निधि]:[टी.सी.शुल्क]]))</f>
        <v/>
      </c>
      <c r="T2354" s="33"/>
      <c r="U2354" s="33"/>
      <c r="V2354" s="22"/>
    </row>
    <row r="2355" spans="2:22" ht="15">
      <c r="B2355" s="25" t="str">
        <f>IF(C2355="","",ROWS($A$4:A2355))</f>
        <v/>
      </c>
      <c r="C2355" s="25" t="str">
        <f>IF('Student Record'!A2353="","",'Student Record'!A2353)</f>
        <v/>
      </c>
      <c r="D2355" s="25" t="str">
        <f>IF('Student Record'!B2353="","",'Student Record'!B2353)</f>
        <v/>
      </c>
      <c r="E2355" s="25" t="str">
        <f>IF('Student Record'!C2353="","",'Student Record'!C2353)</f>
        <v/>
      </c>
      <c r="F2355" s="26" t="str">
        <f>IF('Student Record'!E2353="","",'Student Record'!E2353)</f>
        <v/>
      </c>
      <c r="G2355" s="26" t="str">
        <f>IF('Student Record'!G2353="","",'Student Record'!G2353)</f>
        <v/>
      </c>
      <c r="H2355" s="25" t="str">
        <f>IF('Student Record'!I2353="","",'Student Record'!I2353)</f>
        <v/>
      </c>
      <c r="I2355" s="27" t="str">
        <f>IF('Student Record'!J2353="","",'Student Record'!J2353)</f>
        <v/>
      </c>
      <c r="J2355" s="25" t="str">
        <f>IF('Student Record'!O2353="","",'Student Record'!O2353)</f>
        <v/>
      </c>
      <c r="K23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5" s="25" t="str">
        <f>IF(Table1[[#This Row],[नाम विद्यार्थी]]="","",IF(AND(Table1[[#This Row],[कक्षा]]&gt;8,Table1[[#This Row],[कक्षा]]&lt;11),50,""))</f>
        <v/>
      </c>
      <c r="M2355" s="28" t="str">
        <f>IF(Table1[[#This Row],[नाम विद्यार्थी]]="","",IF(AND(Table1[[#This Row],[कक्षा]]&gt;=11,'School Fees'!$L$3="Yes"),100,""))</f>
        <v/>
      </c>
      <c r="N23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5" s="25" t="str">
        <f>IF(Table1[[#This Row],[नाम विद्यार्थी]]="","",IF(Table1[[#This Row],[कक्षा]]&gt;8,5,""))</f>
        <v/>
      </c>
      <c r="P23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5" s="21"/>
      <c r="R2355" s="21"/>
      <c r="S2355" s="28" t="str">
        <f>IF(SUM(Table1[[#This Row],[छात्र निधि]:[टी.सी.शुल्क]])=0,"",SUM(Table1[[#This Row],[छात्र निधि]:[टी.सी.शुल्क]]))</f>
        <v/>
      </c>
      <c r="T2355" s="33"/>
      <c r="U2355" s="33"/>
      <c r="V2355" s="22"/>
    </row>
    <row r="2356" spans="2:22" ht="15">
      <c r="B2356" s="25" t="str">
        <f>IF(C2356="","",ROWS($A$4:A2356))</f>
        <v/>
      </c>
      <c r="C2356" s="25" t="str">
        <f>IF('Student Record'!A2354="","",'Student Record'!A2354)</f>
        <v/>
      </c>
      <c r="D2356" s="25" t="str">
        <f>IF('Student Record'!B2354="","",'Student Record'!B2354)</f>
        <v/>
      </c>
      <c r="E2356" s="25" t="str">
        <f>IF('Student Record'!C2354="","",'Student Record'!C2354)</f>
        <v/>
      </c>
      <c r="F2356" s="26" t="str">
        <f>IF('Student Record'!E2354="","",'Student Record'!E2354)</f>
        <v/>
      </c>
      <c r="G2356" s="26" t="str">
        <f>IF('Student Record'!G2354="","",'Student Record'!G2354)</f>
        <v/>
      </c>
      <c r="H2356" s="25" t="str">
        <f>IF('Student Record'!I2354="","",'Student Record'!I2354)</f>
        <v/>
      </c>
      <c r="I2356" s="27" t="str">
        <f>IF('Student Record'!J2354="","",'Student Record'!J2354)</f>
        <v/>
      </c>
      <c r="J2356" s="25" t="str">
        <f>IF('Student Record'!O2354="","",'Student Record'!O2354)</f>
        <v/>
      </c>
      <c r="K23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6" s="25" t="str">
        <f>IF(Table1[[#This Row],[नाम विद्यार्थी]]="","",IF(AND(Table1[[#This Row],[कक्षा]]&gt;8,Table1[[#This Row],[कक्षा]]&lt;11),50,""))</f>
        <v/>
      </c>
      <c r="M2356" s="28" t="str">
        <f>IF(Table1[[#This Row],[नाम विद्यार्थी]]="","",IF(AND(Table1[[#This Row],[कक्षा]]&gt;=11,'School Fees'!$L$3="Yes"),100,""))</f>
        <v/>
      </c>
      <c r="N23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6" s="25" t="str">
        <f>IF(Table1[[#This Row],[नाम विद्यार्थी]]="","",IF(Table1[[#This Row],[कक्षा]]&gt;8,5,""))</f>
        <v/>
      </c>
      <c r="P23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6" s="21"/>
      <c r="R2356" s="21"/>
      <c r="S2356" s="28" t="str">
        <f>IF(SUM(Table1[[#This Row],[छात्र निधि]:[टी.सी.शुल्क]])=0,"",SUM(Table1[[#This Row],[छात्र निधि]:[टी.सी.शुल्क]]))</f>
        <v/>
      </c>
      <c r="T2356" s="33"/>
      <c r="U2356" s="33"/>
      <c r="V2356" s="22"/>
    </row>
    <row r="2357" spans="2:22" ht="15">
      <c r="B2357" s="25" t="str">
        <f>IF(C2357="","",ROWS($A$4:A2357))</f>
        <v/>
      </c>
      <c r="C2357" s="25" t="str">
        <f>IF('Student Record'!A2355="","",'Student Record'!A2355)</f>
        <v/>
      </c>
      <c r="D2357" s="25" t="str">
        <f>IF('Student Record'!B2355="","",'Student Record'!B2355)</f>
        <v/>
      </c>
      <c r="E2357" s="25" t="str">
        <f>IF('Student Record'!C2355="","",'Student Record'!C2355)</f>
        <v/>
      </c>
      <c r="F2357" s="26" t="str">
        <f>IF('Student Record'!E2355="","",'Student Record'!E2355)</f>
        <v/>
      </c>
      <c r="G2357" s="26" t="str">
        <f>IF('Student Record'!G2355="","",'Student Record'!G2355)</f>
        <v/>
      </c>
      <c r="H2357" s="25" t="str">
        <f>IF('Student Record'!I2355="","",'Student Record'!I2355)</f>
        <v/>
      </c>
      <c r="I2357" s="27" t="str">
        <f>IF('Student Record'!J2355="","",'Student Record'!J2355)</f>
        <v/>
      </c>
      <c r="J2357" s="25" t="str">
        <f>IF('Student Record'!O2355="","",'Student Record'!O2355)</f>
        <v/>
      </c>
      <c r="K23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7" s="25" t="str">
        <f>IF(Table1[[#This Row],[नाम विद्यार्थी]]="","",IF(AND(Table1[[#This Row],[कक्षा]]&gt;8,Table1[[#This Row],[कक्षा]]&lt;11),50,""))</f>
        <v/>
      </c>
      <c r="M2357" s="28" t="str">
        <f>IF(Table1[[#This Row],[नाम विद्यार्थी]]="","",IF(AND(Table1[[#This Row],[कक्षा]]&gt;=11,'School Fees'!$L$3="Yes"),100,""))</f>
        <v/>
      </c>
      <c r="N23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7" s="25" t="str">
        <f>IF(Table1[[#This Row],[नाम विद्यार्थी]]="","",IF(Table1[[#This Row],[कक्षा]]&gt;8,5,""))</f>
        <v/>
      </c>
      <c r="P23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7" s="21"/>
      <c r="R2357" s="21"/>
      <c r="S2357" s="28" t="str">
        <f>IF(SUM(Table1[[#This Row],[छात्र निधि]:[टी.सी.शुल्क]])=0,"",SUM(Table1[[#This Row],[छात्र निधि]:[टी.सी.शुल्क]]))</f>
        <v/>
      </c>
      <c r="T2357" s="33"/>
      <c r="U2357" s="33"/>
      <c r="V2357" s="22"/>
    </row>
    <row r="2358" spans="2:22" ht="15">
      <c r="B2358" s="25" t="str">
        <f>IF(C2358="","",ROWS($A$4:A2358))</f>
        <v/>
      </c>
      <c r="C2358" s="25" t="str">
        <f>IF('Student Record'!A2356="","",'Student Record'!A2356)</f>
        <v/>
      </c>
      <c r="D2358" s="25" t="str">
        <f>IF('Student Record'!B2356="","",'Student Record'!B2356)</f>
        <v/>
      </c>
      <c r="E2358" s="25" t="str">
        <f>IF('Student Record'!C2356="","",'Student Record'!C2356)</f>
        <v/>
      </c>
      <c r="F2358" s="26" t="str">
        <f>IF('Student Record'!E2356="","",'Student Record'!E2356)</f>
        <v/>
      </c>
      <c r="G2358" s="26" t="str">
        <f>IF('Student Record'!G2356="","",'Student Record'!G2356)</f>
        <v/>
      </c>
      <c r="H2358" s="25" t="str">
        <f>IF('Student Record'!I2356="","",'Student Record'!I2356)</f>
        <v/>
      </c>
      <c r="I2358" s="27" t="str">
        <f>IF('Student Record'!J2356="","",'Student Record'!J2356)</f>
        <v/>
      </c>
      <c r="J2358" s="25" t="str">
        <f>IF('Student Record'!O2356="","",'Student Record'!O2356)</f>
        <v/>
      </c>
      <c r="K23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8" s="25" t="str">
        <f>IF(Table1[[#This Row],[नाम विद्यार्थी]]="","",IF(AND(Table1[[#This Row],[कक्षा]]&gt;8,Table1[[#This Row],[कक्षा]]&lt;11),50,""))</f>
        <v/>
      </c>
      <c r="M2358" s="28" t="str">
        <f>IF(Table1[[#This Row],[नाम विद्यार्थी]]="","",IF(AND(Table1[[#This Row],[कक्षा]]&gt;=11,'School Fees'!$L$3="Yes"),100,""))</f>
        <v/>
      </c>
      <c r="N23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8" s="25" t="str">
        <f>IF(Table1[[#This Row],[नाम विद्यार्थी]]="","",IF(Table1[[#This Row],[कक्षा]]&gt;8,5,""))</f>
        <v/>
      </c>
      <c r="P23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8" s="21"/>
      <c r="R2358" s="21"/>
      <c r="S2358" s="28" t="str">
        <f>IF(SUM(Table1[[#This Row],[छात्र निधि]:[टी.सी.शुल्क]])=0,"",SUM(Table1[[#This Row],[छात्र निधि]:[टी.सी.शुल्क]]))</f>
        <v/>
      </c>
      <c r="T2358" s="33"/>
      <c r="U2358" s="33"/>
      <c r="V2358" s="22"/>
    </row>
    <row r="2359" spans="2:22" ht="15">
      <c r="B2359" s="25" t="str">
        <f>IF(C2359="","",ROWS($A$4:A2359))</f>
        <v/>
      </c>
      <c r="C2359" s="25" t="str">
        <f>IF('Student Record'!A2357="","",'Student Record'!A2357)</f>
        <v/>
      </c>
      <c r="D2359" s="25" t="str">
        <f>IF('Student Record'!B2357="","",'Student Record'!B2357)</f>
        <v/>
      </c>
      <c r="E2359" s="25" t="str">
        <f>IF('Student Record'!C2357="","",'Student Record'!C2357)</f>
        <v/>
      </c>
      <c r="F2359" s="26" t="str">
        <f>IF('Student Record'!E2357="","",'Student Record'!E2357)</f>
        <v/>
      </c>
      <c r="G2359" s="26" t="str">
        <f>IF('Student Record'!G2357="","",'Student Record'!G2357)</f>
        <v/>
      </c>
      <c r="H2359" s="25" t="str">
        <f>IF('Student Record'!I2357="","",'Student Record'!I2357)</f>
        <v/>
      </c>
      <c r="I2359" s="27" t="str">
        <f>IF('Student Record'!J2357="","",'Student Record'!J2357)</f>
        <v/>
      </c>
      <c r="J2359" s="25" t="str">
        <f>IF('Student Record'!O2357="","",'Student Record'!O2357)</f>
        <v/>
      </c>
      <c r="K23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59" s="25" t="str">
        <f>IF(Table1[[#This Row],[नाम विद्यार्थी]]="","",IF(AND(Table1[[#This Row],[कक्षा]]&gt;8,Table1[[#This Row],[कक्षा]]&lt;11),50,""))</f>
        <v/>
      </c>
      <c r="M2359" s="28" t="str">
        <f>IF(Table1[[#This Row],[नाम विद्यार्थी]]="","",IF(AND(Table1[[#This Row],[कक्षा]]&gt;=11,'School Fees'!$L$3="Yes"),100,""))</f>
        <v/>
      </c>
      <c r="N23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59" s="25" t="str">
        <f>IF(Table1[[#This Row],[नाम विद्यार्थी]]="","",IF(Table1[[#This Row],[कक्षा]]&gt;8,5,""))</f>
        <v/>
      </c>
      <c r="P23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59" s="21"/>
      <c r="R2359" s="21"/>
      <c r="S2359" s="28" t="str">
        <f>IF(SUM(Table1[[#This Row],[छात्र निधि]:[टी.सी.शुल्क]])=0,"",SUM(Table1[[#This Row],[छात्र निधि]:[टी.सी.शुल्क]]))</f>
        <v/>
      </c>
      <c r="T2359" s="33"/>
      <c r="U2359" s="33"/>
      <c r="V2359" s="22"/>
    </row>
    <row r="2360" spans="2:22" ht="15">
      <c r="B2360" s="25" t="str">
        <f>IF(C2360="","",ROWS($A$4:A2360))</f>
        <v/>
      </c>
      <c r="C2360" s="25" t="str">
        <f>IF('Student Record'!A2358="","",'Student Record'!A2358)</f>
        <v/>
      </c>
      <c r="D2360" s="25" t="str">
        <f>IF('Student Record'!B2358="","",'Student Record'!B2358)</f>
        <v/>
      </c>
      <c r="E2360" s="25" t="str">
        <f>IF('Student Record'!C2358="","",'Student Record'!C2358)</f>
        <v/>
      </c>
      <c r="F2360" s="26" t="str">
        <f>IF('Student Record'!E2358="","",'Student Record'!E2358)</f>
        <v/>
      </c>
      <c r="G2360" s="26" t="str">
        <f>IF('Student Record'!G2358="","",'Student Record'!G2358)</f>
        <v/>
      </c>
      <c r="H2360" s="25" t="str">
        <f>IF('Student Record'!I2358="","",'Student Record'!I2358)</f>
        <v/>
      </c>
      <c r="I2360" s="27" t="str">
        <f>IF('Student Record'!J2358="","",'Student Record'!J2358)</f>
        <v/>
      </c>
      <c r="J2360" s="25" t="str">
        <f>IF('Student Record'!O2358="","",'Student Record'!O2358)</f>
        <v/>
      </c>
      <c r="K23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0" s="25" t="str">
        <f>IF(Table1[[#This Row],[नाम विद्यार्थी]]="","",IF(AND(Table1[[#This Row],[कक्षा]]&gt;8,Table1[[#This Row],[कक्षा]]&lt;11),50,""))</f>
        <v/>
      </c>
      <c r="M2360" s="28" t="str">
        <f>IF(Table1[[#This Row],[नाम विद्यार्थी]]="","",IF(AND(Table1[[#This Row],[कक्षा]]&gt;=11,'School Fees'!$L$3="Yes"),100,""))</f>
        <v/>
      </c>
      <c r="N23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0" s="25" t="str">
        <f>IF(Table1[[#This Row],[नाम विद्यार्थी]]="","",IF(Table1[[#This Row],[कक्षा]]&gt;8,5,""))</f>
        <v/>
      </c>
      <c r="P23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0" s="21"/>
      <c r="R2360" s="21"/>
      <c r="S2360" s="28" t="str">
        <f>IF(SUM(Table1[[#This Row],[छात्र निधि]:[टी.सी.शुल्क]])=0,"",SUM(Table1[[#This Row],[छात्र निधि]:[टी.सी.शुल्क]]))</f>
        <v/>
      </c>
      <c r="T2360" s="33"/>
      <c r="U2360" s="33"/>
      <c r="V2360" s="22"/>
    </row>
    <row r="2361" spans="2:22" ht="15">
      <c r="B2361" s="25" t="str">
        <f>IF(C2361="","",ROWS($A$4:A2361))</f>
        <v/>
      </c>
      <c r="C2361" s="25" t="str">
        <f>IF('Student Record'!A2359="","",'Student Record'!A2359)</f>
        <v/>
      </c>
      <c r="D2361" s="25" t="str">
        <f>IF('Student Record'!B2359="","",'Student Record'!B2359)</f>
        <v/>
      </c>
      <c r="E2361" s="25" t="str">
        <f>IF('Student Record'!C2359="","",'Student Record'!C2359)</f>
        <v/>
      </c>
      <c r="F2361" s="26" t="str">
        <f>IF('Student Record'!E2359="","",'Student Record'!E2359)</f>
        <v/>
      </c>
      <c r="G2361" s="26" t="str">
        <f>IF('Student Record'!G2359="","",'Student Record'!G2359)</f>
        <v/>
      </c>
      <c r="H2361" s="25" t="str">
        <f>IF('Student Record'!I2359="","",'Student Record'!I2359)</f>
        <v/>
      </c>
      <c r="I2361" s="27" t="str">
        <f>IF('Student Record'!J2359="","",'Student Record'!J2359)</f>
        <v/>
      </c>
      <c r="J2361" s="25" t="str">
        <f>IF('Student Record'!O2359="","",'Student Record'!O2359)</f>
        <v/>
      </c>
      <c r="K23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1" s="25" t="str">
        <f>IF(Table1[[#This Row],[नाम विद्यार्थी]]="","",IF(AND(Table1[[#This Row],[कक्षा]]&gt;8,Table1[[#This Row],[कक्षा]]&lt;11),50,""))</f>
        <v/>
      </c>
      <c r="M2361" s="28" t="str">
        <f>IF(Table1[[#This Row],[नाम विद्यार्थी]]="","",IF(AND(Table1[[#This Row],[कक्षा]]&gt;=11,'School Fees'!$L$3="Yes"),100,""))</f>
        <v/>
      </c>
      <c r="N23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1" s="25" t="str">
        <f>IF(Table1[[#This Row],[नाम विद्यार्थी]]="","",IF(Table1[[#This Row],[कक्षा]]&gt;8,5,""))</f>
        <v/>
      </c>
      <c r="P23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1" s="21"/>
      <c r="R2361" s="21"/>
      <c r="S2361" s="28" t="str">
        <f>IF(SUM(Table1[[#This Row],[छात्र निधि]:[टी.सी.शुल्क]])=0,"",SUM(Table1[[#This Row],[छात्र निधि]:[टी.सी.शुल्क]]))</f>
        <v/>
      </c>
      <c r="T2361" s="33"/>
      <c r="U2361" s="33"/>
      <c r="V2361" s="22"/>
    </row>
    <row r="2362" spans="2:22" ht="15">
      <c r="B2362" s="25" t="str">
        <f>IF(C2362="","",ROWS($A$4:A2362))</f>
        <v/>
      </c>
      <c r="C2362" s="25" t="str">
        <f>IF('Student Record'!A2360="","",'Student Record'!A2360)</f>
        <v/>
      </c>
      <c r="D2362" s="25" t="str">
        <f>IF('Student Record'!B2360="","",'Student Record'!B2360)</f>
        <v/>
      </c>
      <c r="E2362" s="25" t="str">
        <f>IF('Student Record'!C2360="","",'Student Record'!C2360)</f>
        <v/>
      </c>
      <c r="F2362" s="26" t="str">
        <f>IF('Student Record'!E2360="","",'Student Record'!E2360)</f>
        <v/>
      </c>
      <c r="G2362" s="26" t="str">
        <f>IF('Student Record'!G2360="","",'Student Record'!G2360)</f>
        <v/>
      </c>
      <c r="H2362" s="25" t="str">
        <f>IF('Student Record'!I2360="","",'Student Record'!I2360)</f>
        <v/>
      </c>
      <c r="I2362" s="27" t="str">
        <f>IF('Student Record'!J2360="","",'Student Record'!J2360)</f>
        <v/>
      </c>
      <c r="J2362" s="25" t="str">
        <f>IF('Student Record'!O2360="","",'Student Record'!O2360)</f>
        <v/>
      </c>
      <c r="K23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2" s="25" t="str">
        <f>IF(Table1[[#This Row],[नाम विद्यार्थी]]="","",IF(AND(Table1[[#This Row],[कक्षा]]&gt;8,Table1[[#This Row],[कक्षा]]&lt;11),50,""))</f>
        <v/>
      </c>
      <c r="M2362" s="28" t="str">
        <f>IF(Table1[[#This Row],[नाम विद्यार्थी]]="","",IF(AND(Table1[[#This Row],[कक्षा]]&gt;=11,'School Fees'!$L$3="Yes"),100,""))</f>
        <v/>
      </c>
      <c r="N23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2" s="25" t="str">
        <f>IF(Table1[[#This Row],[नाम विद्यार्थी]]="","",IF(Table1[[#This Row],[कक्षा]]&gt;8,5,""))</f>
        <v/>
      </c>
      <c r="P23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2" s="21"/>
      <c r="R2362" s="21"/>
      <c r="S2362" s="28" t="str">
        <f>IF(SUM(Table1[[#This Row],[छात्र निधि]:[टी.सी.शुल्क]])=0,"",SUM(Table1[[#This Row],[छात्र निधि]:[टी.सी.शुल्क]]))</f>
        <v/>
      </c>
      <c r="T2362" s="33"/>
      <c r="U2362" s="33"/>
      <c r="V2362" s="22"/>
    </row>
    <row r="2363" spans="2:22" ht="15">
      <c r="B2363" s="25" t="str">
        <f>IF(C2363="","",ROWS($A$4:A2363))</f>
        <v/>
      </c>
      <c r="C2363" s="25" t="str">
        <f>IF('Student Record'!A2361="","",'Student Record'!A2361)</f>
        <v/>
      </c>
      <c r="D2363" s="25" t="str">
        <f>IF('Student Record'!B2361="","",'Student Record'!B2361)</f>
        <v/>
      </c>
      <c r="E2363" s="25" t="str">
        <f>IF('Student Record'!C2361="","",'Student Record'!C2361)</f>
        <v/>
      </c>
      <c r="F2363" s="26" t="str">
        <f>IF('Student Record'!E2361="","",'Student Record'!E2361)</f>
        <v/>
      </c>
      <c r="G2363" s="26" t="str">
        <f>IF('Student Record'!G2361="","",'Student Record'!G2361)</f>
        <v/>
      </c>
      <c r="H2363" s="25" t="str">
        <f>IF('Student Record'!I2361="","",'Student Record'!I2361)</f>
        <v/>
      </c>
      <c r="I2363" s="27" t="str">
        <f>IF('Student Record'!J2361="","",'Student Record'!J2361)</f>
        <v/>
      </c>
      <c r="J2363" s="25" t="str">
        <f>IF('Student Record'!O2361="","",'Student Record'!O2361)</f>
        <v/>
      </c>
      <c r="K23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3" s="25" t="str">
        <f>IF(Table1[[#This Row],[नाम विद्यार्थी]]="","",IF(AND(Table1[[#This Row],[कक्षा]]&gt;8,Table1[[#This Row],[कक्षा]]&lt;11),50,""))</f>
        <v/>
      </c>
      <c r="M2363" s="28" t="str">
        <f>IF(Table1[[#This Row],[नाम विद्यार्थी]]="","",IF(AND(Table1[[#This Row],[कक्षा]]&gt;=11,'School Fees'!$L$3="Yes"),100,""))</f>
        <v/>
      </c>
      <c r="N23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3" s="25" t="str">
        <f>IF(Table1[[#This Row],[नाम विद्यार्थी]]="","",IF(Table1[[#This Row],[कक्षा]]&gt;8,5,""))</f>
        <v/>
      </c>
      <c r="P23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3" s="21"/>
      <c r="R2363" s="21"/>
      <c r="S2363" s="28" t="str">
        <f>IF(SUM(Table1[[#This Row],[छात्र निधि]:[टी.सी.शुल्क]])=0,"",SUM(Table1[[#This Row],[छात्र निधि]:[टी.सी.शुल्क]]))</f>
        <v/>
      </c>
      <c r="T2363" s="33"/>
      <c r="U2363" s="33"/>
      <c r="V2363" s="22"/>
    </row>
    <row r="2364" spans="2:22" ht="15">
      <c r="B2364" s="25" t="str">
        <f>IF(C2364="","",ROWS($A$4:A2364))</f>
        <v/>
      </c>
      <c r="C2364" s="25" t="str">
        <f>IF('Student Record'!A2362="","",'Student Record'!A2362)</f>
        <v/>
      </c>
      <c r="D2364" s="25" t="str">
        <f>IF('Student Record'!B2362="","",'Student Record'!B2362)</f>
        <v/>
      </c>
      <c r="E2364" s="25" t="str">
        <f>IF('Student Record'!C2362="","",'Student Record'!C2362)</f>
        <v/>
      </c>
      <c r="F2364" s="26" t="str">
        <f>IF('Student Record'!E2362="","",'Student Record'!E2362)</f>
        <v/>
      </c>
      <c r="G2364" s="26" t="str">
        <f>IF('Student Record'!G2362="","",'Student Record'!G2362)</f>
        <v/>
      </c>
      <c r="H2364" s="25" t="str">
        <f>IF('Student Record'!I2362="","",'Student Record'!I2362)</f>
        <v/>
      </c>
      <c r="I2364" s="27" t="str">
        <f>IF('Student Record'!J2362="","",'Student Record'!J2362)</f>
        <v/>
      </c>
      <c r="J2364" s="25" t="str">
        <f>IF('Student Record'!O2362="","",'Student Record'!O2362)</f>
        <v/>
      </c>
      <c r="K23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4" s="25" t="str">
        <f>IF(Table1[[#This Row],[नाम विद्यार्थी]]="","",IF(AND(Table1[[#This Row],[कक्षा]]&gt;8,Table1[[#This Row],[कक्षा]]&lt;11),50,""))</f>
        <v/>
      </c>
      <c r="M2364" s="28" t="str">
        <f>IF(Table1[[#This Row],[नाम विद्यार्थी]]="","",IF(AND(Table1[[#This Row],[कक्षा]]&gt;=11,'School Fees'!$L$3="Yes"),100,""))</f>
        <v/>
      </c>
      <c r="N23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4" s="25" t="str">
        <f>IF(Table1[[#This Row],[नाम विद्यार्थी]]="","",IF(Table1[[#This Row],[कक्षा]]&gt;8,5,""))</f>
        <v/>
      </c>
      <c r="P23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4" s="21"/>
      <c r="R2364" s="21"/>
      <c r="S2364" s="28" t="str">
        <f>IF(SUM(Table1[[#This Row],[छात्र निधि]:[टी.सी.शुल्क]])=0,"",SUM(Table1[[#This Row],[छात्र निधि]:[टी.सी.शुल्क]]))</f>
        <v/>
      </c>
      <c r="T2364" s="33"/>
      <c r="U2364" s="33"/>
      <c r="V2364" s="22"/>
    </row>
    <row r="2365" spans="2:22" ht="15">
      <c r="B2365" s="25" t="str">
        <f>IF(C2365="","",ROWS($A$4:A2365))</f>
        <v/>
      </c>
      <c r="C2365" s="25" t="str">
        <f>IF('Student Record'!A2363="","",'Student Record'!A2363)</f>
        <v/>
      </c>
      <c r="D2365" s="25" t="str">
        <f>IF('Student Record'!B2363="","",'Student Record'!B2363)</f>
        <v/>
      </c>
      <c r="E2365" s="25" t="str">
        <f>IF('Student Record'!C2363="","",'Student Record'!C2363)</f>
        <v/>
      </c>
      <c r="F2365" s="26" t="str">
        <f>IF('Student Record'!E2363="","",'Student Record'!E2363)</f>
        <v/>
      </c>
      <c r="G2365" s="26" t="str">
        <f>IF('Student Record'!G2363="","",'Student Record'!G2363)</f>
        <v/>
      </c>
      <c r="H2365" s="25" t="str">
        <f>IF('Student Record'!I2363="","",'Student Record'!I2363)</f>
        <v/>
      </c>
      <c r="I2365" s="27" t="str">
        <f>IF('Student Record'!J2363="","",'Student Record'!J2363)</f>
        <v/>
      </c>
      <c r="J2365" s="25" t="str">
        <f>IF('Student Record'!O2363="","",'Student Record'!O2363)</f>
        <v/>
      </c>
      <c r="K23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5" s="25" t="str">
        <f>IF(Table1[[#This Row],[नाम विद्यार्थी]]="","",IF(AND(Table1[[#This Row],[कक्षा]]&gt;8,Table1[[#This Row],[कक्षा]]&lt;11),50,""))</f>
        <v/>
      </c>
      <c r="M2365" s="28" t="str">
        <f>IF(Table1[[#This Row],[नाम विद्यार्थी]]="","",IF(AND(Table1[[#This Row],[कक्षा]]&gt;=11,'School Fees'!$L$3="Yes"),100,""))</f>
        <v/>
      </c>
      <c r="N23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5" s="25" t="str">
        <f>IF(Table1[[#This Row],[नाम विद्यार्थी]]="","",IF(Table1[[#This Row],[कक्षा]]&gt;8,5,""))</f>
        <v/>
      </c>
      <c r="P23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5" s="21"/>
      <c r="R2365" s="21"/>
      <c r="S2365" s="28" t="str">
        <f>IF(SUM(Table1[[#This Row],[छात्र निधि]:[टी.सी.शुल्क]])=0,"",SUM(Table1[[#This Row],[छात्र निधि]:[टी.सी.शुल्क]]))</f>
        <v/>
      </c>
      <c r="T2365" s="33"/>
      <c r="U2365" s="33"/>
      <c r="V2365" s="22"/>
    </row>
    <row r="2366" spans="2:22" ht="15">
      <c r="B2366" s="25" t="str">
        <f>IF(C2366="","",ROWS($A$4:A2366))</f>
        <v/>
      </c>
      <c r="C2366" s="25" t="str">
        <f>IF('Student Record'!A2364="","",'Student Record'!A2364)</f>
        <v/>
      </c>
      <c r="D2366" s="25" t="str">
        <f>IF('Student Record'!B2364="","",'Student Record'!B2364)</f>
        <v/>
      </c>
      <c r="E2366" s="25" t="str">
        <f>IF('Student Record'!C2364="","",'Student Record'!C2364)</f>
        <v/>
      </c>
      <c r="F2366" s="26" t="str">
        <f>IF('Student Record'!E2364="","",'Student Record'!E2364)</f>
        <v/>
      </c>
      <c r="G2366" s="26" t="str">
        <f>IF('Student Record'!G2364="","",'Student Record'!G2364)</f>
        <v/>
      </c>
      <c r="H2366" s="25" t="str">
        <f>IF('Student Record'!I2364="","",'Student Record'!I2364)</f>
        <v/>
      </c>
      <c r="I2366" s="27" t="str">
        <f>IF('Student Record'!J2364="","",'Student Record'!J2364)</f>
        <v/>
      </c>
      <c r="J2366" s="25" t="str">
        <f>IF('Student Record'!O2364="","",'Student Record'!O2364)</f>
        <v/>
      </c>
      <c r="K23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6" s="25" t="str">
        <f>IF(Table1[[#This Row],[नाम विद्यार्थी]]="","",IF(AND(Table1[[#This Row],[कक्षा]]&gt;8,Table1[[#This Row],[कक्षा]]&lt;11),50,""))</f>
        <v/>
      </c>
      <c r="M2366" s="28" t="str">
        <f>IF(Table1[[#This Row],[नाम विद्यार्थी]]="","",IF(AND(Table1[[#This Row],[कक्षा]]&gt;=11,'School Fees'!$L$3="Yes"),100,""))</f>
        <v/>
      </c>
      <c r="N23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6" s="25" t="str">
        <f>IF(Table1[[#This Row],[नाम विद्यार्थी]]="","",IF(Table1[[#This Row],[कक्षा]]&gt;8,5,""))</f>
        <v/>
      </c>
      <c r="P23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6" s="21"/>
      <c r="R2366" s="21"/>
      <c r="S2366" s="28" t="str">
        <f>IF(SUM(Table1[[#This Row],[छात्र निधि]:[टी.सी.शुल्क]])=0,"",SUM(Table1[[#This Row],[छात्र निधि]:[टी.सी.शुल्क]]))</f>
        <v/>
      </c>
      <c r="T2366" s="33"/>
      <c r="U2366" s="33"/>
      <c r="V2366" s="22"/>
    </row>
    <row r="2367" spans="2:22" ht="15">
      <c r="B2367" s="25" t="str">
        <f>IF(C2367="","",ROWS($A$4:A2367))</f>
        <v/>
      </c>
      <c r="C2367" s="25" t="str">
        <f>IF('Student Record'!A2365="","",'Student Record'!A2365)</f>
        <v/>
      </c>
      <c r="D2367" s="25" t="str">
        <f>IF('Student Record'!B2365="","",'Student Record'!B2365)</f>
        <v/>
      </c>
      <c r="E2367" s="25" t="str">
        <f>IF('Student Record'!C2365="","",'Student Record'!C2365)</f>
        <v/>
      </c>
      <c r="F2367" s="26" t="str">
        <f>IF('Student Record'!E2365="","",'Student Record'!E2365)</f>
        <v/>
      </c>
      <c r="G2367" s="26" t="str">
        <f>IF('Student Record'!G2365="","",'Student Record'!G2365)</f>
        <v/>
      </c>
      <c r="H2367" s="25" t="str">
        <f>IF('Student Record'!I2365="","",'Student Record'!I2365)</f>
        <v/>
      </c>
      <c r="I2367" s="27" t="str">
        <f>IF('Student Record'!J2365="","",'Student Record'!J2365)</f>
        <v/>
      </c>
      <c r="J2367" s="25" t="str">
        <f>IF('Student Record'!O2365="","",'Student Record'!O2365)</f>
        <v/>
      </c>
      <c r="K23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7" s="25" t="str">
        <f>IF(Table1[[#This Row],[नाम विद्यार्थी]]="","",IF(AND(Table1[[#This Row],[कक्षा]]&gt;8,Table1[[#This Row],[कक्षा]]&lt;11),50,""))</f>
        <v/>
      </c>
      <c r="M2367" s="28" t="str">
        <f>IF(Table1[[#This Row],[नाम विद्यार्थी]]="","",IF(AND(Table1[[#This Row],[कक्षा]]&gt;=11,'School Fees'!$L$3="Yes"),100,""))</f>
        <v/>
      </c>
      <c r="N23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7" s="25" t="str">
        <f>IF(Table1[[#This Row],[नाम विद्यार्थी]]="","",IF(Table1[[#This Row],[कक्षा]]&gt;8,5,""))</f>
        <v/>
      </c>
      <c r="P23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7" s="21"/>
      <c r="R2367" s="21"/>
      <c r="S2367" s="28" t="str">
        <f>IF(SUM(Table1[[#This Row],[छात्र निधि]:[टी.सी.शुल्क]])=0,"",SUM(Table1[[#This Row],[छात्र निधि]:[टी.सी.शुल्क]]))</f>
        <v/>
      </c>
      <c r="T2367" s="33"/>
      <c r="U2367" s="33"/>
      <c r="V2367" s="22"/>
    </row>
    <row r="2368" spans="2:22" ht="15">
      <c r="B2368" s="25" t="str">
        <f>IF(C2368="","",ROWS($A$4:A2368))</f>
        <v/>
      </c>
      <c r="C2368" s="25" t="str">
        <f>IF('Student Record'!A2366="","",'Student Record'!A2366)</f>
        <v/>
      </c>
      <c r="D2368" s="25" t="str">
        <f>IF('Student Record'!B2366="","",'Student Record'!B2366)</f>
        <v/>
      </c>
      <c r="E2368" s="25" t="str">
        <f>IF('Student Record'!C2366="","",'Student Record'!C2366)</f>
        <v/>
      </c>
      <c r="F2368" s="26" t="str">
        <f>IF('Student Record'!E2366="","",'Student Record'!E2366)</f>
        <v/>
      </c>
      <c r="G2368" s="26" t="str">
        <f>IF('Student Record'!G2366="","",'Student Record'!G2366)</f>
        <v/>
      </c>
      <c r="H2368" s="25" t="str">
        <f>IF('Student Record'!I2366="","",'Student Record'!I2366)</f>
        <v/>
      </c>
      <c r="I2368" s="27" t="str">
        <f>IF('Student Record'!J2366="","",'Student Record'!J2366)</f>
        <v/>
      </c>
      <c r="J2368" s="25" t="str">
        <f>IF('Student Record'!O2366="","",'Student Record'!O2366)</f>
        <v/>
      </c>
      <c r="K23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8" s="25" t="str">
        <f>IF(Table1[[#This Row],[नाम विद्यार्थी]]="","",IF(AND(Table1[[#This Row],[कक्षा]]&gt;8,Table1[[#This Row],[कक्षा]]&lt;11),50,""))</f>
        <v/>
      </c>
      <c r="M2368" s="28" t="str">
        <f>IF(Table1[[#This Row],[नाम विद्यार्थी]]="","",IF(AND(Table1[[#This Row],[कक्षा]]&gt;=11,'School Fees'!$L$3="Yes"),100,""))</f>
        <v/>
      </c>
      <c r="N23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8" s="25" t="str">
        <f>IF(Table1[[#This Row],[नाम विद्यार्थी]]="","",IF(Table1[[#This Row],[कक्षा]]&gt;8,5,""))</f>
        <v/>
      </c>
      <c r="P23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8" s="21"/>
      <c r="R2368" s="21"/>
      <c r="S2368" s="28" t="str">
        <f>IF(SUM(Table1[[#This Row],[छात्र निधि]:[टी.सी.शुल्क]])=0,"",SUM(Table1[[#This Row],[छात्र निधि]:[टी.सी.शुल्क]]))</f>
        <v/>
      </c>
      <c r="T2368" s="33"/>
      <c r="U2368" s="33"/>
      <c r="V2368" s="22"/>
    </row>
    <row r="2369" spans="2:22" ht="15">
      <c r="B2369" s="25" t="str">
        <f>IF(C2369="","",ROWS($A$4:A2369))</f>
        <v/>
      </c>
      <c r="C2369" s="25" t="str">
        <f>IF('Student Record'!A2367="","",'Student Record'!A2367)</f>
        <v/>
      </c>
      <c r="D2369" s="25" t="str">
        <f>IF('Student Record'!B2367="","",'Student Record'!B2367)</f>
        <v/>
      </c>
      <c r="E2369" s="25" t="str">
        <f>IF('Student Record'!C2367="","",'Student Record'!C2367)</f>
        <v/>
      </c>
      <c r="F2369" s="26" t="str">
        <f>IF('Student Record'!E2367="","",'Student Record'!E2367)</f>
        <v/>
      </c>
      <c r="G2369" s="26" t="str">
        <f>IF('Student Record'!G2367="","",'Student Record'!G2367)</f>
        <v/>
      </c>
      <c r="H2369" s="25" t="str">
        <f>IF('Student Record'!I2367="","",'Student Record'!I2367)</f>
        <v/>
      </c>
      <c r="I2369" s="27" t="str">
        <f>IF('Student Record'!J2367="","",'Student Record'!J2367)</f>
        <v/>
      </c>
      <c r="J2369" s="25" t="str">
        <f>IF('Student Record'!O2367="","",'Student Record'!O2367)</f>
        <v/>
      </c>
      <c r="K23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69" s="25" t="str">
        <f>IF(Table1[[#This Row],[नाम विद्यार्थी]]="","",IF(AND(Table1[[#This Row],[कक्षा]]&gt;8,Table1[[#This Row],[कक्षा]]&lt;11),50,""))</f>
        <v/>
      </c>
      <c r="M2369" s="28" t="str">
        <f>IF(Table1[[#This Row],[नाम विद्यार्थी]]="","",IF(AND(Table1[[#This Row],[कक्षा]]&gt;=11,'School Fees'!$L$3="Yes"),100,""))</f>
        <v/>
      </c>
      <c r="N23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69" s="25" t="str">
        <f>IF(Table1[[#This Row],[नाम विद्यार्थी]]="","",IF(Table1[[#This Row],[कक्षा]]&gt;8,5,""))</f>
        <v/>
      </c>
      <c r="P23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69" s="21"/>
      <c r="R2369" s="21"/>
      <c r="S2369" s="28" t="str">
        <f>IF(SUM(Table1[[#This Row],[छात्र निधि]:[टी.सी.शुल्क]])=0,"",SUM(Table1[[#This Row],[छात्र निधि]:[टी.सी.शुल्क]]))</f>
        <v/>
      </c>
      <c r="T2369" s="33"/>
      <c r="U2369" s="33"/>
      <c r="V2369" s="22"/>
    </row>
    <row r="2370" spans="2:22" ht="15">
      <c r="B2370" s="25" t="str">
        <f>IF(C2370="","",ROWS($A$4:A2370))</f>
        <v/>
      </c>
      <c r="C2370" s="25" t="str">
        <f>IF('Student Record'!A2368="","",'Student Record'!A2368)</f>
        <v/>
      </c>
      <c r="D2370" s="25" t="str">
        <f>IF('Student Record'!B2368="","",'Student Record'!B2368)</f>
        <v/>
      </c>
      <c r="E2370" s="25" t="str">
        <f>IF('Student Record'!C2368="","",'Student Record'!C2368)</f>
        <v/>
      </c>
      <c r="F2370" s="26" t="str">
        <f>IF('Student Record'!E2368="","",'Student Record'!E2368)</f>
        <v/>
      </c>
      <c r="G2370" s="26" t="str">
        <f>IF('Student Record'!G2368="","",'Student Record'!G2368)</f>
        <v/>
      </c>
      <c r="H2370" s="25" t="str">
        <f>IF('Student Record'!I2368="","",'Student Record'!I2368)</f>
        <v/>
      </c>
      <c r="I2370" s="27" t="str">
        <f>IF('Student Record'!J2368="","",'Student Record'!J2368)</f>
        <v/>
      </c>
      <c r="J2370" s="25" t="str">
        <f>IF('Student Record'!O2368="","",'Student Record'!O2368)</f>
        <v/>
      </c>
      <c r="K23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0" s="25" t="str">
        <f>IF(Table1[[#This Row],[नाम विद्यार्थी]]="","",IF(AND(Table1[[#This Row],[कक्षा]]&gt;8,Table1[[#This Row],[कक्षा]]&lt;11),50,""))</f>
        <v/>
      </c>
      <c r="M2370" s="28" t="str">
        <f>IF(Table1[[#This Row],[नाम विद्यार्थी]]="","",IF(AND(Table1[[#This Row],[कक्षा]]&gt;=11,'School Fees'!$L$3="Yes"),100,""))</f>
        <v/>
      </c>
      <c r="N23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0" s="25" t="str">
        <f>IF(Table1[[#This Row],[नाम विद्यार्थी]]="","",IF(Table1[[#This Row],[कक्षा]]&gt;8,5,""))</f>
        <v/>
      </c>
      <c r="P23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0" s="21"/>
      <c r="R2370" s="21"/>
      <c r="S2370" s="28" t="str">
        <f>IF(SUM(Table1[[#This Row],[छात्र निधि]:[टी.सी.शुल्क]])=0,"",SUM(Table1[[#This Row],[छात्र निधि]:[टी.सी.शुल्क]]))</f>
        <v/>
      </c>
      <c r="T2370" s="33"/>
      <c r="U2370" s="33"/>
      <c r="V2370" s="22"/>
    </row>
    <row r="2371" spans="2:22" ht="15">
      <c r="B2371" s="25" t="str">
        <f>IF(C2371="","",ROWS($A$4:A2371))</f>
        <v/>
      </c>
      <c r="C2371" s="25" t="str">
        <f>IF('Student Record'!A2369="","",'Student Record'!A2369)</f>
        <v/>
      </c>
      <c r="D2371" s="25" t="str">
        <f>IF('Student Record'!B2369="","",'Student Record'!B2369)</f>
        <v/>
      </c>
      <c r="E2371" s="25" t="str">
        <f>IF('Student Record'!C2369="","",'Student Record'!C2369)</f>
        <v/>
      </c>
      <c r="F2371" s="26" t="str">
        <f>IF('Student Record'!E2369="","",'Student Record'!E2369)</f>
        <v/>
      </c>
      <c r="G2371" s="26" t="str">
        <f>IF('Student Record'!G2369="","",'Student Record'!G2369)</f>
        <v/>
      </c>
      <c r="H2371" s="25" t="str">
        <f>IF('Student Record'!I2369="","",'Student Record'!I2369)</f>
        <v/>
      </c>
      <c r="I2371" s="27" t="str">
        <f>IF('Student Record'!J2369="","",'Student Record'!J2369)</f>
        <v/>
      </c>
      <c r="J2371" s="25" t="str">
        <f>IF('Student Record'!O2369="","",'Student Record'!O2369)</f>
        <v/>
      </c>
      <c r="K23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1" s="25" t="str">
        <f>IF(Table1[[#This Row],[नाम विद्यार्थी]]="","",IF(AND(Table1[[#This Row],[कक्षा]]&gt;8,Table1[[#This Row],[कक्षा]]&lt;11),50,""))</f>
        <v/>
      </c>
      <c r="M2371" s="28" t="str">
        <f>IF(Table1[[#This Row],[नाम विद्यार्थी]]="","",IF(AND(Table1[[#This Row],[कक्षा]]&gt;=11,'School Fees'!$L$3="Yes"),100,""))</f>
        <v/>
      </c>
      <c r="N23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1" s="25" t="str">
        <f>IF(Table1[[#This Row],[नाम विद्यार्थी]]="","",IF(Table1[[#This Row],[कक्षा]]&gt;8,5,""))</f>
        <v/>
      </c>
      <c r="P23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1" s="21"/>
      <c r="R2371" s="21"/>
      <c r="S2371" s="28" t="str">
        <f>IF(SUM(Table1[[#This Row],[छात्र निधि]:[टी.सी.शुल्क]])=0,"",SUM(Table1[[#This Row],[छात्र निधि]:[टी.सी.शुल्क]]))</f>
        <v/>
      </c>
      <c r="T2371" s="33"/>
      <c r="U2371" s="33"/>
      <c r="V2371" s="22"/>
    </row>
    <row r="2372" spans="2:22" ht="15">
      <c r="B2372" s="25" t="str">
        <f>IF(C2372="","",ROWS($A$4:A2372))</f>
        <v/>
      </c>
      <c r="C2372" s="25" t="str">
        <f>IF('Student Record'!A2370="","",'Student Record'!A2370)</f>
        <v/>
      </c>
      <c r="D2372" s="25" t="str">
        <f>IF('Student Record'!B2370="","",'Student Record'!B2370)</f>
        <v/>
      </c>
      <c r="E2372" s="25" t="str">
        <f>IF('Student Record'!C2370="","",'Student Record'!C2370)</f>
        <v/>
      </c>
      <c r="F2372" s="26" t="str">
        <f>IF('Student Record'!E2370="","",'Student Record'!E2370)</f>
        <v/>
      </c>
      <c r="G2372" s="26" t="str">
        <f>IF('Student Record'!G2370="","",'Student Record'!G2370)</f>
        <v/>
      </c>
      <c r="H2372" s="25" t="str">
        <f>IF('Student Record'!I2370="","",'Student Record'!I2370)</f>
        <v/>
      </c>
      <c r="I2372" s="27" t="str">
        <f>IF('Student Record'!J2370="","",'Student Record'!J2370)</f>
        <v/>
      </c>
      <c r="J2372" s="25" t="str">
        <f>IF('Student Record'!O2370="","",'Student Record'!O2370)</f>
        <v/>
      </c>
      <c r="K23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2" s="25" t="str">
        <f>IF(Table1[[#This Row],[नाम विद्यार्थी]]="","",IF(AND(Table1[[#This Row],[कक्षा]]&gt;8,Table1[[#This Row],[कक्षा]]&lt;11),50,""))</f>
        <v/>
      </c>
      <c r="M2372" s="28" t="str">
        <f>IF(Table1[[#This Row],[नाम विद्यार्थी]]="","",IF(AND(Table1[[#This Row],[कक्षा]]&gt;=11,'School Fees'!$L$3="Yes"),100,""))</f>
        <v/>
      </c>
      <c r="N23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2" s="25" t="str">
        <f>IF(Table1[[#This Row],[नाम विद्यार्थी]]="","",IF(Table1[[#This Row],[कक्षा]]&gt;8,5,""))</f>
        <v/>
      </c>
      <c r="P23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2" s="21"/>
      <c r="R2372" s="21"/>
      <c r="S2372" s="28" t="str">
        <f>IF(SUM(Table1[[#This Row],[छात्र निधि]:[टी.सी.शुल्क]])=0,"",SUM(Table1[[#This Row],[छात्र निधि]:[टी.सी.शुल्क]]))</f>
        <v/>
      </c>
      <c r="T2372" s="33"/>
      <c r="U2372" s="33"/>
      <c r="V2372" s="22"/>
    </row>
    <row r="2373" spans="2:22" ht="15">
      <c r="B2373" s="25" t="str">
        <f>IF(C2373="","",ROWS($A$4:A2373))</f>
        <v/>
      </c>
      <c r="C2373" s="25" t="str">
        <f>IF('Student Record'!A2371="","",'Student Record'!A2371)</f>
        <v/>
      </c>
      <c r="D2373" s="25" t="str">
        <f>IF('Student Record'!B2371="","",'Student Record'!B2371)</f>
        <v/>
      </c>
      <c r="E2373" s="25" t="str">
        <f>IF('Student Record'!C2371="","",'Student Record'!C2371)</f>
        <v/>
      </c>
      <c r="F2373" s="26" t="str">
        <f>IF('Student Record'!E2371="","",'Student Record'!E2371)</f>
        <v/>
      </c>
      <c r="G2373" s="26" t="str">
        <f>IF('Student Record'!G2371="","",'Student Record'!G2371)</f>
        <v/>
      </c>
      <c r="H2373" s="25" t="str">
        <f>IF('Student Record'!I2371="","",'Student Record'!I2371)</f>
        <v/>
      </c>
      <c r="I2373" s="27" t="str">
        <f>IF('Student Record'!J2371="","",'Student Record'!J2371)</f>
        <v/>
      </c>
      <c r="J2373" s="25" t="str">
        <f>IF('Student Record'!O2371="","",'Student Record'!O2371)</f>
        <v/>
      </c>
      <c r="K23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3" s="25" t="str">
        <f>IF(Table1[[#This Row],[नाम विद्यार्थी]]="","",IF(AND(Table1[[#This Row],[कक्षा]]&gt;8,Table1[[#This Row],[कक्षा]]&lt;11),50,""))</f>
        <v/>
      </c>
      <c r="M2373" s="28" t="str">
        <f>IF(Table1[[#This Row],[नाम विद्यार्थी]]="","",IF(AND(Table1[[#This Row],[कक्षा]]&gt;=11,'School Fees'!$L$3="Yes"),100,""))</f>
        <v/>
      </c>
      <c r="N23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3" s="25" t="str">
        <f>IF(Table1[[#This Row],[नाम विद्यार्थी]]="","",IF(Table1[[#This Row],[कक्षा]]&gt;8,5,""))</f>
        <v/>
      </c>
      <c r="P23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3" s="21"/>
      <c r="R2373" s="21"/>
      <c r="S2373" s="28" t="str">
        <f>IF(SUM(Table1[[#This Row],[छात्र निधि]:[टी.सी.शुल्क]])=0,"",SUM(Table1[[#This Row],[छात्र निधि]:[टी.सी.शुल्क]]))</f>
        <v/>
      </c>
      <c r="T2373" s="33"/>
      <c r="U2373" s="33"/>
      <c r="V2373" s="22"/>
    </row>
    <row r="2374" spans="2:22" ht="15">
      <c r="B2374" s="25" t="str">
        <f>IF(C2374="","",ROWS($A$4:A2374))</f>
        <v/>
      </c>
      <c r="C2374" s="25" t="str">
        <f>IF('Student Record'!A2372="","",'Student Record'!A2372)</f>
        <v/>
      </c>
      <c r="D2374" s="25" t="str">
        <f>IF('Student Record'!B2372="","",'Student Record'!B2372)</f>
        <v/>
      </c>
      <c r="E2374" s="25" t="str">
        <f>IF('Student Record'!C2372="","",'Student Record'!C2372)</f>
        <v/>
      </c>
      <c r="F2374" s="26" t="str">
        <f>IF('Student Record'!E2372="","",'Student Record'!E2372)</f>
        <v/>
      </c>
      <c r="G2374" s="26" t="str">
        <f>IF('Student Record'!G2372="","",'Student Record'!G2372)</f>
        <v/>
      </c>
      <c r="H2374" s="25" t="str">
        <f>IF('Student Record'!I2372="","",'Student Record'!I2372)</f>
        <v/>
      </c>
      <c r="I2374" s="27" t="str">
        <f>IF('Student Record'!J2372="","",'Student Record'!J2372)</f>
        <v/>
      </c>
      <c r="J2374" s="25" t="str">
        <f>IF('Student Record'!O2372="","",'Student Record'!O2372)</f>
        <v/>
      </c>
      <c r="K23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4" s="25" t="str">
        <f>IF(Table1[[#This Row],[नाम विद्यार्थी]]="","",IF(AND(Table1[[#This Row],[कक्षा]]&gt;8,Table1[[#This Row],[कक्षा]]&lt;11),50,""))</f>
        <v/>
      </c>
      <c r="M2374" s="28" t="str">
        <f>IF(Table1[[#This Row],[नाम विद्यार्थी]]="","",IF(AND(Table1[[#This Row],[कक्षा]]&gt;=11,'School Fees'!$L$3="Yes"),100,""))</f>
        <v/>
      </c>
      <c r="N23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4" s="25" t="str">
        <f>IF(Table1[[#This Row],[नाम विद्यार्थी]]="","",IF(Table1[[#This Row],[कक्षा]]&gt;8,5,""))</f>
        <v/>
      </c>
      <c r="P23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4" s="21"/>
      <c r="R2374" s="21"/>
      <c r="S2374" s="28" t="str">
        <f>IF(SUM(Table1[[#This Row],[छात्र निधि]:[टी.सी.शुल्क]])=0,"",SUM(Table1[[#This Row],[छात्र निधि]:[टी.सी.शुल्क]]))</f>
        <v/>
      </c>
      <c r="T2374" s="33"/>
      <c r="U2374" s="33"/>
      <c r="V2374" s="22"/>
    </row>
    <row r="2375" spans="2:22" ht="15">
      <c r="B2375" s="25" t="str">
        <f>IF(C2375="","",ROWS($A$4:A2375))</f>
        <v/>
      </c>
      <c r="C2375" s="25" t="str">
        <f>IF('Student Record'!A2373="","",'Student Record'!A2373)</f>
        <v/>
      </c>
      <c r="D2375" s="25" t="str">
        <f>IF('Student Record'!B2373="","",'Student Record'!B2373)</f>
        <v/>
      </c>
      <c r="E2375" s="25" t="str">
        <f>IF('Student Record'!C2373="","",'Student Record'!C2373)</f>
        <v/>
      </c>
      <c r="F2375" s="26" t="str">
        <f>IF('Student Record'!E2373="","",'Student Record'!E2373)</f>
        <v/>
      </c>
      <c r="G2375" s="26" t="str">
        <f>IF('Student Record'!G2373="","",'Student Record'!G2373)</f>
        <v/>
      </c>
      <c r="H2375" s="25" t="str">
        <f>IF('Student Record'!I2373="","",'Student Record'!I2373)</f>
        <v/>
      </c>
      <c r="I2375" s="27" t="str">
        <f>IF('Student Record'!J2373="","",'Student Record'!J2373)</f>
        <v/>
      </c>
      <c r="J2375" s="25" t="str">
        <f>IF('Student Record'!O2373="","",'Student Record'!O2373)</f>
        <v/>
      </c>
      <c r="K23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5" s="25" t="str">
        <f>IF(Table1[[#This Row],[नाम विद्यार्थी]]="","",IF(AND(Table1[[#This Row],[कक्षा]]&gt;8,Table1[[#This Row],[कक्षा]]&lt;11),50,""))</f>
        <v/>
      </c>
      <c r="M2375" s="28" t="str">
        <f>IF(Table1[[#This Row],[नाम विद्यार्थी]]="","",IF(AND(Table1[[#This Row],[कक्षा]]&gt;=11,'School Fees'!$L$3="Yes"),100,""))</f>
        <v/>
      </c>
      <c r="N23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5" s="25" t="str">
        <f>IF(Table1[[#This Row],[नाम विद्यार्थी]]="","",IF(Table1[[#This Row],[कक्षा]]&gt;8,5,""))</f>
        <v/>
      </c>
      <c r="P23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5" s="21"/>
      <c r="R2375" s="21"/>
      <c r="S2375" s="28" t="str">
        <f>IF(SUM(Table1[[#This Row],[छात्र निधि]:[टी.सी.शुल्क]])=0,"",SUM(Table1[[#This Row],[छात्र निधि]:[टी.सी.शुल्क]]))</f>
        <v/>
      </c>
      <c r="T2375" s="33"/>
      <c r="U2375" s="33"/>
      <c r="V2375" s="22"/>
    </row>
    <row r="2376" spans="2:22" ht="15">
      <c r="B2376" s="25" t="str">
        <f>IF(C2376="","",ROWS($A$4:A2376))</f>
        <v/>
      </c>
      <c r="C2376" s="25" t="str">
        <f>IF('Student Record'!A2374="","",'Student Record'!A2374)</f>
        <v/>
      </c>
      <c r="D2376" s="25" t="str">
        <f>IF('Student Record'!B2374="","",'Student Record'!B2374)</f>
        <v/>
      </c>
      <c r="E2376" s="25" t="str">
        <f>IF('Student Record'!C2374="","",'Student Record'!C2374)</f>
        <v/>
      </c>
      <c r="F2376" s="26" t="str">
        <f>IF('Student Record'!E2374="","",'Student Record'!E2374)</f>
        <v/>
      </c>
      <c r="G2376" s="26" t="str">
        <f>IF('Student Record'!G2374="","",'Student Record'!G2374)</f>
        <v/>
      </c>
      <c r="H2376" s="25" t="str">
        <f>IF('Student Record'!I2374="","",'Student Record'!I2374)</f>
        <v/>
      </c>
      <c r="I2376" s="27" t="str">
        <f>IF('Student Record'!J2374="","",'Student Record'!J2374)</f>
        <v/>
      </c>
      <c r="J2376" s="25" t="str">
        <f>IF('Student Record'!O2374="","",'Student Record'!O2374)</f>
        <v/>
      </c>
      <c r="K23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6" s="25" t="str">
        <f>IF(Table1[[#This Row],[नाम विद्यार्थी]]="","",IF(AND(Table1[[#This Row],[कक्षा]]&gt;8,Table1[[#This Row],[कक्षा]]&lt;11),50,""))</f>
        <v/>
      </c>
      <c r="M2376" s="28" t="str">
        <f>IF(Table1[[#This Row],[नाम विद्यार्थी]]="","",IF(AND(Table1[[#This Row],[कक्षा]]&gt;=11,'School Fees'!$L$3="Yes"),100,""))</f>
        <v/>
      </c>
      <c r="N23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6" s="25" t="str">
        <f>IF(Table1[[#This Row],[नाम विद्यार्थी]]="","",IF(Table1[[#This Row],[कक्षा]]&gt;8,5,""))</f>
        <v/>
      </c>
      <c r="P23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6" s="21"/>
      <c r="R2376" s="21"/>
      <c r="S2376" s="28" t="str">
        <f>IF(SUM(Table1[[#This Row],[छात्र निधि]:[टी.सी.शुल्क]])=0,"",SUM(Table1[[#This Row],[छात्र निधि]:[टी.सी.शुल्क]]))</f>
        <v/>
      </c>
      <c r="T2376" s="33"/>
      <c r="U2376" s="33"/>
      <c r="V2376" s="22"/>
    </row>
    <row r="2377" spans="2:22" ht="15">
      <c r="B2377" s="25" t="str">
        <f>IF(C2377="","",ROWS($A$4:A2377))</f>
        <v/>
      </c>
      <c r="C2377" s="25" t="str">
        <f>IF('Student Record'!A2375="","",'Student Record'!A2375)</f>
        <v/>
      </c>
      <c r="D2377" s="25" t="str">
        <f>IF('Student Record'!B2375="","",'Student Record'!B2375)</f>
        <v/>
      </c>
      <c r="E2377" s="25" t="str">
        <f>IF('Student Record'!C2375="","",'Student Record'!C2375)</f>
        <v/>
      </c>
      <c r="F2377" s="26" t="str">
        <f>IF('Student Record'!E2375="","",'Student Record'!E2375)</f>
        <v/>
      </c>
      <c r="G2377" s="26" t="str">
        <f>IF('Student Record'!G2375="","",'Student Record'!G2375)</f>
        <v/>
      </c>
      <c r="H2377" s="25" t="str">
        <f>IF('Student Record'!I2375="","",'Student Record'!I2375)</f>
        <v/>
      </c>
      <c r="I2377" s="27" t="str">
        <f>IF('Student Record'!J2375="","",'Student Record'!J2375)</f>
        <v/>
      </c>
      <c r="J2377" s="25" t="str">
        <f>IF('Student Record'!O2375="","",'Student Record'!O2375)</f>
        <v/>
      </c>
      <c r="K23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7" s="25" t="str">
        <f>IF(Table1[[#This Row],[नाम विद्यार्थी]]="","",IF(AND(Table1[[#This Row],[कक्षा]]&gt;8,Table1[[#This Row],[कक्षा]]&lt;11),50,""))</f>
        <v/>
      </c>
      <c r="M2377" s="28" t="str">
        <f>IF(Table1[[#This Row],[नाम विद्यार्थी]]="","",IF(AND(Table1[[#This Row],[कक्षा]]&gt;=11,'School Fees'!$L$3="Yes"),100,""))</f>
        <v/>
      </c>
      <c r="N23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7" s="25" t="str">
        <f>IF(Table1[[#This Row],[नाम विद्यार्थी]]="","",IF(Table1[[#This Row],[कक्षा]]&gt;8,5,""))</f>
        <v/>
      </c>
      <c r="P23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7" s="21"/>
      <c r="R2377" s="21"/>
      <c r="S2377" s="28" t="str">
        <f>IF(SUM(Table1[[#This Row],[छात्र निधि]:[टी.सी.शुल्क]])=0,"",SUM(Table1[[#This Row],[छात्र निधि]:[टी.सी.शुल्क]]))</f>
        <v/>
      </c>
      <c r="T2377" s="33"/>
      <c r="U2377" s="33"/>
      <c r="V2377" s="22"/>
    </row>
    <row r="2378" spans="2:22" ht="15">
      <c r="B2378" s="25" t="str">
        <f>IF(C2378="","",ROWS($A$4:A2378))</f>
        <v/>
      </c>
      <c r="C2378" s="25" t="str">
        <f>IF('Student Record'!A2376="","",'Student Record'!A2376)</f>
        <v/>
      </c>
      <c r="D2378" s="25" t="str">
        <f>IF('Student Record'!B2376="","",'Student Record'!B2376)</f>
        <v/>
      </c>
      <c r="E2378" s="25" t="str">
        <f>IF('Student Record'!C2376="","",'Student Record'!C2376)</f>
        <v/>
      </c>
      <c r="F2378" s="26" t="str">
        <f>IF('Student Record'!E2376="","",'Student Record'!E2376)</f>
        <v/>
      </c>
      <c r="G2378" s="26" t="str">
        <f>IF('Student Record'!G2376="","",'Student Record'!G2376)</f>
        <v/>
      </c>
      <c r="H2378" s="25" t="str">
        <f>IF('Student Record'!I2376="","",'Student Record'!I2376)</f>
        <v/>
      </c>
      <c r="I2378" s="27" t="str">
        <f>IF('Student Record'!J2376="","",'Student Record'!J2376)</f>
        <v/>
      </c>
      <c r="J2378" s="25" t="str">
        <f>IF('Student Record'!O2376="","",'Student Record'!O2376)</f>
        <v/>
      </c>
      <c r="K23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8" s="25" t="str">
        <f>IF(Table1[[#This Row],[नाम विद्यार्थी]]="","",IF(AND(Table1[[#This Row],[कक्षा]]&gt;8,Table1[[#This Row],[कक्षा]]&lt;11),50,""))</f>
        <v/>
      </c>
      <c r="M2378" s="28" t="str">
        <f>IF(Table1[[#This Row],[नाम विद्यार्थी]]="","",IF(AND(Table1[[#This Row],[कक्षा]]&gt;=11,'School Fees'!$L$3="Yes"),100,""))</f>
        <v/>
      </c>
      <c r="N23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8" s="25" t="str">
        <f>IF(Table1[[#This Row],[नाम विद्यार्थी]]="","",IF(Table1[[#This Row],[कक्षा]]&gt;8,5,""))</f>
        <v/>
      </c>
      <c r="P23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8" s="21"/>
      <c r="R2378" s="21"/>
      <c r="S2378" s="28" t="str">
        <f>IF(SUM(Table1[[#This Row],[छात्र निधि]:[टी.सी.शुल्क]])=0,"",SUM(Table1[[#This Row],[छात्र निधि]:[टी.सी.शुल्क]]))</f>
        <v/>
      </c>
      <c r="T2378" s="33"/>
      <c r="U2378" s="33"/>
      <c r="V2378" s="22"/>
    </row>
    <row r="2379" spans="2:22" ht="15">
      <c r="B2379" s="25" t="str">
        <f>IF(C2379="","",ROWS($A$4:A2379))</f>
        <v/>
      </c>
      <c r="C2379" s="25" t="str">
        <f>IF('Student Record'!A2377="","",'Student Record'!A2377)</f>
        <v/>
      </c>
      <c r="D2379" s="25" t="str">
        <f>IF('Student Record'!B2377="","",'Student Record'!B2377)</f>
        <v/>
      </c>
      <c r="E2379" s="25" t="str">
        <f>IF('Student Record'!C2377="","",'Student Record'!C2377)</f>
        <v/>
      </c>
      <c r="F2379" s="26" t="str">
        <f>IF('Student Record'!E2377="","",'Student Record'!E2377)</f>
        <v/>
      </c>
      <c r="G2379" s="26" t="str">
        <f>IF('Student Record'!G2377="","",'Student Record'!G2377)</f>
        <v/>
      </c>
      <c r="H2379" s="25" t="str">
        <f>IF('Student Record'!I2377="","",'Student Record'!I2377)</f>
        <v/>
      </c>
      <c r="I2379" s="27" t="str">
        <f>IF('Student Record'!J2377="","",'Student Record'!J2377)</f>
        <v/>
      </c>
      <c r="J2379" s="25" t="str">
        <f>IF('Student Record'!O2377="","",'Student Record'!O2377)</f>
        <v/>
      </c>
      <c r="K23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79" s="25" t="str">
        <f>IF(Table1[[#This Row],[नाम विद्यार्थी]]="","",IF(AND(Table1[[#This Row],[कक्षा]]&gt;8,Table1[[#This Row],[कक्षा]]&lt;11),50,""))</f>
        <v/>
      </c>
      <c r="M2379" s="28" t="str">
        <f>IF(Table1[[#This Row],[नाम विद्यार्थी]]="","",IF(AND(Table1[[#This Row],[कक्षा]]&gt;=11,'School Fees'!$L$3="Yes"),100,""))</f>
        <v/>
      </c>
      <c r="N23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79" s="25" t="str">
        <f>IF(Table1[[#This Row],[नाम विद्यार्थी]]="","",IF(Table1[[#This Row],[कक्षा]]&gt;8,5,""))</f>
        <v/>
      </c>
      <c r="P23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79" s="21"/>
      <c r="R2379" s="21"/>
      <c r="S2379" s="28" t="str">
        <f>IF(SUM(Table1[[#This Row],[छात्र निधि]:[टी.सी.शुल्क]])=0,"",SUM(Table1[[#This Row],[छात्र निधि]:[टी.सी.शुल्क]]))</f>
        <v/>
      </c>
      <c r="T2379" s="33"/>
      <c r="U2379" s="33"/>
      <c r="V2379" s="22"/>
    </row>
    <row r="2380" spans="2:22" ht="15">
      <c r="B2380" s="25" t="str">
        <f>IF(C2380="","",ROWS($A$4:A2380))</f>
        <v/>
      </c>
      <c r="C2380" s="25" t="str">
        <f>IF('Student Record'!A2378="","",'Student Record'!A2378)</f>
        <v/>
      </c>
      <c r="D2380" s="25" t="str">
        <f>IF('Student Record'!B2378="","",'Student Record'!B2378)</f>
        <v/>
      </c>
      <c r="E2380" s="25" t="str">
        <f>IF('Student Record'!C2378="","",'Student Record'!C2378)</f>
        <v/>
      </c>
      <c r="F2380" s="26" t="str">
        <f>IF('Student Record'!E2378="","",'Student Record'!E2378)</f>
        <v/>
      </c>
      <c r="G2380" s="26" t="str">
        <f>IF('Student Record'!G2378="","",'Student Record'!G2378)</f>
        <v/>
      </c>
      <c r="H2380" s="25" t="str">
        <f>IF('Student Record'!I2378="","",'Student Record'!I2378)</f>
        <v/>
      </c>
      <c r="I2380" s="27" t="str">
        <f>IF('Student Record'!J2378="","",'Student Record'!J2378)</f>
        <v/>
      </c>
      <c r="J2380" s="25" t="str">
        <f>IF('Student Record'!O2378="","",'Student Record'!O2378)</f>
        <v/>
      </c>
      <c r="K23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0" s="25" t="str">
        <f>IF(Table1[[#This Row],[नाम विद्यार्थी]]="","",IF(AND(Table1[[#This Row],[कक्षा]]&gt;8,Table1[[#This Row],[कक्षा]]&lt;11),50,""))</f>
        <v/>
      </c>
      <c r="M2380" s="28" t="str">
        <f>IF(Table1[[#This Row],[नाम विद्यार्थी]]="","",IF(AND(Table1[[#This Row],[कक्षा]]&gt;=11,'School Fees'!$L$3="Yes"),100,""))</f>
        <v/>
      </c>
      <c r="N23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0" s="25" t="str">
        <f>IF(Table1[[#This Row],[नाम विद्यार्थी]]="","",IF(Table1[[#This Row],[कक्षा]]&gt;8,5,""))</f>
        <v/>
      </c>
      <c r="P23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0" s="21"/>
      <c r="R2380" s="21"/>
      <c r="S2380" s="28" t="str">
        <f>IF(SUM(Table1[[#This Row],[छात्र निधि]:[टी.सी.शुल्क]])=0,"",SUM(Table1[[#This Row],[छात्र निधि]:[टी.सी.शुल्क]]))</f>
        <v/>
      </c>
      <c r="T2380" s="33"/>
      <c r="U2380" s="33"/>
      <c r="V2380" s="22"/>
    </row>
    <row r="2381" spans="2:22" ht="15">
      <c r="B2381" s="25" t="str">
        <f>IF(C2381="","",ROWS($A$4:A2381))</f>
        <v/>
      </c>
      <c r="C2381" s="25" t="str">
        <f>IF('Student Record'!A2379="","",'Student Record'!A2379)</f>
        <v/>
      </c>
      <c r="D2381" s="25" t="str">
        <f>IF('Student Record'!B2379="","",'Student Record'!B2379)</f>
        <v/>
      </c>
      <c r="E2381" s="25" t="str">
        <f>IF('Student Record'!C2379="","",'Student Record'!C2379)</f>
        <v/>
      </c>
      <c r="F2381" s="26" t="str">
        <f>IF('Student Record'!E2379="","",'Student Record'!E2379)</f>
        <v/>
      </c>
      <c r="G2381" s="26" t="str">
        <f>IF('Student Record'!G2379="","",'Student Record'!G2379)</f>
        <v/>
      </c>
      <c r="H2381" s="25" t="str">
        <f>IF('Student Record'!I2379="","",'Student Record'!I2379)</f>
        <v/>
      </c>
      <c r="I2381" s="27" t="str">
        <f>IF('Student Record'!J2379="","",'Student Record'!J2379)</f>
        <v/>
      </c>
      <c r="J2381" s="25" t="str">
        <f>IF('Student Record'!O2379="","",'Student Record'!O2379)</f>
        <v/>
      </c>
      <c r="K23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1" s="25" t="str">
        <f>IF(Table1[[#This Row],[नाम विद्यार्थी]]="","",IF(AND(Table1[[#This Row],[कक्षा]]&gt;8,Table1[[#This Row],[कक्षा]]&lt;11),50,""))</f>
        <v/>
      </c>
      <c r="M2381" s="28" t="str">
        <f>IF(Table1[[#This Row],[नाम विद्यार्थी]]="","",IF(AND(Table1[[#This Row],[कक्षा]]&gt;=11,'School Fees'!$L$3="Yes"),100,""))</f>
        <v/>
      </c>
      <c r="N23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1" s="25" t="str">
        <f>IF(Table1[[#This Row],[नाम विद्यार्थी]]="","",IF(Table1[[#This Row],[कक्षा]]&gt;8,5,""))</f>
        <v/>
      </c>
      <c r="P23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1" s="21"/>
      <c r="R2381" s="21"/>
      <c r="S2381" s="28" t="str">
        <f>IF(SUM(Table1[[#This Row],[छात्र निधि]:[टी.सी.शुल्क]])=0,"",SUM(Table1[[#This Row],[छात्र निधि]:[टी.सी.शुल्क]]))</f>
        <v/>
      </c>
      <c r="T2381" s="33"/>
      <c r="U2381" s="33"/>
      <c r="V2381" s="22"/>
    </row>
    <row r="2382" spans="2:22" ht="15">
      <c r="B2382" s="25" t="str">
        <f>IF(C2382="","",ROWS($A$4:A2382))</f>
        <v/>
      </c>
      <c r="C2382" s="25" t="str">
        <f>IF('Student Record'!A2380="","",'Student Record'!A2380)</f>
        <v/>
      </c>
      <c r="D2382" s="25" t="str">
        <f>IF('Student Record'!B2380="","",'Student Record'!B2380)</f>
        <v/>
      </c>
      <c r="E2382" s="25" t="str">
        <f>IF('Student Record'!C2380="","",'Student Record'!C2380)</f>
        <v/>
      </c>
      <c r="F2382" s="26" t="str">
        <f>IF('Student Record'!E2380="","",'Student Record'!E2380)</f>
        <v/>
      </c>
      <c r="G2382" s="26" t="str">
        <f>IF('Student Record'!G2380="","",'Student Record'!G2380)</f>
        <v/>
      </c>
      <c r="H2382" s="25" t="str">
        <f>IF('Student Record'!I2380="","",'Student Record'!I2380)</f>
        <v/>
      </c>
      <c r="I2382" s="27" t="str">
        <f>IF('Student Record'!J2380="","",'Student Record'!J2380)</f>
        <v/>
      </c>
      <c r="J2382" s="25" t="str">
        <f>IF('Student Record'!O2380="","",'Student Record'!O2380)</f>
        <v/>
      </c>
      <c r="K23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2" s="25" t="str">
        <f>IF(Table1[[#This Row],[नाम विद्यार्थी]]="","",IF(AND(Table1[[#This Row],[कक्षा]]&gt;8,Table1[[#This Row],[कक्षा]]&lt;11),50,""))</f>
        <v/>
      </c>
      <c r="M2382" s="28" t="str">
        <f>IF(Table1[[#This Row],[नाम विद्यार्थी]]="","",IF(AND(Table1[[#This Row],[कक्षा]]&gt;=11,'School Fees'!$L$3="Yes"),100,""))</f>
        <v/>
      </c>
      <c r="N23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2" s="25" t="str">
        <f>IF(Table1[[#This Row],[नाम विद्यार्थी]]="","",IF(Table1[[#This Row],[कक्षा]]&gt;8,5,""))</f>
        <v/>
      </c>
      <c r="P23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2" s="21"/>
      <c r="R2382" s="21"/>
      <c r="S2382" s="28" t="str">
        <f>IF(SUM(Table1[[#This Row],[छात्र निधि]:[टी.सी.शुल्क]])=0,"",SUM(Table1[[#This Row],[छात्र निधि]:[टी.सी.शुल्क]]))</f>
        <v/>
      </c>
      <c r="T2382" s="33"/>
      <c r="U2382" s="33"/>
      <c r="V2382" s="22"/>
    </row>
    <row r="2383" spans="2:22" ht="15">
      <c r="B2383" s="25" t="str">
        <f>IF(C2383="","",ROWS($A$4:A2383))</f>
        <v/>
      </c>
      <c r="C2383" s="25" t="str">
        <f>IF('Student Record'!A2381="","",'Student Record'!A2381)</f>
        <v/>
      </c>
      <c r="D2383" s="25" t="str">
        <f>IF('Student Record'!B2381="","",'Student Record'!B2381)</f>
        <v/>
      </c>
      <c r="E2383" s="25" t="str">
        <f>IF('Student Record'!C2381="","",'Student Record'!C2381)</f>
        <v/>
      </c>
      <c r="F2383" s="26" t="str">
        <f>IF('Student Record'!E2381="","",'Student Record'!E2381)</f>
        <v/>
      </c>
      <c r="G2383" s="26" t="str">
        <f>IF('Student Record'!G2381="","",'Student Record'!G2381)</f>
        <v/>
      </c>
      <c r="H2383" s="25" t="str">
        <f>IF('Student Record'!I2381="","",'Student Record'!I2381)</f>
        <v/>
      </c>
      <c r="I2383" s="27" t="str">
        <f>IF('Student Record'!J2381="","",'Student Record'!J2381)</f>
        <v/>
      </c>
      <c r="J2383" s="25" t="str">
        <f>IF('Student Record'!O2381="","",'Student Record'!O2381)</f>
        <v/>
      </c>
      <c r="K23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3" s="25" t="str">
        <f>IF(Table1[[#This Row],[नाम विद्यार्थी]]="","",IF(AND(Table1[[#This Row],[कक्षा]]&gt;8,Table1[[#This Row],[कक्षा]]&lt;11),50,""))</f>
        <v/>
      </c>
      <c r="M2383" s="28" t="str">
        <f>IF(Table1[[#This Row],[नाम विद्यार्थी]]="","",IF(AND(Table1[[#This Row],[कक्षा]]&gt;=11,'School Fees'!$L$3="Yes"),100,""))</f>
        <v/>
      </c>
      <c r="N23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3" s="25" t="str">
        <f>IF(Table1[[#This Row],[नाम विद्यार्थी]]="","",IF(Table1[[#This Row],[कक्षा]]&gt;8,5,""))</f>
        <v/>
      </c>
      <c r="P23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3" s="21"/>
      <c r="R2383" s="21"/>
      <c r="S2383" s="28" t="str">
        <f>IF(SUM(Table1[[#This Row],[छात्र निधि]:[टी.सी.शुल्क]])=0,"",SUM(Table1[[#This Row],[छात्र निधि]:[टी.सी.शुल्क]]))</f>
        <v/>
      </c>
      <c r="T2383" s="33"/>
      <c r="U2383" s="33"/>
      <c r="V2383" s="22"/>
    </row>
    <row r="2384" spans="2:22" ht="15">
      <c r="B2384" s="25" t="str">
        <f>IF(C2384="","",ROWS($A$4:A2384))</f>
        <v/>
      </c>
      <c r="C2384" s="25" t="str">
        <f>IF('Student Record'!A2382="","",'Student Record'!A2382)</f>
        <v/>
      </c>
      <c r="D2384" s="25" t="str">
        <f>IF('Student Record'!B2382="","",'Student Record'!B2382)</f>
        <v/>
      </c>
      <c r="E2384" s="25" t="str">
        <f>IF('Student Record'!C2382="","",'Student Record'!C2382)</f>
        <v/>
      </c>
      <c r="F2384" s="26" t="str">
        <f>IF('Student Record'!E2382="","",'Student Record'!E2382)</f>
        <v/>
      </c>
      <c r="G2384" s="26" t="str">
        <f>IF('Student Record'!G2382="","",'Student Record'!G2382)</f>
        <v/>
      </c>
      <c r="H2384" s="25" t="str">
        <f>IF('Student Record'!I2382="","",'Student Record'!I2382)</f>
        <v/>
      </c>
      <c r="I2384" s="27" t="str">
        <f>IF('Student Record'!J2382="","",'Student Record'!J2382)</f>
        <v/>
      </c>
      <c r="J2384" s="25" t="str">
        <f>IF('Student Record'!O2382="","",'Student Record'!O2382)</f>
        <v/>
      </c>
      <c r="K23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4" s="25" t="str">
        <f>IF(Table1[[#This Row],[नाम विद्यार्थी]]="","",IF(AND(Table1[[#This Row],[कक्षा]]&gt;8,Table1[[#This Row],[कक्षा]]&lt;11),50,""))</f>
        <v/>
      </c>
      <c r="M2384" s="28" t="str">
        <f>IF(Table1[[#This Row],[नाम विद्यार्थी]]="","",IF(AND(Table1[[#This Row],[कक्षा]]&gt;=11,'School Fees'!$L$3="Yes"),100,""))</f>
        <v/>
      </c>
      <c r="N23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4" s="25" t="str">
        <f>IF(Table1[[#This Row],[नाम विद्यार्थी]]="","",IF(Table1[[#This Row],[कक्षा]]&gt;8,5,""))</f>
        <v/>
      </c>
      <c r="P23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4" s="21"/>
      <c r="R2384" s="21"/>
      <c r="S2384" s="28" t="str">
        <f>IF(SUM(Table1[[#This Row],[छात्र निधि]:[टी.सी.शुल्क]])=0,"",SUM(Table1[[#This Row],[छात्र निधि]:[टी.सी.शुल्क]]))</f>
        <v/>
      </c>
      <c r="T2384" s="33"/>
      <c r="U2384" s="33"/>
      <c r="V2384" s="22"/>
    </row>
    <row r="2385" spans="2:22" ht="15">
      <c r="B2385" s="25" t="str">
        <f>IF(C2385="","",ROWS($A$4:A2385))</f>
        <v/>
      </c>
      <c r="C2385" s="25" t="str">
        <f>IF('Student Record'!A2383="","",'Student Record'!A2383)</f>
        <v/>
      </c>
      <c r="D2385" s="25" t="str">
        <f>IF('Student Record'!B2383="","",'Student Record'!B2383)</f>
        <v/>
      </c>
      <c r="E2385" s="25" t="str">
        <f>IF('Student Record'!C2383="","",'Student Record'!C2383)</f>
        <v/>
      </c>
      <c r="F2385" s="26" t="str">
        <f>IF('Student Record'!E2383="","",'Student Record'!E2383)</f>
        <v/>
      </c>
      <c r="G2385" s="26" t="str">
        <f>IF('Student Record'!G2383="","",'Student Record'!G2383)</f>
        <v/>
      </c>
      <c r="H2385" s="25" t="str">
        <f>IF('Student Record'!I2383="","",'Student Record'!I2383)</f>
        <v/>
      </c>
      <c r="I2385" s="27" t="str">
        <f>IF('Student Record'!J2383="","",'Student Record'!J2383)</f>
        <v/>
      </c>
      <c r="J2385" s="25" t="str">
        <f>IF('Student Record'!O2383="","",'Student Record'!O2383)</f>
        <v/>
      </c>
      <c r="K23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5" s="25" t="str">
        <f>IF(Table1[[#This Row],[नाम विद्यार्थी]]="","",IF(AND(Table1[[#This Row],[कक्षा]]&gt;8,Table1[[#This Row],[कक्षा]]&lt;11),50,""))</f>
        <v/>
      </c>
      <c r="M2385" s="28" t="str">
        <f>IF(Table1[[#This Row],[नाम विद्यार्थी]]="","",IF(AND(Table1[[#This Row],[कक्षा]]&gt;=11,'School Fees'!$L$3="Yes"),100,""))</f>
        <v/>
      </c>
      <c r="N23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5" s="25" t="str">
        <f>IF(Table1[[#This Row],[नाम विद्यार्थी]]="","",IF(Table1[[#This Row],[कक्षा]]&gt;8,5,""))</f>
        <v/>
      </c>
      <c r="P23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5" s="21"/>
      <c r="R2385" s="21"/>
      <c r="S2385" s="28" t="str">
        <f>IF(SUM(Table1[[#This Row],[छात्र निधि]:[टी.सी.शुल्क]])=0,"",SUM(Table1[[#This Row],[छात्र निधि]:[टी.सी.शुल्क]]))</f>
        <v/>
      </c>
      <c r="T2385" s="33"/>
      <c r="U2385" s="33"/>
      <c r="V2385" s="22"/>
    </row>
    <row r="2386" spans="2:22" ht="15">
      <c r="B2386" s="25" t="str">
        <f>IF(C2386="","",ROWS($A$4:A2386))</f>
        <v/>
      </c>
      <c r="C2386" s="25" t="str">
        <f>IF('Student Record'!A2384="","",'Student Record'!A2384)</f>
        <v/>
      </c>
      <c r="D2386" s="25" t="str">
        <f>IF('Student Record'!B2384="","",'Student Record'!B2384)</f>
        <v/>
      </c>
      <c r="E2386" s="25" t="str">
        <f>IF('Student Record'!C2384="","",'Student Record'!C2384)</f>
        <v/>
      </c>
      <c r="F2386" s="26" t="str">
        <f>IF('Student Record'!E2384="","",'Student Record'!E2384)</f>
        <v/>
      </c>
      <c r="G2386" s="26" t="str">
        <f>IF('Student Record'!G2384="","",'Student Record'!G2384)</f>
        <v/>
      </c>
      <c r="H2386" s="25" t="str">
        <f>IF('Student Record'!I2384="","",'Student Record'!I2384)</f>
        <v/>
      </c>
      <c r="I2386" s="27" t="str">
        <f>IF('Student Record'!J2384="","",'Student Record'!J2384)</f>
        <v/>
      </c>
      <c r="J2386" s="25" t="str">
        <f>IF('Student Record'!O2384="","",'Student Record'!O2384)</f>
        <v/>
      </c>
      <c r="K23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6" s="25" t="str">
        <f>IF(Table1[[#This Row],[नाम विद्यार्थी]]="","",IF(AND(Table1[[#This Row],[कक्षा]]&gt;8,Table1[[#This Row],[कक्षा]]&lt;11),50,""))</f>
        <v/>
      </c>
      <c r="M2386" s="28" t="str">
        <f>IF(Table1[[#This Row],[नाम विद्यार्थी]]="","",IF(AND(Table1[[#This Row],[कक्षा]]&gt;=11,'School Fees'!$L$3="Yes"),100,""))</f>
        <v/>
      </c>
      <c r="N23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6" s="25" t="str">
        <f>IF(Table1[[#This Row],[नाम विद्यार्थी]]="","",IF(Table1[[#This Row],[कक्षा]]&gt;8,5,""))</f>
        <v/>
      </c>
      <c r="P23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6" s="21"/>
      <c r="R2386" s="21"/>
      <c r="S2386" s="28" t="str">
        <f>IF(SUM(Table1[[#This Row],[छात्र निधि]:[टी.सी.शुल्क]])=0,"",SUM(Table1[[#This Row],[छात्र निधि]:[टी.सी.शुल्क]]))</f>
        <v/>
      </c>
      <c r="T2386" s="33"/>
      <c r="U2386" s="33"/>
      <c r="V2386" s="22"/>
    </row>
    <row r="2387" spans="2:22" ht="15">
      <c r="B2387" s="25" t="str">
        <f>IF(C2387="","",ROWS($A$4:A2387))</f>
        <v/>
      </c>
      <c r="C2387" s="25" t="str">
        <f>IF('Student Record'!A2385="","",'Student Record'!A2385)</f>
        <v/>
      </c>
      <c r="D2387" s="25" t="str">
        <f>IF('Student Record'!B2385="","",'Student Record'!B2385)</f>
        <v/>
      </c>
      <c r="E2387" s="25" t="str">
        <f>IF('Student Record'!C2385="","",'Student Record'!C2385)</f>
        <v/>
      </c>
      <c r="F2387" s="26" t="str">
        <f>IF('Student Record'!E2385="","",'Student Record'!E2385)</f>
        <v/>
      </c>
      <c r="G2387" s="26" t="str">
        <f>IF('Student Record'!G2385="","",'Student Record'!G2385)</f>
        <v/>
      </c>
      <c r="H2387" s="25" t="str">
        <f>IF('Student Record'!I2385="","",'Student Record'!I2385)</f>
        <v/>
      </c>
      <c r="I2387" s="27" t="str">
        <f>IF('Student Record'!J2385="","",'Student Record'!J2385)</f>
        <v/>
      </c>
      <c r="J2387" s="25" t="str">
        <f>IF('Student Record'!O2385="","",'Student Record'!O2385)</f>
        <v/>
      </c>
      <c r="K23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7" s="25" t="str">
        <f>IF(Table1[[#This Row],[नाम विद्यार्थी]]="","",IF(AND(Table1[[#This Row],[कक्षा]]&gt;8,Table1[[#This Row],[कक्षा]]&lt;11),50,""))</f>
        <v/>
      </c>
      <c r="M2387" s="28" t="str">
        <f>IF(Table1[[#This Row],[नाम विद्यार्थी]]="","",IF(AND(Table1[[#This Row],[कक्षा]]&gt;=11,'School Fees'!$L$3="Yes"),100,""))</f>
        <v/>
      </c>
      <c r="N23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7" s="25" t="str">
        <f>IF(Table1[[#This Row],[नाम विद्यार्थी]]="","",IF(Table1[[#This Row],[कक्षा]]&gt;8,5,""))</f>
        <v/>
      </c>
      <c r="P23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7" s="21"/>
      <c r="R2387" s="21"/>
      <c r="S2387" s="28" t="str">
        <f>IF(SUM(Table1[[#This Row],[छात्र निधि]:[टी.सी.शुल्क]])=0,"",SUM(Table1[[#This Row],[छात्र निधि]:[टी.सी.शुल्क]]))</f>
        <v/>
      </c>
      <c r="T2387" s="33"/>
      <c r="U2387" s="33"/>
      <c r="V2387" s="22"/>
    </row>
    <row r="2388" spans="2:22" ht="15">
      <c r="B2388" s="25" t="str">
        <f>IF(C2388="","",ROWS($A$4:A2388))</f>
        <v/>
      </c>
      <c r="C2388" s="25" t="str">
        <f>IF('Student Record'!A2386="","",'Student Record'!A2386)</f>
        <v/>
      </c>
      <c r="D2388" s="25" t="str">
        <f>IF('Student Record'!B2386="","",'Student Record'!B2386)</f>
        <v/>
      </c>
      <c r="E2388" s="25" t="str">
        <f>IF('Student Record'!C2386="","",'Student Record'!C2386)</f>
        <v/>
      </c>
      <c r="F2388" s="26" t="str">
        <f>IF('Student Record'!E2386="","",'Student Record'!E2386)</f>
        <v/>
      </c>
      <c r="G2388" s="26" t="str">
        <f>IF('Student Record'!G2386="","",'Student Record'!G2386)</f>
        <v/>
      </c>
      <c r="H2388" s="25" t="str">
        <f>IF('Student Record'!I2386="","",'Student Record'!I2386)</f>
        <v/>
      </c>
      <c r="I2388" s="27" t="str">
        <f>IF('Student Record'!J2386="","",'Student Record'!J2386)</f>
        <v/>
      </c>
      <c r="J2388" s="25" t="str">
        <f>IF('Student Record'!O2386="","",'Student Record'!O2386)</f>
        <v/>
      </c>
      <c r="K23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8" s="25" t="str">
        <f>IF(Table1[[#This Row],[नाम विद्यार्थी]]="","",IF(AND(Table1[[#This Row],[कक्षा]]&gt;8,Table1[[#This Row],[कक्षा]]&lt;11),50,""))</f>
        <v/>
      </c>
      <c r="M2388" s="28" t="str">
        <f>IF(Table1[[#This Row],[नाम विद्यार्थी]]="","",IF(AND(Table1[[#This Row],[कक्षा]]&gt;=11,'School Fees'!$L$3="Yes"),100,""))</f>
        <v/>
      </c>
      <c r="N23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8" s="25" t="str">
        <f>IF(Table1[[#This Row],[नाम विद्यार्थी]]="","",IF(Table1[[#This Row],[कक्षा]]&gt;8,5,""))</f>
        <v/>
      </c>
      <c r="P23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8" s="21"/>
      <c r="R2388" s="21"/>
      <c r="S2388" s="28" t="str">
        <f>IF(SUM(Table1[[#This Row],[छात्र निधि]:[टी.सी.शुल्क]])=0,"",SUM(Table1[[#This Row],[छात्र निधि]:[टी.सी.शुल्क]]))</f>
        <v/>
      </c>
      <c r="T2388" s="33"/>
      <c r="U2388" s="33"/>
      <c r="V2388" s="22"/>
    </row>
    <row r="2389" spans="2:22" ht="15">
      <c r="B2389" s="25" t="str">
        <f>IF(C2389="","",ROWS($A$4:A2389))</f>
        <v/>
      </c>
      <c r="C2389" s="25" t="str">
        <f>IF('Student Record'!A2387="","",'Student Record'!A2387)</f>
        <v/>
      </c>
      <c r="D2389" s="25" t="str">
        <f>IF('Student Record'!B2387="","",'Student Record'!B2387)</f>
        <v/>
      </c>
      <c r="E2389" s="25" t="str">
        <f>IF('Student Record'!C2387="","",'Student Record'!C2387)</f>
        <v/>
      </c>
      <c r="F2389" s="26" t="str">
        <f>IF('Student Record'!E2387="","",'Student Record'!E2387)</f>
        <v/>
      </c>
      <c r="G2389" s="26" t="str">
        <f>IF('Student Record'!G2387="","",'Student Record'!G2387)</f>
        <v/>
      </c>
      <c r="H2389" s="25" t="str">
        <f>IF('Student Record'!I2387="","",'Student Record'!I2387)</f>
        <v/>
      </c>
      <c r="I2389" s="27" t="str">
        <f>IF('Student Record'!J2387="","",'Student Record'!J2387)</f>
        <v/>
      </c>
      <c r="J2389" s="25" t="str">
        <f>IF('Student Record'!O2387="","",'Student Record'!O2387)</f>
        <v/>
      </c>
      <c r="K23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89" s="25" t="str">
        <f>IF(Table1[[#This Row],[नाम विद्यार्थी]]="","",IF(AND(Table1[[#This Row],[कक्षा]]&gt;8,Table1[[#This Row],[कक्षा]]&lt;11),50,""))</f>
        <v/>
      </c>
      <c r="M2389" s="28" t="str">
        <f>IF(Table1[[#This Row],[नाम विद्यार्थी]]="","",IF(AND(Table1[[#This Row],[कक्षा]]&gt;=11,'School Fees'!$L$3="Yes"),100,""))</f>
        <v/>
      </c>
      <c r="N23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89" s="25" t="str">
        <f>IF(Table1[[#This Row],[नाम विद्यार्थी]]="","",IF(Table1[[#This Row],[कक्षा]]&gt;8,5,""))</f>
        <v/>
      </c>
      <c r="P23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89" s="21"/>
      <c r="R2389" s="21"/>
      <c r="S2389" s="28" t="str">
        <f>IF(SUM(Table1[[#This Row],[छात्र निधि]:[टी.सी.शुल्क]])=0,"",SUM(Table1[[#This Row],[छात्र निधि]:[टी.सी.शुल्क]]))</f>
        <v/>
      </c>
      <c r="T2389" s="33"/>
      <c r="U2389" s="33"/>
      <c r="V2389" s="22"/>
    </row>
    <row r="2390" spans="2:22" ht="15">
      <c r="B2390" s="25" t="str">
        <f>IF(C2390="","",ROWS($A$4:A2390))</f>
        <v/>
      </c>
      <c r="C2390" s="25" t="str">
        <f>IF('Student Record'!A2388="","",'Student Record'!A2388)</f>
        <v/>
      </c>
      <c r="D2390" s="25" t="str">
        <f>IF('Student Record'!B2388="","",'Student Record'!B2388)</f>
        <v/>
      </c>
      <c r="E2390" s="25" t="str">
        <f>IF('Student Record'!C2388="","",'Student Record'!C2388)</f>
        <v/>
      </c>
      <c r="F2390" s="26" t="str">
        <f>IF('Student Record'!E2388="","",'Student Record'!E2388)</f>
        <v/>
      </c>
      <c r="G2390" s="26" t="str">
        <f>IF('Student Record'!G2388="","",'Student Record'!G2388)</f>
        <v/>
      </c>
      <c r="H2390" s="25" t="str">
        <f>IF('Student Record'!I2388="","",'Student Record'!I2388)</f>
        <v/>
      </c>
      <c r="I2390" s="27" t="str">
        <f>IF('Student Record'!J2388="","",'Student Record'!J2388)</f>
        <v/>
      </c>
      <c r="J2390" s="25" t="str">
        <f>IF('Student Record'!O2388="","",'Student Record'!O2388)</f>
        <v/>
      </c>
      <c r="K23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0" s="25" t="str">
        <f>IF(Table1[[#This Row],[नाम विद्यार्थी]]="","",IF(AND(Table1[[#This Row],[कक्षा]]&gt;8,Table1[[#This Row],[कक्षा]]&lt;11),50,""))</f>
        <v/>
      </c>
      <c r="M2390" s="28" t="str">
        <f>IF(Table1[[#This Row],[नाम विद्यार्थी]]="","",IF(AND(Table1[[#This Row],[कक्षा]]&gt;=11,'School Fees'!$L$3="Yes"),100,""))</f>
        <v/>
      </c>
      <c r="N23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0" s="25" t="str">
        <f>IF(Table1[[#This Row],[नाम विद्यार्थी]]="","",IF(Table1[[#This Row],[कक्षा]]&gt;8,5,""))</f>
        <v/>
      </c>
      <c r="P23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0" s="21"/>
      <c r="R2390" s="21"/>
      <c r="S2390" s="28" t="str">
        <f>IF(SUM(Table1[[#This Row],[छात्र निधि]:[टी.सी.शुल्क]])=0,"",SUM(Table1[[#This Row],[छात्र निधि]:[टी.सी.शुल्क]]))</f>
        <v/>
      </c>
      <c r="T2390" s="33"/>
      <c r="U2390" s="33"/>
      <c r="V2390" s="22"/>
    </row>
    <row r="2391" spans="2:22" ht="15">
      <c r="B2391" s="25" t="str">
        <f>IF(C2391="","",ROWS($A$4:A2391))</f>
        <v/>
      </c>
      <c r="C2391" s="25" t="str">
        <f>IF('Student Record'!A2389="","",'Student Record'!A2389)</f>
        <v/>
      </c>
      <c r="D2391" s="25" t="str">
        <f>IF('Student Record'!B2389="","",'Student Record'!B2389)</f>
        <v/>
      </c>
      <c r="E2391" s="25" t="str">
        <f>IF('Student Record'!C2389="","",'Student Record'!C2389)</f>
        <v/>
      </c>
      <c r="F2391" s="26" t="str">
        <f>IF('Student Record'!E2389="","",'Student Record'!E2389)</f>
        <v/>
      </c>
      <c r="G2391" s="26" t="str">
        <f>IF('Student Record'!G2389="","",'Student Record'!G2389)</f>
        <v/>
      </c>
      <c r="H2391" s="25" t="str">
        <f>IF('Student Record'!I2389="","",'Student Record'!I2389)</f>
        <v/>
      </c>
      <c r="I2391" s="27" t="str">
        <f>IF('Student Record'!J2389="","",'Student Record'!J2389)</f>
        <v/>
      </c>
      <c r="J2391" s="25" t="str">
        <f>IF('Student Record'!O2389="","",'Student Record'!O2389)</f>
        <v/>
      </c>
      <c r="K23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1" s="25" t="str">
        <f>IF(Table1[[#This Row],[नाम विद्यार्थी]]="","",IF(AND(Table1[[#This Row],[कक्षा]]&gt;8,Table1[[#This Row],[कक्षा]]&lt;11),50,""))</f>
        <v/>
      </c>
      <c r="M2391" s="28" t="str">
        <f>IF(Table1[[#This Row],[नाम विद्यार्थी]]="","",IF(AND(Table1[[#This Row],[कक्षा]]&gt;=11,'School Fees'!$L$3="Yes"),100,""))</f>
        <v/>
      </c>
      <c r="N23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1" s="25" t="str">
        <f>IF(Table1[[#This Row],[नाम विद्यार्थी]]="","",IF(Table1[[#This Row],[कक्षा]]&gt;8,5,""))</f>
        <v/>
      </c>
      <c r="P23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1" s="21"/>
      <c r="R2391" s="21"/>
      <c r="S2391" s="28" t="str">
        <f>IF(SUM(Table1[[#This Row],[छात्र निधि]:[टी.सी.शुल्क]])=0,"",SUM(Table1[[#This Row],[छात्र निधि]:[टी.सी.शुल्क]]))</f>
        <v/>
      </c>
      <c r="T2391" s="33"/>
      <c r="U2391" s="33"/>
      <c r="V2391" s="22"/>
    </row>
    <row r="2392" spans="2:22" ht="15">
      <c r="B2392" s="25" t="str">
        <f>IF(C2392="","",ROWS($A$4:A2392))</f>
        <v/>
      </c>
      <c r="C2392" s="25" t="str">
        <f>IF('Student Record'!A2390="","",'Student Record'!A2390)</f>
        <v/>
      </c>
      <c r="D2392" s="25" t="str">
        <f>IF('Student Record'!B2390="","",'Student Record'!B2390)</f>
        <v/>
      </c>
      <c r="E2392" s="25" t="str">
        <f>IF('Student Record'!C2390="","",'Student Record'!C2390)</f>
        <v/>
      </c>
      <c r="F2392" s="26" t="str">
        <f>IF('Student Record'!E2390="","",'Student Record'!E2390)</f>
        <v/>
      </c>
      <c r="G2392" s="26" t="str">
        <f>IF('Student Record'!G2390="","",'Student Record'!G2390)</f>
        <v/>
      </c>
      <c r="H2392" s="25" t="str">
        <f>IF('Student Record'!I2390="","",'Student Record'!I2390)</f>
        <v/>
      </c>
      <c r="I2392" s="27" t="str">
        <f>IF('Student Record'!J2390="","",'Student Record'!J2390)</f>
        <v/>
      </c>
      <c r="J2392" s="25" t="str">
        <f>IF('Student Record'!O2390="","",'Student Record'!O2390)</f>
        <v/>
      </c>
      <c r="K23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2" s="25" t="str">
        <f>IF(Table1[[#This Row],[नाम विद्यार्थी]]="","",IF(AND(Table1[[#This Row],[कक्षा]]&gt;8,Table1[[#This Row],[कक्षा]]&lt;11),50,""))</f>
        <v/>
      </c>
      <c r="M2392" s="28" t="str">
        <f>IF(Table1[[#This Row],[नाम विद्यार्थी]]="","",IF(AND(Table1[[#This Row],[कक्षा]]&gt;=11,'School Fees'!$L$3="Yes"),100,""))</f>
        <v/>
      </c>
      <c r="N23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2" s="25" t="str">
        <f>IF(Table1[[#This Row],[नाम विद्यार्थी]]="","",IF(Table1[[#This Row],[कक्षा]]&gt;8,5,""))</f>
        <v/>
      </c>
      <c r="P23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2" s="21"/>
      <c r="R2392" s="21"/>
      <c r="S2392" s="28" t="str">
        <f>IF(SUM(Table1[[#This Row],[छात्र निधि]:[टी.सी.शुल्क]])=0,"",SUM(Table1[[#This Row],[छात्र निधि]:[टी.सी.शुल्क]]))</f>
        <v/>
      </c>
      <c r="T2392" s="33"/>
      <c r="U2392" s="33"/>
      <c r="V2392" s="22"/>
    </row>
    <row r="2393" spans="2:22" ht="15">
      <c r="B2393" s="25" t="str">
        <f>IF(C2393="","",ROWS($A$4:A2393))</f>
        <v/>
      </c>
      <c r="C2393" s="25" t="str">
        <f>IF('Student Record'!A2391="","",'Student Record'!A2391)</f>
        <v/>
      </c>
      <c r="D2393" s="25" t="str">
        <f>IF('Student Record'!B2391="","",'Student Record'!B2391)</f>
        <v/>
      </c>
      <c r="E2393" s="25" t="str">
        <f>IF('Student Record'!C2391="","",'Student Record'!C2391)</f>
        <v/>
      </c>
      <c r="F2393" s="26" t="str">
        <f>IF('Student Record'!E2391="","",'Student Record'!E2391)</f>
        <v/>
      </c>
      <c r="G2393" s="26" t="str">
        <f>IF('Student Record'!G2391="","",'Student Record'!G2391)</f>
        <v/>
      </c>
      <c r="H2393" s="25" t="str">
        <f>IF('Student Record'!I2391="","",'Student Record'!I2391)</f>
        <v/>
      </c>
      <c r="I2393" s="27" t="str">
        <f>IF('Student Record'!J2391="","",'Student Record'!J2391)</f>
        <v/>
      </c>
      <c r="J2393" s="25" t="str">
        <f>IF('Student Record'!O2391="","",'Student Record'!O2391)</f>
        <v/>
      </c>
      <c r="K23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3" s="25" t="str">
        <f>IF(Table1[[#This Row],[नाम विद्यार्थी]]="","",IF(AND(Table1[[#This Row],[कक्षा]]&gt;8,Table1[[#This Row],[कक्षा]]&lt;11),50,""))</f>
        <v/>
      </c>
      <c r="M2393" s="28" t="str">
        <f>IF(Table1[[#This Row],[नाम विद्यार्थी]]="","",IF(AND(Table1[[#This Row],[कक्षा]]&gt;=11,'School Fees'!$L$3="Yes"),100,""))</f>
        <v/>
      </c>
      <c r="N23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3" s="25" t="str">
        <f>IF(Table1[[#This Row],[नाम विद्यार्थी]]="","",IF(Table1[[#This Row],[कक्षा]]&gt;8,5,""))</f>
        <v/>
      </c>
      <c r="P23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3" s="21"/>
      <c r="R2393" s="21"/>
      <c r="S2393" s="28" t="str">
        <f>IF(SUM(Table1[[#This Row],[छात्र निधि]:[टी.सी.शुल्क]])=0,"",SUM(Table1[[#This Row],[छात्र निधि]:[टी.सी.शुल्क]]))</f>
        <v/>
      </c>
      <c r="T2393" s="33"/>
      <c r="U2393" s="33"/>
      <c r="V2393" s="22"/>
    </row>
    <row r="2394" spans="2:22" ht="15">
      <c r="B2394" s="25" t="str">
        <f>IF(C2394="","",ROWS($A$4:A2394))</f>
        <v/>
      </c>
      <c r="C2394" s="25" t="str">
        <f>IF('Student Record'!A2392="","",'Student Record'!A2392)</f>
        <v/>
      </c>
      <c r="D2394" s="25" t="str">
        <f>IF('Student Record'!B2392="","",'Student Record'!B2392)</f>
        <v/>
      </c>
      <c r="E2394" s="25" t="str">
        <f>IF('Student Record'!C2392="","",'Student Record'!C2392)</f>
        <v/>
      </c>
      <c r="F2394" s="26" t="str">
        <f>IF('Student Record'!E2392="","",'Student Record'!E2392)</f>
        <v/>
      </c>
      <c r="G2394" s="26" t="str">
        <f>IF('Student Record'!G2392="","",'Student Record'!G2392)</f>
        <v/>
      </c>
      <c r="H2394" s="25" t="str">
        <f>IF('Student Record'!I2392="","",'Student Record'!I2392)</f>
        <v/>
      </c>
      <c r="I2394" s="27" t="str">
        <f>IF('Student Record'!J2392="","",'Student Record'!J2392)</f>
        <v/>
      </c>
      <c r="J2394" s="25" t="str">
        <f>IF('Student Record'!O2392="","",'Student Record'!O2392)</f>
        <v/>
      </c>
      <c r="K23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4" s="25" t="str">
        <f>IF(Table1[[#This Row],[नाम विद्यार्थी]]="","",IF(AND(Table1[[#This Row],[कक्षा]]&gt;8,Table1[[#This Row],[कक्षा]]&lt;11),50,""))</f>
        <v/>
      </c>
      <c r="M2394" s="28" t="str">
        <f>IF(Table1[[#This Row],[नाम विद्यार्थी]]="","",IF(AND(Table1[[#This Row],[कक्षा]]&gt;=11,'School Fees'!$L$3="Yes"),100,""))</f>
        <v/>
      </c>
      <c r="N23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4" s="25" t="str">
        <f>IF(Table1[[#This Row],[नाम विद्यार्थी]]="","",IF(Table1[[#This Row],[कक्षा]]&gt;8,5,""))</f>
        <v/>
      </c>
      <c r="P23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4" s="21"/>
      <c r="R2394" s="21"/>
      <c r="S2394" s="28" t="str">
        <f>IF(SUM(Table1[[#This Row],[छात्र निधि]:[टी.सी.शुल्क]])=0,"",SUM(Table1[[#This Row],[छात्र निधि]:[टी.सी.शुल्क]]))</f>
        <v/>
      </c>
      <c r="T2394" s="33"/>
      <c r="U2394" s="33"/>
      <c r="V2394" s="22"/>
    </row>
    <row r="2395" spans="2:22" ht="15">
      <c r="B2395" s="25" t="str">
        <f>IF(C2395="","",ROWS($A$4:A2395))</f>
        <v/>
      </c>
      <c r="C2395" s="25" t="str">
        <f>IF('Student Record'!A2393="","",'Student Record'!A2393)</f>
        <v/>
      </c>
      <c r="D2395" s="25" t="str">
        <f>IF('Student Record'!B2393="","",'Student Record'!B2393)</f>
        <v/>
      </c>
      <c r="E2395" s="25" t="str">
        <f>IF('Student Record'!C2393="","",'Student Record'!C2393)</f>
        <v/>
      </c>
      <c r="F2395" s="26" t="str">
        <f>IF('Student Record'!E2393="","",'Student Record'!E2393)</f>
        <v/>
      </c>
      <c r="G2395" s="26" t="str">
        <f>IF('Student Record'!G2393="","",'Student Record'!G2393)</f>
        <v/>
      </c>
      <c r="H2395" s="25" t="str">
        <f>IF('Student Record'!I2393="","",'Student Record'!I2393)</f>
        <v/>
      </c>
      <c r="I2395" s="27" t="str">
        <f>IF('Student Record'!J2393="","",'Student Record'!J2393)</f>
        <v/>
      </c>
      <c r="J2395" s="25" t="str">
        <f>IF('Student Record'!O2393="","",'Student Record'!O2393)</f>
        <v/>
      </c>
      <c r="K23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5" s="25" t="str">
        <f>IF(Table1[[#This Row],[नाम विद्यार्थी]]="","",IF(AND(Table1[[#This Row],[कक्षा]]&gt;8,Table1[[#This Row],[कक्षा]]&lt;11),50,""))</f>
        <v/>
      </c>
      <c r="M2395" s="28" t="str">
        <f>IF(Table1[[#This Row],[नाम विद्यार्थी]]="","",IF(AND(Table1[[#This Row],[कक्षा]]&gt;=11,'School Fees'!$L$3="Yes"),100,""))</f>
        <v/>
      </c>
      <c r="N23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5" s="25" t="str">
        <f>IF(Table1[[#This Row],[नाम विद्यार्थी]]="","",IF(Table1[[#This Row],[कक्षा]]&gt;8,5,""))</f>
        <v/>
      </c>
      <c r="P23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5" s="21"/>
      <c r="R2395" s="21"/>
      <c r="S2395" s="28" t="str">
        <f>IF(SUM(Table1[[#This Row],[छात्र निधि]:[टी.सी.शुल्क]])=0,"",SUM(Table1[[#This Row],[छात्र निधि]:[टी.सी.शुल्क]]))</f>
        <v/>
      </c>
      <c r="T2395" s="33"/>
      <c r="U2395" s="33"/>
      <c r="V2395" s="22"/>
    </row>
    <row r="2396" spans="2:22" ht="15">
      <c r="B2396" s="25" t="str">
        <f>IF(C2396="","",ROWS($A$4:A2396))</f>
        <v/>
      </c>
      <c r="C2396" s="25" t="str">
        <f>IF('Student Record'!A2394="","",'Student Record'!A2394)</f>
        <v/>
      </c>
      <c r="D2396" s="25" t="str">
        <f>IF('Student Record'!B2394="","",'Student Record'!B2394)</f>
        <v/>
      </c>
      <c r="E2396" s="25" t="str">
        <f>IF('Student Record'!C2394="","",'Student Record'!C2394)</f>
        <v/>
      </c>
      <c r="F2396" s="26" t="str">
        <f>IF('Student Record'!E2394="","",'Student Record'!E2394)</f>
        <v/>
      </c>
      <c r="G2396" s="26" t="str">
        <f>IF('Student Record'!G2394="","",'Student Record'!G2394)</f>
        <v/>
      </c>
      <c r="H2396" s="25" t="str">
        <f>IF('Student Record'!I2394="","",'Student Record'!I2394)</f>
        <v/>
      </c>
      <c r="I2396" s="27" t="str">
        <f>IF('Student Record'!J2394="","",'Student Record'!J2394)</f>
        <v/>
      </c>
      <c r="J2396" s="25" t="str">
        <f>IF('Student Record'!O2394="","",'Student Record'!O2394)</f>
        <v/>
      </c>
      <c r="K23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6" s="25" t="str">
        <f>IF(Table1[[#This Row],[नाम विद्यार्थी]]="","",IF(AND(Table1[[#This Row],[कक्षा]]&gt;8,Table1[[#This Row],[कक्षा]]&lt;11),50,""))</f>
        <v/>
      </c>
      <c r="M2396" s="28" t="str">
        <f>IF(Table1[[#This Row],[नाम विद्यार्थी]]="","",IF(AND(Table1[[#This Row],[कक्षा]]&gt;=11,'School Fees'!$L$3="Yes"),100,""))</f>
        <v/>
      </c>
      <c r="N23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6" s="25" t="str">
        <f>IF(Table1[[#This Row],[नाम विद्यार्थी]]="","",IF(Table1[[#This Row],[कक्षा]]&gt;8,5,""))</f>
        <v/>
      </c>
      <c r="P23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6" s="21"/>
      <c r="R2396" s="21"/>
      <c r="S2396" s="28" t="str">
        <f>IF(SUM(Table1[[#This Row],[छात्र निधि]:[टी.सी.शुल्क]])=0,"",SUM(Table1[[#This Row],[छात्र निधि]:[टी.सी.शुल्क]]))</f>
        <v/>
      </c>
      <c r="T2396" s="33"/>
      <c r="U2396" s="33"/>
      <c r="V2396" s="22"/>
    </row>
    <row r="2397" spans="2:22" ht="15">
      <c r="B2397" s="25" t="str">
        <f>IF(C2397="","",ROWS($A$4:A2397))</f>
        <v/>
      </c>
      <c r="C2397" s="25" t="str">
        <f>IF('Student Record'!A2395="","",'Student Record'!A2395)</f>
        <v/>
      </c>
      <c r="D2397" s="25" t="str">
        <f>IF('Student Record'!B2395="","",'Student Record'!B2395)</f>
        <v/>
      </c>
      <c r="E2397" s="25" t="str">
        <f>IF('Student Record'!C2395="","",'Student Record'!C2395)</f>
        <v/>
      </c>
      <c r="F2397" s="26" t="str">
        <f>IF('Student Record'!E2395="","",'Student Record'!E2395)</f>
        <v/>
      </c>
      <c r="G2397" s="26" t="str">
        <f>IF('Student Record'!G2395="","",'Student Record'!G2395)</f>
        <v/>
      </c>
      <c r="H2397" s="25" t="str">
        <f>IF('Student Record'!I2395="","",'Student Record'!I2395)</f>
        <v/>
      </c>
      <c r="I2397" s="27" t="str">
        <f>IF('Student Record'!J2395="","",'Student Record'!J2395)</f>
        <v/>
      </c>
      <c r="J2397" s="25" t="str">
        <f>IF('Student Record'!O2395="","",'Student Record'!O2395)</f>
        <v/>
      </c>
      <c r="K23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7" s="25" t="str">
        <f>IF(Table1[[#This Row],[नाम विद्यार्थी]]="","",IF(AND(Table1[[#This Row],[कक्षा]]&gt;8,Table1[[#This Row],[कक्षा]]&lt;11),50,""))</f>
        <v/>
      </c>
      <c r="M2397" s="28" t="str">
        <f>IF(Table1[[#This Row],[नाम विद्यार्थी]]="","",IF(AND(Table1[[#This Row],[कक्षा]]&gt;=11,'School Fees'!$L$3="Yes"),100,""))</f>
        <v/>
      </c>
      <c r="N23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7" s="25" t="str">
        <f>IF(Table1[[#This Row],[नाम विद्यार्थी]]="","",IF(Table1[[#This Row],[कक्षा]]&gt;8,5,""))</f>
        <v/>
      </c>
      <c r="P23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7" s="21"/>
      <c r="R2397" s="21"/>
      <c r="S2397" s="28" t="str">
        <f>IF(SUM(Table1[[#This Row],[छात्र निधि]:[टी.सी.शुल्क]])=0,"",SUM(Table1[[#This Row],[छात्र निधि]:[टी.सी.शुल्क]]))</f>
        <v/>
      </c>
      <c r="T2397" s="33"/>
      <c r="U2397" s="33"/>
      <c r="V2397" s="22"/>
    </row>
    <row r="2398" spans="2:22" ht="15">
      <c r="B2398" s="25" t="str">
        <f>IF(C2398="","",ROWS($A$4:A2398))</f>
        <v/>
      </c>
      <c r="C2398" s="25" t="str">
        <f>IF('Student Record'!A2396="","",'Student Record'!A2396)</f>
        <v/>
      </c>
      <c r="D2398" s="25" t="str">
        <f>IF('Student Record'!B2396="","",'Student Record'!B2396)</f>
        <v/>
      </c>
      <c r="E2398" s="25" t="str">
        <f>IF('Student Record'!C2396="","",'Student Record'!C2396)</f>
        <v/>
      </c>
      <c r="F2398" s="26" t="str">
        <f>IF('Student Record'!E2396="","",'Student Record'!E2396)</f>
        <v/>
      </c>
      <c r="G2398" s="26" t="str">
        <f>IF('Student Record'!G2396="","",'Student Record'!G2396)</f>
        <v/>
      </c>
      <c r="H2398" s="25" t="str">
        <f>IF('Student Record'!I2396="","",'Student Record'!I2396)</f>
        <v/>
      </c>
      <c r="I2398" s="27" t="str">
        <f>IF('Student Record'!J2396="","",'Student Record'!J2396)</f>
        <v/>
      </c>
      <c r="J2398" s="25" t="str">
        <f>IF('Student Record'!O2396="","",'Student Record'!O2396)</f>
        <v/>
      </c>
      <c r="K23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8" s="25" t="str">
        <f>IF(Table1[[#This Row],[नाम विद्यार्थी]]="","",IF(AND(Table1[[#This Row],[कक्षा]]&gt;8,Table1[[#This Row],[कक्षा]]&lt;11),50,""))</f>
        <v/>
      </c>
      <c r="M2398" s="28" t="str">
        <f>IF(Table1[[#This Row],[नाम विद्यार्थी]]="","",IF(AND(Table1[[#This Row],[कक्षा]]&gt;=11,'School Fees'!$L$3="Yes"),100,""))</f>
        <v/>
      </c>
      <c r="N23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8" s="25" t="str">
        <f>IF(Table1[[#This Row],[नाम विद्यार्थी]]="","",IF(Table1[[#This Row],[कक्षा]]&gt;8,5,""))</f>
        <v/>
      </c>
      <c r="P23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8" s="21"/>
      <c r="R2398" s="21"/>
      <c r="S2398" s="28" t="str">
        <f>IF(SUM(Table1[[#This Row],[छात्र निधि]:[टी.सी.शुल्क]])=0,"",SUM(Table1[[#This Row],[छात्र निधि]:[टी.सी.शुल्क]]))</f>
        <v/>
      </c>
      <c r="T2398" s="33"/>
      <c r="U2398" s="33"/>
      <c r="V2398" s="22"/>
    </row>
    <row r="2399" spans="2:22" ht="15">
      <c r="B2399" s="25" t="str">
        <f>IF(C2399="","",ROWS($A$4:A2399))</f>
        <v/>
      </c>
      <c r="C2399" s="25" t="str">
        <f>IF('Student Record'!A2397="","",'Student Record'!A2397)</f>
        <v/>
      </c>
      <c r="D2399" s="25" t="str">
        <f>IF('Student Record'!B2397="","",'Student Record'!B2397)</f>
        <v/>
      </c>
      <c r="E2399" s="25" t="str">
        <f>IF('Student Record'!C2397="","",'Student Record'!C2397)</f>
        <v/>
      </c>
      <c r="F2399" s="26" t="str">
        <f>IF('Student Record'!E2397="","",'Student Record'!E2397)</f>
        <v/>
      </c>
      <c r="G2399" s="26" t="str">
        <f>IF('Student Record'!G2397="","",'Student Record'!G2397)</f>
        <v/>
      </c>
      <c r="H2399" s="25" t="str">
        <f>IF('Student Record'!I2397="","",'Student Record'!I2397)</f>
        <v/>
      </c>
      <c r="I2399" s="27" t="str">
        <f>IF('Student Record'!J2397="","",'Student Record'!J2397)</f>
        <v/>
      </c>
      <c r="J2399" s="25" t="str">
        <f>IF('Student Record'!O2397="","",'Student Record'!O2397)</f>
        <v/>
      </c>
      <c r="K23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399" s="25" t="str">
        <f>IF(Table1[[#This Row],[नाम विद्यार्थी]]="","",IF(AND(Table1[[#This Row],[कक्षा]]&gt;8,Table1[[#This Row],[कक्षा]]&lt;11),50,""))</f>
        <v/>
      </c>
      <c r="M2399" s="28" t="str">
        <f>IF(Table1[[#This Row],[नाम विद्यार्थी]]="","",IF(AND(Table1[[#This Row],[कक्षा]]&gt;=11,'School Fees'!$L$3="Yes"),100,""))</f>
        <v/>
      </c>
      <c r="N23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399" s="25" t="str">
        <f>IF(Table1[[#This Row],[नाम विद्यार्थी]]="","",IF(Table1[[#This Row],[कक्षा]]&gt;8,5,""))</f>
        <v/>
      </c>
      <c r="P23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399" s="21"/>
      <c r="R2399" s="21"/>
      <c r="S2399" s="28" t="str">
        <f>IF(SUM(Table1[[#This Row],[छात्र निधि]:[टी.सी.शुल्क]])=0,"",SUM(Table1[[#This Row],[छात्र निधि]:[टी.सी.शुल्क]]))</f>
        <v/>
      </c>
      <c r="T2399" s="33"/>
      <c r="U2399" s="33"/>
      <c r="V2399" s="22"/>
    </row>
    <row r="2400" spans="2:22" ht="15">
      <c r="B2400" s="25" t="str">
        <f>IF(C2400="","",ROWS($A$4:A2400))</f>
        <v/>
      </c>
      <c r="C2400" s="25" t="str">
        <f>IF('Student Record'!A2398="","",'Student Record'!A2398)</f>
        <v/>
      </c>
      <c r="D2400" s="25" t="str">
        <f>IF('Student Record'!B2398="","",'Student Record'!B2398)</f>
        <v/>
      </c>
      <c r="E2400" s="25" t="str">
        <f>IF('Student Record'!C2398="","",'Student Record'!C2398)</f>
        <v/>
      </c>
      <c r="F2400" s="26" t="str">
        <f>IF('Student Record'!E2398="","",'Student Record'!E2398)</f>
        <v/>
      </c>
      <c r="G2400" s="26" t="str">
        <f>IF('Student Record'!G2398="","",'Student Record'!G2398)</f>
        <v/>
      </c>
      <c r="H2400" s="25" t="str">
        <f>IF('Student Record'!I2398="","",'Student Record'!I2398)</f>
        <v/>
      </c>
      <c r="I2400" s="27" t="str">
        <f>IF('Student Record'!J2398="","",'Student Record'!J2398)</f>
        <v/>
      </c>
      <c r="J2400" s="25" t="str">
        <f>IF('Student Record'!O2398="","",'Student Record'!O2398)</f>
        <v/>
      </c>
      <c r="K24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0" s="25" t="str">
        <f>IF(Table1[[#This Row],[नाम विद्यार्थी]]="","",IF(AND(Table1[[#This Row],[कक्षा]]&gt;8,Table1[[#This Row],[कक्षा]]&lt;11),50,""))</f>
        <v/>
      </c>
      <c r="M2400" s="28" t="str">
        <f>IF(Table1[[#This Row],[नाम विद्यार्थी]]="","",IF(AND(Table1[[#This Row],[कक्षा]]&gt;=11,'School Fees'!$L$3="Yes"),100,""))</f>
        <v/>
      </c>
      <c r="N24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0" s="25" t="str">
        <f>IF(Table1[[#This Row],[नाम विद्यार्थी]]="","",IF(Table1[[#This Row],[कक्षा]]&gt;8,5,""))</f>
        <v/>
      </c>
      <c r="P24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0" s="21"/>
      <c r="R2400" s="21"/>
      <c r="S2400" s="28" t="str">
        <f>IF(SUM(Table1[[#This Row],[छात्र निधि]:[टी.सी.शुल्क]])=0,"",SUM(Table1[[#This Row],[छात्र निधि]:[टी.सी.शुल्क]]))</f>
        <v/>
      </c>
      <c r="T2400" s="33"/>
      <c r="U2400" s="33"/>
      <c r="V2400" s="22"/>
    </row>
    <row r="2401" spans="2:22" ht="15">
      <c r="B2401" s="25" t="str">
        <f>IF(C2401="","",ROWS($A$4:A2401))</f>
        <v/>
      </c>
      <c r="C2401" s="25" t="str">
        <f>IF('Student Record'!A2399="","",'Student Record'!A2399)</f>
        <v/>
      </c>
      <c r="D2401" s="25" t="str">
        <f>IF('Student Record'!B2399="","",'Student Record'!B2399)</f>
        <v/>
      </c>
      <c r="E2401" s="25" t="str">
        <f>IF('Student Record'!C2399="","",'Student Record'!C2399)</f>
        <v/>
      </c>
      <c r="F2401" s="26" t="str">
        <f>IF('Student Record'!E2399="","",'Student Record'!E2399)</f>
        <v/>
      </c>
      <c r="G2401" s="26" t="str">
        <f>IF('Student Record'!G2399="","",'Student Record'!G2399)</f>
        <v/>
      </c>
      <c r="H2401" s="25" t="str">
        <f>IF('Student Record'!I2399="","",'Student Record'!I2399)</f>
        <v/>
      </c>
      <c r="I2401" s="27" t="str">
        <f>IF('Student Record'!J2399="","",'Student Record'!J2399)</f>
        <v/>
      </c>
      <c r="J2401" s="25" t="str">
        <f>IF('Student Record'!O2399="","",'Student Record'!O2399)</f>
        <v/>
      </c>
      <c r="K24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1" s="25" t="str">
        <f>IF(Table1[[#This Row],[नाम विद्यार्थी]]="","",IF(AND(Table1[[#This Row],[कक्षा]]&gt;8,Table1[[#This Row],[कक्षा]]&lt;11),50,""))</f>
        <v/>
      </c>
      <c r="M2401" s="28" t="str">
        <f>IF(Table1[[#This Row],[नाम विद्यार्थी]]="","",IF(AND(Table1[[#This Row],[कक्षा]]&gt;=11,'School Fees'!$L$3="Yes"),100,""))</f>
        <v/>
      </c>
      <c r="N24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1" s="25" t="str">
        <f>IF(Table1[[#This Row],[नाम विद्यार्थी]]="","",IF(Table1[[#This Row],[कक्षा]]&gt;8,5,""))</f>
        <v/>
      </c>
      <c r="P24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1" s="21"/>
      <c r="R2401" s="21"/>
      <c r="S2401" s="28" t="str">
        <f>IF(SUM(Table1[[#This Row],[छात्र निधि]:[टी.सी.शुल्क]])=0,"",SUM(Table1[[#This Row],[छात्र निधि]:[टी.सी.शुल्क]]))</f>
        <v/>
      </c>
      <c r="T2401" s="33"/>
      <c r="U2401" s="33"/>
      <c r="V2401" s="22"/>
    </row>
    <row r="2402" spans="2:22" ht="15">
      <c r="B2402" s="25" t="str">
        <f>IF(C2402="","",ROWS($A$4:A2402))</f>
        <v/>
      </c>
      <c r="C2402" s="25" t="str">
        <f>IF('Student Record'!A2400="","",'Student Record'!A2400)</f>
        <v/>
      </c>
      <c r="D2402" s="25" t="str">
        <f>IF('Student Record'!B2400="","",'Student Record'!B2400)</f>
        <v/>
      </c>
      <c r="E2402" s="25" t="str">
        <f>IF('Student Record'!C2400="","",'Student Record'!C2400)</f>
        <v/>
      </c>
      <c r="F2402" s="26" t="str">
        <f>IF('Student Record'!E2400="","",'Student Record'!E2400)</f>
        <v/>
      </c>
      <c r="G2402" s="26" t="str">
        <f>IF('Student Record'!G2400="","",'Student Record'!G2400)</f>
        <v/>
      </c>
      <c r="H2402" s="25" t="str">
        <f>IF('Student Record'!I2400="","",'Student Record'!I2400)</f>
        <v/>
      </c>
      <c r="I2402" s="27" t="str">
        <f>IF('Student Record'!J2400="","",'Student Record'!J2400)</f>
        <v/>
      </c>
      <c r="J2402" s="25" t="str">
        <f>IF('Student Record'!O2400="","",'Student Record'!O2400)</f>
        <v/>
      </c>
      <c r="K24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2" s="25" t="str">
        <f>IF(Table1[[#This Row],[नाम विद्यार्थी]]="","",IF(AND(Table1[[#This Row],[कक्षा]]&gt;8,Table1[[#This Row],[कक्षा]]&lt;11),50,""))</f>
        <v/>
      </c>
      <c r="M2402" s="28" t="str">
        <f>IF(Table1[[#This Row],[नाम विद्यार्थी]]="","",IF(AND(Table1[[#This Row],[कक्षा]]&gt;=11,'School Fees'!$L$3="Yes"),100,""))</f>
        <v/>
      </c>
      <c r="N24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2" s="25" t="str">
        <f>IF(Table1[[#This Row],[नाम विद्यार्थी]]="","",IF(Table1[[#This Row],[कक्षा]]&gt;8,5,""))</f>
        <v/>
      </c>
      <c r="P24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2" s="21"/>
      <c r="R2402" s="21"/>
      <c r="S2402" s="28" t="str">
        <f>IF(SUM(Table1[[#This Row],[छात्र निधि]:[टी.सी.शुल्क]])=0,"",SUM(Table1[[#This Row],[छात्र निधि]:[टी.सी.शुल्क]]))</f>
        <v/>
      </c>
      <c r="T2402" s="33"/>
      <c r="U2402" s="33"/>
      <c r="V2402" s="22"/>
    </row>
    <row r="2403" spans="2:22" ht="15">
      <c r="B2403" s="25" t="str">
        <f>IF(C2403="","",ROWS($A$4:A2403))</f>
        <v/>
      </c>
      <c r="C2403" s="25" t="str">
        <f>IF('Student Record'!A2401="","",'Student Record'!A2401)</f>
        <v/>
      </c>
      <c r="D2403" s="25" t="str">
        <f>IF('Student Record'!B2401="","",'Student Record'!B2401)</f>
        <v/>
      </c>
      <c r="E2403" s="25" t="str">
        <f>IF('Student Record'!C2401="","",'Student Record'!C2401)</f>
        <v/>
      </c>
      <c r="F2403" s="26" t="str">
        <f>IF('Student Record'!E2401="","",'Student Record'!E2401)</f>
        <v/>
      </c>
      <c r="G2403" s="26" t="str">
        <f>IF('Student Record'!G2401="","",'Student Record'!G2401)</f>
        <v/>
      </c>
      <c r="H2403" s="25" t="str">
        <f>IF('Student Record'!I2401="","",'Student Record'!I2401)</f>
        <v/>
      </c>
      <c r="I2403" s="27" t="str">
        <f>IF('Student Record'!J2401="","",'Student Record'!J2401)</f>
        <v/>
      </c>
      <c r="J2403" s="25" t="str">
        <f>IF('Student Record'!O2401="","",'Student Record'!O2401)</f>
        <v/>
      </c>
      <c r="K24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3" s="25" t="str">
        <f>IF(Table1[[#This Row],[नाम विद्यार्थी]]="","",IF(AND(Table1[[#This Row],[कक्षा]]&gt;8,Table1[[#This Row],[कक्षा]]&lt;11),50,""))</f>
        <v/>
      </c>
      <c r="M2403" s="28" t="str">
        <f>IF(Table1[[#This Row],[नाम विद्यार्थी]]="","",IF(AND(Table1[[#This Row],[कक्षा]]&gt;=11,'School Fees'!$L$3="Yes"),100,""))</f>
        <v/>
      </c>
      <c r="N24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3" s="25" t="str">
        <f>IF(Table1[[#This Row],[नाम विद्यार्थी]]="","",IF(Table1[[#This Row],[कक्षा]]&gt;8,5,""))</f>
        <v/>
      </c>
      <c r="P24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3" s="21"/>
      <c r="R2403" s="21"/>
      <c r="S2403" s="28" t="str">
        <f>IF(SUM(Table1[[#This Row],[छात्र निधि]:[टी.सी.शुल्क]])=0,"",SUM(Table1[[#This Row],[छात्र निधि]:[टी.सी.शुल्क]]))</f>
        <v/>
      </c>
      <c r="T2403" s="33"/>
      <c r="U2403" s="33"/>
      <c r="V2403" s="22"/>
    </row>
    <row r="2404" spans="2:22" ht="15">
      <c r="B2404" s="25" t="str">
        <f>IF(C2404="","",ROWS($A$4:A2404))</f>
        <v/>
      </c>
      <c r="C2404" s="25" t="str">
        <f>IF('Student Record'!A2402="","",'Student Record'!A2402)</f>
        <v/>
      </c>
      <c r="D2404" s="25" t="str">
        <f>IF('Student Record'!B2402="","",'Student Record'!B2402)</f>
        <v/>
      </c>
      <c r="E2404" s="25" t="str">
        <f>IF('Student Record'!C2402="","",'Student Record'!C2402)</f>
        <v/>
      </c>
      <c r="F2404" s="26" t="str">
        <f>IF('Student Record'!E2402="","",'Student Record'!E2402)</f>
        <v/>
      </c>
      <c r="G2404" s="26" t="str">
        <f>IF('Student Record'!G2402="","",'Student Record'!G2402)</f>
        <v/>
      </c>
      <c r="H2404" s="25" t="str">
        <f>IF('Student Record'!I2402="","",'Student Record'!I2402)</f>
        <v/>
      </c>
      <c r="I2404" s="27" t="str">
        <f>IF('Student Record'!J2402="","",'Student Record'!J2402)</f>
        <v/>
      </c>
      <c r="J2404" s="25" t="str">
        <f>IF('Student Record'!O2402="","",'Student Record'!O2402)</f>
        <v/>
      </c>
      <c r="K24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4" s="25" t="str">
        <f>IF(Table1[[#This Row],[नाम विद्यार्थी]]="","",IF(AND(Table1[[#This Row],[कक्षा]]&gt;8,Table1[[#This Row],[कक्षा]]&lt;11),50,""))</f>
        <v/>
      </c>
      <c r="M2404" s="28" t="str">
        <f>IF(Table1[[#This Row],[नाम विद्यार्थी]]="","",IF(AND(Table1[[#This Row],[कक्षा]]&gt;=11,'School Fees'!$L$3="Yes"),100,""))</f>
        <v/>
      </c>
      <c r="N24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4" s="25" t="str">
        <f>IF(Table1[[#This Row],[नाम विद्यार्थी]]="","",IF(Table1[[#This Row],[कक्षा]]&gt;8,5,""))</f>
        <v/>
      </c>
      <c r="P24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4" s="21"/>
      <c r="R2404" s="21"/>
      <c r="S2404" s="28" t="str">
        <f>IF(SUM(Table1[[#This Row],[छात्र निधि]:[टी.सी.शुल्क]])=0,"",SUM(Table1[[#This Row],[छात्र निधि]:[टी.सी.शुल्क]]))</f>
        <v/>
      </c>
      <c r="T2404" s="33"/>
      <c r="U2404" s="33"/>
      <c r="V2404" s="22"/>
    </row>
    <row r="2405" spans="2:22" ht="15">
      <c r="B2405" s="25" t="str">
        <f>IF(C2405="","",ROWS($A$4:A2405))</f>
        <v/>
      </c>
      <c r="C2405" s="25" t="str">
        <f>IF('Student Record'!A2403="","",'Student Record'!A2403)</f>
        <v/>
      </c>
      <c r="D2405" s="25" t="str">
        <f>IF('Student Record'!B2403="","",'Student Record'!B2403)</f>
        <v/>
      </c>
      <c r="E2405" s="25" t="str">
        <f>IF('Student Record'!C2403="","",'Student Record'!C2403)</f>
        <v/>
      </c>
      <c r="F2405" s="26" t="str">
        <f>IF('Student Record'!E2403="","",'Student Record'!E2403)</f>
        <v/>
      </c>
      <c r="G2405" s="26" t="str">
        <f>IF('Student Record'!G2403="","",'Student Record'!G2403)</f>
        <v/>
      </c>
      <c r="H2405" s="25" t="str">
        <f>IF('Student Record'!I2403="","",'Student Record'!I2403)</f>
        <v/>
      </c>
      <c r="I2405" s="27" t="str">
        <f>IF('Student Record'!J2403="","",'Student Record'!J2403)</f>
        <v/>
      </c>
      <c r="J2405" s="25" t="str">
        <f>IF('Student Record'!O2403="","",'Student Record'!O2403)</f>
        <v/>
      </c>
      <c r="K24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5" s="25" t="str">
        <f>IF(Table1[[#This Row],[नाम विद्यार्थी]]="","",IF(AND(Table1[[#This Row],[कक्षा]]&gt;8,Table1[[#This Row],[कक्षा]]&lt;11),50,""))</f>
        <v/>
      </c>
      <c r="M2405" s="28" t="str">
        <f>IF(Table1[[#This Row],[नाम विद्यार्थी]]="","",IF(AND(Table1[[#This Row],[कक्षा]]&gt;=11,'School Fees'!$L$3="Yes"),100,""))</f>
        <v/>
      </c>
      <c r="N24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5" s="25" t="str">
        <f>IF(Table1[[#This Row],[नाम विद्यार्थी]]="","",IF(Table1[[#This Row],[कक्षा]]&gt;8,5,""))</f>
        <v/>
      </c>
      <c r="P24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5" s="21"/>
      <c r="R2405" s="21"/>
      <c r="S2405" s="28" t="str">
        <f>IF(SUM(Table1[[#This Row],[छात्र निधि]:[टी.सी.शुल्क]])=0,"",SUM(Table1[[#This Row],[छात्र निधि]:[टी.सी.शुल्क]]))</f>
        <v/>
      </c>
      <c r="T2405" s="33"/>
      <c r="U2405" s="33"/>
      <c r="V2405" s="22"/>
    </row>
    <row r="2406" spans="2:22" ht="15">
      <c r="B2406" s="25" t="str">
        <f>IF(C2406="","",ROWS($A$4:A2406))</f>
        <v/>
      </c>
      <c r="C2406" s="25" t="str">
        <f>IF('Student Record'!A2404="","",'Student Record'!A2404)</f>
        <v/>
      </c>
      <c r="D2406" s="25" t="str">
        <f>IF('Student Record'!B2404="","",'Student Record'!B2404)</f>
        <v/>
      </c>
      <c r="E2406" s="25" t="str">
        <f>IF('Student Record'!C2404="","",'Student Record'!C2404)</f>
        <v/>
      </c>
      <c r="F2406" s="26" t="str">
        <f>IF('Student Record'!E2404="","",'Student Record'!E2404)</f>
        <v/>
      </c>
      <c r="G2406" s="26" t="str">
        <f>IF('Student Record'!G2404="","",'Student Record'!G2404)</f>
        <v/>
      </c>
      <c r="H2406" s="25" t="str">
        <f>IF('Student Record'!I2404="","",'Student Record'!I2404)</f>
        <v/>
      </c>
      <c r="I2406" s="27" t="str">
        <f>IF('Student Record'!J2404="","",'Student Record'!J2404)</f>
        <v/>
      </c>
      <c r="J2406" s="25" t="str">
        <f>IF('Student Record'!O2404="","",'Student Record'!O2404)</f>
        <v/>
      </c>
      <c r="K24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6" s="25" t="str">
        <f>IF(Table1[[#This Row],[नाम विद्यार्थी]]="","",IF(AND(Table1[[#This Row],[कक्षा]]&gt;8,Table1[[#This Row],[कक्षा]]&lt;11),50,""))</f>
        <v/>
      </c>
      <c r="M2406" s="28" t="str">
        <f>IF(Table1[[#This Row],[नाम विद्यार्थी]]="","",IF(AND(Table1[[#This Row],[कक्षा]]&gt;=11,'School Fees'!$L$3="Yes"),100,""))</f>
        <v/>
      </c>
      <c r="N24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6" s="25" t="str">
        <f>IF(Table1[[#This Row],[नाम विद्यार्थी]]="","",IF(Table1[[#This Row],[कक्षा]]&gt;8,5,""))</f>
        <v/>
      </c>
      <c r="P24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6" s="21"/>
      <c r="R2406" s="21"/>
      <c r="S2406" s="28" t="str">
        <f>IF(SUM(Table1[[#This Row],[छात्र निधि]:[टी.सी.शुल्क]])=0,"",SUM(Table1[[#This Row],[छात्र निधि]:[टी.सी.शुल्क]]))</f>
        <v/>
      </c>
      <c r="T2406" s="33"/>
      <c r="U2406" s="33"/>
      <c r="V2406" s="22"/>
    </row>
    <row r="2407" spans="2:22" ht="15">
      <c r="B2407" s="25" t="str">
        <f>IF(C2407="","",ROWS($A$4:A2407))</f>
        <v/>
      </c>
      <c r="C2407" s="25" t="str">
        <f>IF('Student Record'!A2405="","",'Student Record'!A2405)</f>
        <v/>
      </c>
      <c r="D2407" s="25" t="str">
        <f>IF('Student Record'!B2405="","",'Student Record'!B2405)</f>
        <v/>
      </c>
      <c r="E2407" s="25" t="str">
        <f>IF('Student Record'!C2405="","",'Student Record'!C2405)</f>
        <v/>
      </c>
      <c r="F2407" s="26" t="str">
        <f>IF('Student Record'!E2405="","",'Student Record'!E2405)</f>
        <v/>
      </c>
      <c r="G2407" s="26" t="str">
        <f>IF('Student Record'!G2405="","",'Student Record'!G2405)</f>
        <v/>
      </c>
      <c r="H2407" s="25" t="str">
        <f>IF('Student Record'!I2405="","",'Student Record'!I2405)</f>
        <v/>
      </c>
      <c r="I2407" s="27" t="str">
        <f>IF('Student Record'!J2405="","",'Student Record'!J2405)</f>
        <v/>
      </c>
      <c r="J2407" s="25" t="str">
        <f>IF('Student Record'!O2405="","",'Student Record'!O2405)</f>
        <v/>
      </c>
      <c r="K24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7" s="25" t="str">
        <f>IF(Table1[[#This Row],[नाम विद्यार्थी]]="","",IF(AND(Table1[[#This Row],[कक्षा]]&gt;8,Table1[[#This Row],[कक्षा]]&lt;11),50,""))</f>
        <v/>
      </c>
      <c r="M2407" s="28" t="str">
        <f>IF(Table1[[#This Row],[नाम विद्यार्थी]]="","",IF(AND(Table1[[#This Row],[कक्षा]]&gt;=11,'School Fees'!$L$3="Yes"),100,""))</f>
        <v/>
      </c>
      <c r="N24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7" s="25" t="str">
        <f>IF(Table1[[#This Row],[नाम विद्यार्थी]]="","",IF(Table1[[#This Row],[कक्षा]]&gt;8,5,""))</f>
        <v/>
      </c>
      <c r="P24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7" s="21"/>
      <c r="R2407" s="21"/>
      <c r="S2407" s="28" t="str">
        <f>IF(SUM(Table1[[#This Row],[छात्र निधि]:[टी.सी.शुल्क]])=0,"",SUM(Table1[[#This Row],[छात्र निधि]:[टी.सी.शुल्क]]))</f>
        <v/>
      </c>
      <c r="T2407" s="33"/>
      <c r="U2407" s="33"/>
      <c r="V2407" s="22"/>
    </row>
    <row r="2408" spans="2:22" ht="15">
      <c r="B2408" s="25" t="str">
        <f>IF(C2408="","",ROWS($A$4:A2408))</f>
        <v/>
      </c>
      <c r="C2408" s="25" t="str">
        <f>IF('Student Record'!A2406="","",'Student Record'!A2406)</f>
        <v/>
      </c>
      <c r="D2408" s="25" t="str">
        <f>IF('Student Record'!B2406="","",'Student Record'!B2406)</f>
        <v/>
      </c>
      <c r="E2408" s="25" t="str">
        <f>IF('Student Record'!C2406="","",'Student Record'!C2406)</f>
        <v/>
      </c>
      <c r="F2408" s="26" t="str">
        <f>IF('Student Record'!E2406="","",'Student Record'!E2406)</f>
        <v/>
      </c>
      <c r="G2408" s="26" t="str">
        <f>IF('Student Record'!G2406="","",'Student Record'!G2406)</f>
        <v/>
      </c>
      <c r="H2408" s="25" t="str">
        <f>IF('Student Record'!I2406="","",'Student Record'!I2406)</f>
        <v/>
      </c>
      <c r="I2408" s="27" t="str">
        <f>IF('Student Record'!J2406="","",'Student Record'!J2406)</f>
        <v/>
      </c>
      <c r="J2408" s="25" t="str">
        <f>IF('Student Record'!O2406="","",'Student Record'!O2406)</f>
        <v/>
      </c>
      <c r="K24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8" s="25" t="str">
        <f>IF(Table1[[#This Row],[नाम विद्यार्थी]]="","",IF(AND(Table1[[#This Row],[कक्षा]]&gt;8,Table1[[#This Row],[कक्षा]]&lt;11),50,""))</f>
        <v/>
      </c>
      <c r="M2408" s="28" t="str">
        <f>IF(Table1[[#This Row],[नाम विद्यार्थी]]="","",IF(AND(Table1[[#This Row],[कक्षा]]&gt;=11,'School Fees'!$L$3="Yes"),100,""))</f>
        <v/>
      </c>
      <c r="N24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8" s="25" t="str">
        <f>IF(Table1[[#This Row],[नाम विद्यार्थी]]="","",IF(Table1[[#This Row],[कक्षा]]&gt;8,5,""))</f>
        <v/>
      </c>
      <c r="P24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8" s="21"/>
      <c r="R2408" s="21"/>
      <c r="S2408" s="28" t="str">
        <f>IF(SUM(Table1[[#This Row],[छात्र निधि]:[टी.सी.शुल्क]])=0,"",SUM(Table1[[#This Row],[छात्र निधि]:[टी.सी.शुल्क]]))</f>
        <v/>
      </c>
      <c r="T2408" s="33"/>
      <c r="U2408" s="33"/>
      <c r="V2408" s="22"/>
    </row>
    <row r="2409" spans="2:22" ht="15">
      <c r="B2409" s="25" t="str">
        <f>IF(C2409="","",ROWS($A$4:A2409))</f>
        <v/>
      </c>
      <c r="C2409" s="25" t="str">
        <f>IF('Student Record'!A2407="","",'Student Record'!A2407)</f>
        <v/>
      </c>
      <c r="D2409" s="25" t="str">
        <f>IF('Student Record'!B2407="","",'Student Record'!B2407)</f>
        <v/>
      </c>
      <c r="E2409" s="25" t="str">
        <f>IF('Student Record'!C2407="","",'Student Record'!C2407)</f>
        <v/>
      </c>
      <c r="F2409" s="26" t="str">
        <f>IF('Student Record'!E2407="","",'Student Record'!E2407)</f>
        <v/>
      </c>
      <c r="G2409" s="26" t="str">
        <f>IF('Student Record'!G2407="","",'Student Record'!G2407)</f>
        <v/>
      </c>
      <c r="H2409" s="25" t="str">
        <f>IF('Student Record'!I2407="","",'Student Record'!I2407)</f>
        <v/>
      </c>
      <c r="I2409" s="27" t="str">
        <f>IF('Student Record'!J2407="","",'Student Record'!J2407)</f>
        <v/>
      </c>
      <c r="J2409" s="25" t="str">
        <f>IF('Student Record'!O2407="","",'Student Record'!O2407)</f>
        <v/>
      </c>
      <c r="K24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09" s="25" t="str">
        <f>IF(Table1[[#This Row],[नाम विद्यार्थी]]="","",IF(AND(Table1[[#This Row],[कक्षा]]&gt;8,Table1[[#This Row],[कक्षा]]&lt;11),50,""))</f>
        <v/>
      </c>
      <c r="M2409" s="28" t="str">
        <f>IF(Table1[[#This Row],[नाम विद्यार्थी]]="","",IF(AND(Table1[[#This Row],[कक्षा]]&gt;=11,'School Fees'!$L$3="Yes"),100,""))</f>
        <v/>
      </c>
      <c r="N24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09" s="25" t="str">
        <f>IF(Table1[[#This Row],[नाम विद्यार्थी]]="","",IF(Table1[[#This Row],[कक्षा]]&gt;8,5,""))</f>
        <v/>
      </c>
      <c r="P24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09" s="21"/>
      <c r="R2409" s="21"/>
      <c r="S2409" s="28" t="str">
        <f>IF(SUM(Table1[[#This Row],[छात्र निधि]:[टी.सी.शुल्क]])=0,"",SUM(Table1[[#This Row],[छात्र निधि]:[टी.सी.शुल्क]]))</f>
        <v/>
      </c>
      <c r="T2409" s="33"/>
      <c r="U2409" s="33"/>
      <c r="V2409" s="22"/>
    </row>
    <row r="2410" spans="2:22" ht="15">
      <c r="B2410" s="25" t="str">
        <f>IF(C2410="","",ROWS($A$4:A2410))</f>
        <v/>
      </c>
      <c r="C2410" s="25" t="str">
        <f>IF('Student Record'!A2408="","",'Student Record'!A2408)</f>
        <v/>
      </c>
      <c r="D2410" s="25" t="str">
        <f>IF('Student Record'!B2408="","",'Student Record'!B2408)</f>
        <v/>
      </c>
      <c r="E2410" s="25" t="str">
        <f>IF('Student Record'!C2408="","",'Student Record'!C2408)</f>
        <v/>
      </c>
      <c r="F2410" s="26" t="str">
        <f>IF('Student Record'!E2408="","",'Student Record'!E2408)</f>
        <v/>
      </c>
      <c r="G2410" s="26" t="str">
        <f>IF('Student Record'!G2408="","",'Student Record'!G2408)</f>
        <v/>
      </c>
      <c r="H2410" s="25" t="str">
        <f>IF('Student Record'!I2408="","",'Student Record'!I2408)</f>
        <v/>
      </c>
      <c r="I2410" s="27" t="str">
        <f>IF('Student Record'!J2408="","",'Student Record'!J2408)</f>
        <v/>
      </c>
      <c r="J2410" s="25" t="str">
        <f>IF('Student Record'!O2408="","",'Student Record'!O2408)</f>
        <v/>
      </c>
      <c r="K24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0" s="25" t="str">
        <f>IF(Table1[[#This Row],[नाम विद्यार्थी]]="","",IF(AND(Table1[[#This Row],[कक्षा]]&gt;8,Table1[[#This Row],[कक्षा]]&lt;11),50,""))</f>
        <v/>
      </c>
      <c r="M2410" s="28" t="str">
        <f>IF(Table1[[#This Row],[नाम विद्यार्थी]]="","",IF(AND(Table1[[#This Row],[कक्षा]]&gt;=11,'School Fees'!$L$3="Yes"),100,""))</f>
        <v/>
      </c>
      <c r="N24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0" s="25" t="str">
        <f>IF(Table1[[#This Row],[नाम विद्यार्थी]]="","",IF(Table1[[#This Row],[कक्षा]]&gt;8,5,""))</f>
        <v/>
      </c>
      <c r="P24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0" s="21"/>
      <c r="R2410" s="21"/>
      <c r="S2410" s="28" t="str">
        <f>IF(SUM(Table1[[#This Row],[छात्र निधि]:[टी.सी.शुल्क]])=0,"",SUM(Table1[[#This Row],[छात्र निधि]:[टी.सी.शुल्क]]))</f>
        <v/>
      </c>
      <c r="T2410" s="33"/>
      <c r="U2410" s="33"/>
      <c r="V2410" s="22"/>
    </row>
    <row r="2411" spans="2:22" ht="15">
      <c r="B2411" s="25" t="str">
        <f>IF(C2411="","",ROWS($A$4:A2411))</f>
        <v/>
      </c>
      <c r="C2411" s="25" t="str">
        <f>IF('Student Record'!A2409="","",'Student Record'!A2409)</f>
        <v/>
      </c>
      <c r="D2411" s="25" t="str">
        <f>IF('Student Record'!B2409="","",'Student Record'!B2409)</f>
        <v/>
      </c>
      <c r="E2411" s="25" t="str">
        <f>IF('Student Record'!C2409="","",'Student Record'!C2409)</f>
        <v/>
      </c>
      <c r="F2411" s="26" t="str">
        <f>IF('Student Record'!E2409="","",'Student Record'!E2409)</f>
        <v/>
      </c>
      <c r="G2411" s="26" t="str">
        <f>IF('Student Record'!G2409="","",'Student Record'!G2409)</f>
        <v/>
      </c>
      <c r="H2411" s="25" t="str">
        <f>IF('Student Record'!I2409="","",'Student Record'!I2409)</f>
        <v/>
      </c>
      <c r="I2411" s="27" t="str">
        <f>IF('Student Record'!J2409="","",'Student Record'!J2409)</f>
        <v/>
      </c>
      <c r="J2411" s="25" t="str">
        <f>IF('Student Record'!O2409="","",'Student Record'!O2409)</f>
        <v/>
      </c>
      <c r="K24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1" s="25" t="str">
        <f>IF(Table1[[#This Row],[नाम विद्यार्थी]]="","",IF(AND(Table1[[#This Row],[कक्षा]]&gt;8,Table1[[#This Row],[कक्षा]]&lt;11),50,""))</f>
        <v/>
      </c>
      <c r="M2411" s="28" t="str">
        <f>IF(Table1[[#This Row],[नाम विद्यार्थी]]="","",IF(AND(Table1[[#This Row],[कक्षा]]&gt;=11,'School Fees'!$L$3="Yes"),100,""))</f>
        <v/>
      </c>
      <c r="N24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1" s="25" t="str">
        <f>IF(Table1[[#This Row],[नाम विद्यार्थी]]="","",IF(Table1[[#This Row],[कक्षा]]&gt;8,5,""))</f>
        <v/>
      </c>
      <c r="P24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1" s="21"/>
      <c r="R2411" s="21"/>
      <c r="S2411" s="28" t="str">
        <f>IF(SUM(Table1[[#This Row],[छात्र निधि]:[टी.सी.शुल्क]])=0,"",SUM(Table1[[#This Row],[छात्र निधि]:[टी.सी.शुल्क]]))</f>
        <v/>
      </c>
      <c r="T2411" s="33"/>
      <c r="U2411" s="33"/>
      <c r="V2411" s="22"/>
    </row>
    <row r="2412" spans="2:22" ht="15">
      <c r="B2412" s="25" t="str">
        <f>IF(C2412="","",ROWS($A$4:A2412))</f>
        <v/>
      </c>
      <c r="C2412" s="25" t="str">
        <f>IF('Student Record'!A2410="","",'Student Record'!A2410)</f>
        <v/>
      </c>
      <c r="D2412" s="25" t="str">
        <f>IF('Student Record'!B2410="","",'Student Record'!B2410)</f>
        <v/>
      </c>
      <c r="E2412" s="25" t="str">
        <f>IF('Student Record'!C2410="","",'Student Record'!C2410)</f>
        <v/>
      </c>
      <c r="F2412" s="26" t="str">
        <f>IF('Student Record'!E2410="","",'Student Record'!E2410)</f>
        <v/>
      </c>
      <c r="G2412" s="26" t="str">
        <f>IF('Student Record'!G2410="","",'Student Record'!G2410)</f>
        <v/>
      </c>
      <c r="H2412" s="25" t="str">
        <f>IF('Student Record'!I2410="","",'Student Record'!I2410)</f>
        <v/>
      </c>
      <c r="I2412" s="27" t="str">
        <f>IF('Student Record'!J2410="","",'Student Record'!J2410)</f>
        <v/>
      </c>
      <c r="J2412" s="25" t="str">
        <f>IF('Student Record'!O2410="","",'Student Record'!O2410)</f>
        <v/>
      </c>
      <c r="K24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2" s="25" t="str">
        <f>IF(Table1[[#This Row],[नाम विद्यार्थी]]="","",IF(AND(Table1[[#This Row],[कक्षा]]&gt;8,Table1[[#This Row],[कक्षा]]&lt;11),50,""))</f>
        <v/>
      </c>
      <c r="M2412" s="28" t="str">
        <f>IF(Table1[[#This Row],[नाम विद्यार्थी]]="","",IF(AND(Table1[[#This Row],[कक्षा]]&gt;=11,'School Fees'!$L$3="Yes"),100,""))</f>
        <v/>
      </c>
      <c r="N24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2" s="25" t="str">
        <f>IF(Table1[[#This Row],[नाम विद्यार्थी]]="","",IF(Table1[[#This Row],[कक्षा]]&gt;8,5,""))</f>
        <v/>
      </c>
      <c r="P24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2" s="21"/>
      <c r="R2412" s="21"/>
      <c r="S2412" s="28" t="str">
        <f>IF(SUM(Table1[[#This Row],[छात्र निधि]:[टी.सी.शुल्क]])=0,"",SUM(Table1[[#This Row],[छात्र निधि]:[टी.सी.शुल्क]]))</f>
        <v/>
      </c>
      <c r="T2412" s="33"/>
      <c r="U2412" s="33"/>
      <c r="V2412" s="22"/>
    </row>
    <row r="2413" spans="2:22" ht="15">
      <c r="B2413" s="25" t="str">
        <f>IF(C2413="","",ROWS($A$4:A2413))</f>
        <v/>
      </c>
      <c r="C2413" s="25" t="str">
        <f>IF('Student Record'!A2411="","",'Student Record'!A2411)</f>
        <v/>
      </c>
      <c r="D2413" s="25" t="str">
        <f>IF('Student Record'!B2411="","",'Student Record'!B2411)</f>
        <v/>
      </c>
      <c r="E2413" s="25" t="str">
        <f>IF('Student Record'!C2411="","",'Student Record'!C2411)</f>
        <v/>
      </c>
      <c r="F2413" s="26" t="str">
        <f>IF('Student Record'!E2411="","",'Student Record'!E2411)</f>
        <v/>
      </c>
      <c r="G2413" s="26" t="str">
        <f>IF('Student Record'!G2411="","",'Student Record'!G2411)</f>
        <v/>
      </c>
      <c r="H2413" s="25" t="str">
        <f>IF('Student Record'!I2411="","",'Student Record'!I2411)</f>
        <v/>
      </c>
      <c r="I2413" s="27" t="str">
        <f>IF('Student Record'!J2411="","",'Student Record'!J2411)</f>
        <v/>
      </c>
      <c r="J2413" s="25" t="str">
        <f>IF('Student Record'!O2411="","",'Student Record'!O2411)</f>
        <v/>
      </c>
      <c r="K24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3" s="25" t="str">
        <f>IF(Table1[[#This Row],[नाम विद्यार्थी]]="","",IF(AND(Table1[[#This Row],[कक्षा]]&gt;8,Table1[[#This Row],[कक्षा]]&lt;11),50,""))</f>
        <v/>
      </c>
      <c r="M2413" s="28" t="str">
        <f>IF(Table1[[#This Row],[नाम विद्यार्थी]]="","",IF(AND(Table1[[#This Row],[कक्षा]]&gt;=11,'School Fees'!$L$3="Yes"),100,""))</f>
        <v/>
      </c>
      <c r="N24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3" s="25" t="str">
        <f>IF(Table1[[#This Row],[नाम विद्यार्थी]]="","",IF(Table1[[#This Row],[कक्षा]]&gt;8,5,""))</f>
        <v/>
      </c>
      <c r="P24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3" s="21"/>
      <c r="R2413" s="21"/>
      <c r="S2413" s="28" t="str">
        <f>IF(SUM(Table1[[#This Row],[छात्र निधि]:[टी.सी.शुल्क]])=0,"",SUM(Table1[[#This Row],[छात्र निधि]:[टी.सी.शुल्क]]))</f>
        <v/>
      </c>
      <c r="T2413" s="33"/>
      <c r="U2413" s="33"/>
      <c r="V2413" s="22"/>
    </row>
    <row r="2414" spans="2:22" ht="15">
      <c r="B2414" s="25" t="str">
        <f>IF(C2414="","",ROWS($A$4:A2414))</f>
        <v/>
      </c>
      <c r="C2414" s="25" t="str">
        <f>IF('Student Record'!A2412="","",'Student Record'!A2412)</f>
        <v/>
      </c>
      <c r="D2414" s="25" t="str">
        <f>IF('Student Record'!B2412="","",'Student Record'!B2412)</f>
        <v/>
      </c>
      <c r="E2414" s="25" t="str">
        <f>IF('Student Record'!C2412="","",'Student Record'!C2412)</f>
        <v/>
      </c>
      <c r="F2414" s="26" t="str">
        <f>IF('Student Record'!E2412="","",'Student Record'!E2412)</f>
        <v/>
      </c>
      <c r="G2414" s="26" t="str">
        <f>IF('Student Record'!G2412="","",'Student Record'!G2412)</f>
        <v/>
      </c>
      <c r="H2414" s="25" t="str">
        <f>IF('Student Record'!I2412="","",'Student Record'!I2412)</f>
        <v/>
      </c>
      <c r="I2414" s="27" t="str">
        <f>IF('Student Record'!J2412="","",'Student Record'!J2412)</f>
        <v/>
      </c>
      <c r="J2414" s="25" t="str">
        <f>IF('Student Record'!O2412="","",'Student Record'!O2412)</f>
        <v/>
      </c>
      <c r="K24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4" s="25" t="str">
        <f>IF(Table1[[#This Row],[नाम विद्यार्थी]]="","",IF(AND(Table1[[#This Row],[कक्षा]]&gt;8,Table1[[#This Row],[कक्षा]]&lt;11),50,""))</f>
        <v/>
      </c>
      <c r="M2414" s="28" t="str">
        <f>IF(Table1[[#This Row],[नाम विद्यार्थी]]="","",IF(AND(Table1[[#This Row],[कक्षा]]&gt;=11,'School Fees'!$L$3="Yes"),100,""))</f>
        <v/>
      </c>
      <c r="N24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4" s="25" t="str">
        <f>IF(Table1[[#This Row],[नाम विद्यार्थी]]="","",IF(Table1[[#This Row],[कक्षा]]&gt;8,5,""))</f>
        <v/>
      </c>
      <c r="P24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4" s="21"/>
      <c r="R2414" s="21"/>
      <c r="S2414" s="28" t="str">
        <f>IF(SUM(Table1[[#This Row],[छात्र निधि]:[टी.सी.शुल्क]])=0,"",SUM(Table1[[#This Row],[छात्र निधि]:[टी.सी.शुल्क]]))</f>
        <v/>
      </c>
      <c r="T2414" s="33"/>
      <c r="U2414" s="33"/>
      <c r="V2414" s="22"/>
    </row>
    <row r="2415" spans="2:22" ht="15">
      <c r="B2415" s="25" t="str">
        <f>IF(C2415="","",ROWS($A$4:A2415))</f>
        <v/>
      </c>
      <c r="C2415" s="25" t="str">
        <f>IF('Student Record'!A2413="","",'Student Record'!A2413)</f>
        <v/>
      </c>
      <c r="D2415" s="25" t="str">
        <f>IF('Student Record'!B2413="","",'Student Record'!B2413)</f>
        <v/>
      </c>
      <c r="E2415" s="25" t="str">
        <f>IF('Student Record'!C2413="","",'Student Record'!C2413)</f>
        <v/>
      </c>
      <c r="F2415" s="26" t="str">
        <f>IF('Student Record'!E2413="","",'Student Record'!E2413)</f>
        <v/>
      </c>
      <c r="G2415" s="26" t="str">
        <f>IF('Student Record'!G2413="","",'Student Record'!G2413)</f>
        <v/>
      </c>
      <c r="H2415" s="25" t="str">
        <f>IF('Student Record'!I2413="","",'Student Record'!I2413)</f>
        <v/>
      </c>
      <c r="I2415" s="27" t="str">
        <f>IF('Student Record'!J2413="","",'Student Record'!J2413)</f>
        <v/>
      </c>
      <c r="J2415" s="25" t="str">
        <f>IF('Student Record'!O2413="","",'Student Record'!O2413)</f>
        <v/>
      </c>
      <c r="K24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5" s="25" t="str">
        <f>IF(Table1[[#This Row],[नाम विद्यार्थी]]="","",IF(AND(Table1[[#This Row],[कक्षा]]&gt;8,Table1[[#This Row],[कक्षा]]&lt;11),50,""))</f>
        <v/>
      </c>
      <c r="M2415" s="28" t="str">
        <f>IF(Table1[[#This Row],[नाम विद्यार्थी]]="","",IF(AND(Table1[[#This Row],[कक्षा]]&gt;=11,'School Fees'!$L$3="Yes"),100,""))</f>
        <v/>
      </c>
      <c r="N24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5" s="25" t="str">
        <f>IF(Table1[[#This Row],[नाम विद्यार्थी]]="","",IF(Table1[[#This Row],[कक्षा]]&gt;8,5,""))</f>
        <v/>
      </c>
      <c r="P24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5" s="21"/>
      <c r="R2415" s="21"/>
      <c r="S2415" s="28" t="str">
        <f>IF(SUM(Table1[[#This Row],[छात्र निधि]:[टी.सी.शुल्क]])=0,"",SUM(Table1[[#This Row],[छात्र निधि]:[टी.सी.शुल्क]]))</f>
        <v/>
      </c>
      <c r="T2415" s="33"/>
      <c r="U2415" s="33"/>
      <c r="V2415" s="22"/>
    </row>
    <row r="2416" spans="2:22" ht="15">
      <c r="B2416" s="25" t="str">
        <f>IF(C2416="","",ROWS($A$4:A2416))</f>
        <v/>
      </c>
      <c r="C2416" s="25" t="str">
        <f>IF('Student Record'!A2414="","",'Student Record'!A2414)</f>
        <v/>
      </c>
      <c r="D2416" s="25" t="str">
        <f>IF('Student Record'!B2414="","",'Student Record'!B2414)</f>
        <v/>
      </c>
      <c r="E2416" s="25" t="str">
        <f>IF('Student Record'!C2414="","",'Student Record'!C2414)</f>
        <v/>
      </c>
      <c r="F2416" s="26" t="str">
        <f>IF('Student Record'!E2414="","",'Student Record'!E2414)</f>
        <v/>
      </c>
      <c r="G2416" s="26" t="str">
        <f>IF('Student Record'!G2414="","",'Student Record'!G2414)</f>
        <v/>
      </c>
      <c r="H2416" s="25" t="str">
        <f>IF('Student Record'!I2414="","",'Student Record'!I2414)</f>
        <v/>
      </c>
      <c r="I2416" s="27" t="str">
        <f>IF('Student Record'!J2414="","",'Student Record'!J2414)</f>
        <v/>
      </c>
      <c r="J2416" s="25" t="str">
        <f>IF('Student Record'!O2414="","",'Student Record'!O2414)</f>
        <v/>
      </c>
      <c r="K24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6" s="25" t="str">
        <f>IF(Table1[[#This Row],[नाम विद्यार्थी]]="","",IF(AND(Table1[[#This Row],[कक्षा]]&gt;8,Table1[[#This Row],[कक्षा]]&lt;11),50,""))</f>
        <v/>
      </c>
      <c r="M2416" s="28" t="str">
        <f>IF(Table1[[#This Row],[नाम विद्यार्थी]]="","",IF(AND(Table1[[#This Row],[कक्षा]]&gt;=11,'School Fees'!$L$3="Yes"),100,""))</f>
        <v/>
      </c>
      <c r="N24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6" s="25" t="str">
        <f>IF(Table1[[#This Row],[नाम विद्यार्थी]]="","",IF(Table1[[#This Row],[कक्षा]]&gt;8,5,""))</f>
        <v/>
      </c>
      <c r="P24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6" s="21"/>
      <c r="R2416" s="21"/>
      <c r="S2416" s="28" t="str">
        <f>IF(SUM(Table1[[#This Row],[छात्र निधि]:[टी.सी.शुल्क]])=0,"",SUM(Table1[[#This Row],[छात्र निधि]:[टी.सी.शुल्क]]))</f>
        <v/>
      </c>
      <c r="T2416" s="33"/>
      <c r="U2416" s="33"/>
      <c r="V2416" s="22"/>
    </row>
    <row r="2417" spans="2:22" ht="15">
      <c r="B2417" s="25" t="str">
        <f>IF(C2417="","",ROWS($A$4:A2417))</f>
        <v/>
      </c>
      <c r="C2417" s="25" t="str">
        <f>IF('Student Record'!A2415="","",'Student Record'!A2415)</f>
        <v/>
      </c>
      <c r="D2417" s="25" t="str">
        <f>IF('Student Record'!B2415="","",'Student Record'!B2415)</f>
        <v/>
      </c>
      <c r="E2417" s="25" t="str">
        <f>IF('Student Record'!C2415="","",'Student Record'!C2415)</f>
        <v/>
      </c>
      <c r="F2417" s="26" t="str">
        <f>IF('Student Record'!E2415="","",'Student Record'!E2415)</f>
        <v/>
      </c>
      <c r="G2417" s="26" t="str">
        <f>IF('Student Record'!G2415="","",'Student Record'!G2415)</f>
        <v/>
      </c>
      <c r="H2417" s="25" t="str">
        <f>IF('Student Record'!I2415="","",'Student Record'!I2415)</f>
        <v/>
      </c>
      <c r="I2417" s="27" t="str">
        <f>IF('Student Record'!J2415="","",'Student Record'!J2415)</f>
        <v/>
      </c>
      <c r="J2417" s="25" t="str">
        <f>IF('Student Record'!O2415="","",'Student Record'!O2415)</f>
        <v/>
      </c>
      <c r="K24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7" s="25" t="str">
        <f>IF(Table1[[#This Row],[नाम विद्यार्थी]]="","",IF(AND(Table1[[#This Row],[कक्षा]]&gt;8,Table1[[#This Row],[कक्षा]]&lt;11),50,""))</f>
        <v/>
      </c>
      <c r="M2417" s="28" t="str">
        <f>IF(Table1[[#This Row],[नाम विद्यार्थी]]="","",IF(AND(Table1[[#This Row],[कक्षा]]&gt;=11,'School Fees'!$L$3="Yes"),100,""))</f>
        <v/>
      </c>
      <c r="N24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7" s="25" t="str">
        <f>IF(Table1[[#This Row],[नाम विद्यार्थी]]="","",IF(Table1[[#This Row],[कक्षा]]&gt;8,5,""))</f>
        <v/>
      </c>
      <c r="P24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7" s="21"/>
      <c r="R2417" s="21"/>
      <c r="S2417" s="28" t="str">
        <f>IF(SUM(Table1[[#This Row],[छात्र निधि]:[टी.सी.शुल्क]])=0,"",SUM(Table1[[#This Row],[छात्र निधि]:[टी.सी.शुल्क]]))</f>
        <v/>
      </c>
      <c r="T2417" s="33"/>
      <c r="U2417" s="33"/>
      <c r="V2417" s="22"/>
    </row>
    <row r="2418" spans="2:22" ht="15">
      <c r="B2418" s="25" t="str">
        <f>IF(C2418="","",ROWS($A$4:A2418))</f>
        <v/>
      </c>
      <c r="C2418" s="25" t="str">
        <f>IF('Student Record'!A2416="","",'Student Record'!A2416)</f>
        <v/>
      </c>
      <c r="D2418" s="25" t="str">
        <f>IF('Student Record'!B2416="","",'Student Record'!B2416)</f>
        <v/>
      </c>
      <c r="E2418" s="25" t="str">
        <f>IF('Student Record'!C2416="","",'Student Record'!C2416)</f>
        <v/>
      </c>
      <c r="F2418" s="26" t="str">
        <f>IF('Student Record'!E2416="","",'Student Record'!E2416)</f>
        <v/>
      </c>
      <c r="G2418" s="26" t="str">
        <f>IF('Student Record'!G2416="","",'Student Record'!G2416)</f>
        <v/>
      </c>
      <c r="H2418" s="25" t="str">
        <f>IF('Student Record'!I2416="","",'Student Record'!I2416)</f>
        <v/>
      </c>
      <c r="I2418" s="27" t="str">
        <f>IF('Student Record'!J2416="","",'Student Record'!J2416)</f>
        <v/>
      </c>
      <c r="J2418" s="25" t="str">
        <f>IF('Student Record'!O2416="","",'Student Record'!O2416)</f>
        <v/>
      </c>
      <c r="K24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8" s="25" t="str">
        <f>IF(Table1[[#This Row],[नाम विद्यार्थी]]="","",IF(AND(Table1[[#This Row],[कक्षा]]&gt;8,Table1[[#This Row],[कक्षा]]&lt;11),50,""))</f>
        <v/>
      </c>
      <c r="M2418" s="28" t="str">
        <f>IF(Table1[[#This Row],[नाम विद्यार्थी]]="","",IF(AND(Table1[[#This Row],[कक्षा]]&gt;=11,'School Fees'!$L$3="Yes"),100,""))</f>
        <v/>
      </c>
      <c r="N24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8" s="25" t="str">
        <f>IF(Table1[[#This Row],[नाम विद्यार्थी]]="","",IF(Table1[[#This Row],[कक्षा]]&gt;8,5,""))</f>
        <v/>
      </c>
      <c r="P24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8" s="21"/>
      <c r="R2418" s="21"/>
      <c r="S2418" s="28" t="str">
        <f>IF(SUM(Table1[[#This Row],[छात्र निधि]:[टी.सी.शुल्क]])=0,"",SUM(Table1[[#This Row],[छात्र निधि]:[टी.सी.शुल्क]]))</f>
        <v/>
      </c>
      <c r="T2418" s="33"/>
      <c r="U2418" s="33"/>
      <c r="V2418" s="22"/>
    </row>
    <row r="2419" spans="2:22" ht="15">
      <c r="B2419" s="25" t="str">
        <f>IF(C2419="","",ROWS($A$4:A2419))</f>
        <v/>
      </c>
      <c r="C2419" s="25" t="str">
        <f>IF('Student Record'!A2417="","",'Student Record'!A2417)</f>
        <v/>
      </c>
      <c r="D2419" s="25" t="str">
        <f>IF('Student Record'!B2417="","",'Student Record'!B2417)</f>
        <v/>
      </c>
      <c r="E2419" s="25" t="str">
        <f>IF('Student Record'!C2417="","",'Student Record'!C2417)</f>
        <v/>
      </c>
      <c r="F2419" s="26" t="str">
        <f>IF('Student Record'!E2417="","",'Student Record'!E2417)</f>
        <v/>
      </c>
      <c r="G2419" s="26" t="str">
        <f>IF('Student Record'!G2417="","",'Student Record'!G2417)</f>
        <v/>
      </c>
      <c r="H2419" s="25" t="str">
        <f>IF('Student Record'!I2417="","",'Student Record'!I2417)</f>
        <v/>
      </c>
      <c r="I2419" s="27" t="str">
        <f>IF('Student Record'!J2417="","",'Student Record'!J2417)</f>
        <v/>
      </c>
      <c r="J2419" s="25" t="str">
        <f>IF('Student Record'!O2417="","",'Student Record'!O2417)</f>
        <v/>
      </c>
      <c r="K24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19" s="25" t="str">
        <f>IF(Table1[[#This Row],[नाम विद्यार्थी]]="","",IF(AND(Table1[[#This Row],[कक्षा]]&gt;8,Table1[[#This Row],[कक्षा]]&lt;11),50,""))</f>
        <v/>
      </c>
      <c r="M2419" s="28" t="str">
        <f>IF(Table1[[#This Row],[नाम विद्यार्थी]]="","",IF(AND(Table1[[#This Row],[कक्षा]]&gt;=11,'School Fees'!$L$3="Yes"),100,""))</f>
        <v/>
      </c>
      <c r="N24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19" s="25" t="str">
        <f>IF(Table1[[#This Row],[नाम विद्यार्थी]]="","",IF(Table1[[#This Row],[कक्षा]]&gt;8,5,""))</f>
        <v/>
      </c>
      <c r="P24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19" s="21"/>
      <c r="R2419" s="21"/>
      <c r="S2419" s="28" t="str">
        <f>IF(SUM(Table1[[#This Row],[छात्र निधि]:[टी.सी.शुल्क]])=0,"",SUM(Table1[[#This Row],[छात्र निधि]:[टी.सी.शुल्क]]))</f>
        <v/>
      </c>
      <c r="T2419" s="33"/>
      <c r="U2419" s="33"/>
      <c r="V2419" s="22"/>
    </row>
    <row r="2420" spans="2:22" ht="15">
      <c r="B2420" s="25" t="str">
        <f>IF(C2420="","",ROWS($A$4:A2420))</f>
        <v/>
      </c>
      <c r="C2420" s="25" t="str">
        <f>IF('Student Record'!A2418="","",'Student Record'!A2418)</f>
        <v/>
      </c>
      <c r="D2420" s="25" t="str">
        <f>IF('Student Record'!B2418="","",'Student Record'!B2418)</f>
        <v/>
      </c>
      <c r="E2420" s="25" t="str">
        <f>IF('Student Record'!C2418="","",'Student Record'!C2418)</f>
        <v/>
      </c>
      <c r="F2420" s="26" t="str">
        <f>IF('Student Record'!E2418="","",'Student Record'!E2418)</f>
        <v/>
      </c>
      <c r="G2420" s="26" t="str">
        <f>IF('Student Record'!G2418="","",'Student Record'!G2418)</f>
        <v/>
      </c>
      <c r="H2420" s="25" t="str">
        <f>IF('Student Record'!I2418="","",'Student Record'!I2418)</f>
        <v/>
      </c>
      <c r="I2420" s="27" t="str">
        <f>IF('Student Record'!J2418="","",'Student Record'!J2418)</f>
        <v/>
      </c>
      <c r="J2420" s="25" t="str">
        <f>IF('Student Record'!O2418="","",'Student Record'!O2418)</f>
        <v/>
      </c>
      <c r="K24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0" s="25" t="str">
        <f>IF(Table1[[#This Row],[नाम विद्यार्थी]]="","",IF(AND(Table1[[#This Row],[कक्षा]]&gt;8,Table1[[#This Row],[कक्षा]]&lt;11),50,""))</f>
        <v/>
      </c>
      <c r="M2420" s="28" t="str">
        <f>IF(Table1[[#This Row],[नाम विद्यार्थी]]="","",IF(AND(Table1[[#This Row],[कक्षा]]&gt;=11,'School Fees'!$L$3="Yes"),100,""))</f>
        <v/>
      </c>
      <c r="N24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0" s="25" t="str">
        <f>IF(Table1[[#This Row],[नाम विद्यार्थी]]="","",IF(Table1[[#This Row],[कक्षा]]&gt;8,5,""))</f>
        <v/>
      </c>
      <c r="P24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0" s="21"/>
      <c r="R2420" s="21"/>
      <c r="S2420" s="28" t="str">
        <f>IF(SUM(Table1[[#This Row],[छात्र निधि]:[टी.सी.शुल्क]])=0,"",SUM(Table1[[#This Row],[छात्र निधि]:[टी.सी.शुल्क]]))</f>
        <v/>
      </c>
      <c r="T2420" s="33"/>
      <c r="U2420" s="33"/>
      <c r="V2420" s="22"/>
    </row>
    <row r="2421" spans="2:22" ht="15">
      <c r="B2421" s="25" t="str">
        <f>IF(C2421="","",ROWS($A$4:A2421))</f>
        <v/>
      </c>
      <c r="C2421" s="25" t="str">
        <f>IF('Student Record'!A2419="","",'Student Record'!A2419)</f>
        <v/>
      </c>
      <c r="D2421" s="25" t="str">
        <f>IF('Student Record'!B2419="","",'Student Record'!B2419)</f>
        <v/>
      </c>
      <c r="E2421" s="25" t="str">
        <f>IF('Student Record'!C2419="","",'Student Record'!C2419)</f>
        <v/>
      </c>
      <c r="F2421" s="26" t="str">
        <f>IF('Student Record'!E2419="","",'Student Record'!E2419)</f>
        <v/>
      </c>
      <c r="G2421" s="26" t="str">
        <f>IF('Student Record'!G2419="","",'Student Record'!G2419)</f>
        <v/>
      </c>
      <c r="H2421" s="25" t="str">
        <f>IF('Student Record'!I2419="","",'Student Record'!I2419)</f>
        <v/>
      </c>
      <c r="I2421" s="27" t="str">
        <f>IF('Student Record'!J2419="","",'Student Record'!J2419)</f>
        <v/>
      </c>
      <c r="J2421" s="25" t="str">
        <f>IF('Student Record'!O2419="","",'Student Record'!O2419)</f>
        <v/>
      </c>
      <c r="K24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1" s="25" t="str">
        <f>IF(Table1[[#This Row],[नाम विद्यार्थी]]="","",IF(AND(Table1[[#This Row],[कक्षा]]&gt;8,Table1[[#This Row],[कक्षा]]&lt;11),50,""))</f>
        <v/>
      </c>
      <c r="M2421" s="28" t="str">
        <f>IF(Table1[[#This Row],[नाम विद्यार्थी]]="","",IF(AND(Table1[[#This Row],[कक्षा]]&gt;=11,'School Fees'!$L$3="Yes"),100,""))</f>
        <v/>
      </c>
      <c r="N24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1" s="25" t="str">
        <f>IF(Table1[[#This Row],[नाम विद्यार्थी]]="","",IF(Table1[[#This Row],[कक्षा]]&gt;8,5,""))</f>
        <v/>
      </c>
      <c r="P24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1" s="21"/>
      <c r="R2421" s="21"/>
      <c r="S2421" s="28" t="str">
        <f>IF(SUM(Table1[[#This Row],[छात्र निधि]:[टी.सी.शुल्क]])=0,"",SUM(Table1[[#This Row],[छात्र निधि]:[टी.सी.शुल्क]]))</f>
        <v/>
      </c>
      <c r="T2421" s="33"/>
      <c r="U2421" s="33"/>
      <c r="V2421" s="22"/>
    </row>
    <row r="2422" spans="2:22" ht="15">
      <c r="B2422" s="25" t="str">
        <f>IF(C2422="","",ROWS($A$4:A2422))</f>
        <v/>
      </c>
      <c r="C2422" s="25" t="str">
        <f>IF('Student Record'!A2420="","",'Student Record'!A2420)</f>
        <v/>
      </c>
      <c r="D2422" s="25" t="str">
        <f>IF('Student Record'!B2420="","",'Student Record'!B2420)</f>
        <v/>
      </c>
      <c r="E2422" s="25" t="str">
        <f>IF('Student Record'!C2420="","",'Student Record'!C2420)</f>
        <v/>
      </c>
      <c r="F2422" s="26" t="str">
        <f>IF('Student Record'!E2420="","",'Student Record'!E2420)</f>
        <v/>
      </c>
      <c r="G2422" s="26" t="str">
        <f>IF('Student Record'!G2420="","",'Student Record'!G2420)</f>
        <v/>
      </c>
      <c r="H2422" s="25" t="str">
        <f>IF('Student Record'!I2420="","",'Student Record'!I2420)</f>
        <v/>
      </c>
      <c r="I2422" s="27" t="str">
        <f>IF('Student Record'!J2420="","",'Student Record'!J2420)</f>
        <v/>
      </c>
      <c r="J2422" s="25" t="str">
        <f>IF('Student Record'!O2420="","",'Student Record'!O2420)</f>
        <v/>
      </c>
      <c r="K24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2" s="25" t="str">
        <f>IF(Table1[[#This Row],[नाम विद्यार्थी]]="","",IF(AND(Table1[[#This Row],[कक्षा]]&gt;8,Table1[[#This Row],[कक्षा]]&lt;11),50,""))</f>
        <v/>
      </c>
      <c r="M2422" s="28" t="str">
        <f>IF(Table1[[#This Row],[नाम विद्यार्थी]]="","",IF(AND(Table1[[#This Row],[कक्षा]]&gt;=11,'School Fees'!$L$3="Yes"),100,""))</f>
        <v/>
      </c>
      <c r="N24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2" s="25" t="str">
        <f>IF(Table1[[#This Row],[नाम विद्यार्थी]]="","",IF(Table1[[#This Row],[कक्षा]]&gt;8,5,""))</f>
        <v/>
      </c>
      <c r="P24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2" s="21"/>
      <c r="R2422" s="21"/>
      <c r="S2422" s="28" t="str">
        <f>IF(SUM(Table1[[#This Row],[छात्र निधि]:[टी.सी.शुल्क]])=0,"",SUM(Table1[[#This Row],[छात्र निधि]:[टी.सी.शुल्क]]))</f>
        <v/>
      </c>
      <c r="T2422" s="33"/>
      <c r="U2422" s="33"/>
      <c r="V2422" s="22"/>
    </row>
    <row r="2423" spans="2:22" ht="15">
      <c r="B2423" s="25" t="str">
        <f>IF(C2423="","",ROWS($A$4:A2423))</f>
        <v/>
      </c>
      <c r="C2423" s="25" t="str">
        <f>IF('Student Record'!A2421="","",'Student Record'!A2421)</f>
        <v/>
      </c>
      <c r="D2423" s="25" t="str">
        <f>IF('Student Record'!B2421="","",'Student Record'!B2421)</f>
        <v/>
      </c>
      <c r="E2423" s="25" t="str">
        <f>IF('Student Record'!C2421="","",'Student Record'!C2421)</f>
        <v/>
      </c>
      <c r="F2423" s="26" t="str">
        <f>IF('Student Record'!E2421="","",'Student Record'!E2421)</f>
        <v/>
      </c>
      <c r="G2423" s="26" t="str">
        <f>IF('Student Record'!G2421="","",'Student Record'!G2421)</f>
        <v/>
      </c>
      <c r="H2423" s="25" t="str">
        <f>IF('Student Record'!I2421="","",'Student Record'!I2421)</f>
        <v/>
      </c>
      <c r="I2423" s="27" t="str">
        <f>IF('Student Record'!J2421="","",'Student Record'!J2421)</f>
        <v/>
      </c>
      <c r="J2423" s="25" t="str">
        <f>IF('Student Record'!O2421="","",'Student Record'!O2421)</f>
        <v/>
      </c>
      <c r="K24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3" s="25" t="str">
        <f>IF(Table1[[#This Row],[नाम विद्यार्थी]]="","",IF(AND(Table1[[#This Row],[कक्षा]]&gt;8,Table1[[#This Row],[कक्षा]]&lt;11),50,""))</f>
        <v/>
      </c>
      <c r="M2423" s="28" t="str">
        <f>IF(Table1[[#This Row],[नाम विद्यार्थी]]="","",IF(AND(Table1[[#This Row],[कक्षा]]&gt;=11,'School Fees'!$L$3="Yes"),100,""))</f>
        <v/>
      </c>
      <c r="N24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3" s="25" t="str">
        <f>IF(Table1[[#This Row],[नाम विद्यार्थी]]="","",IF(Table1[[#This Row],[कक्षा]]&gt;8,5,""))</f>
        <v/>
      </c>
      <c r="P24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3" s="21"/>
      <c r="R2423" s="21"/>
      <c r="S2423" s="28" t="str">
        <f>IF(SUM(Table1[[#This Row],[छात्र निधि]:[टी.सी.शुल्क]])=0,"",SUM(Table1[[#This Row],[छात्र निधि]:[टी.सी.शुल्क]]))</f>
        <v/>
      </c>
      <c r="T2423" s="33"/>
      <c r="U2423" s="33"/>
      <c r="V2423" s="22"/>
    </row>
    <row r="2424" spans="2:22" ht="15">
      <c r="B2424" s="25" t="str">
        <f>IF(C2424="","",ROWS($A$4:A2424))</f>
        <v/>
      </c>
      <c r="C2424" s="25" t="str">
        <f>IF('Student Record'!A2422="","",'Student Record'!A2422)</f>
        <v/>
      </c>
      <c r="D2424" s="25" t="str">
        <f>IF('Student Record'!B2422="","",'Student Record'!B2422)</f>
        <v/>
      </c>
      <c r="E2424" s="25" t="str">
        <f>IF('Student Record'!C2422="","",'Student Record'!C2422)</f>
        <v/>
      </c>
      <c r="F2424" s="26" t="str">
        <f>IF('Student Record'!E2422="","",'Student Record'!E2422)</f>
        <v/>
      </c>
      <c r="G2424" s="26" t="str">
        <f>IF('Student Record'!G2422="","",'Student Record'!G2422)</f>
        <v/>
      </c>
      <c r="H2424" s="25" t="str">
        <f>IF('Student Record'!I2422="","",'Student Record'!I2422)</f>
        <v/>
      </c>
      <c r="I2424" s="27" t="str">
        <f>IF('Student Record'!J2422="","",'Student Record'!J2422)</f>
        <v/>
      </c>
      <c r="J2424" s="25" t="str">
        <f>IF('Student Record'!O2422="","",'Student Record'!O2422)</f>
        <v/>
      </c>
      <c r="K24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4" s="25" t="str">
        <f>IF(Table1[[#This Row],[नाम विद्यार्थी]]="","",IF(AND(Table1[[#This Row],[कक्षा]]&gt;8,Table1[[#This Row],[कक्षा]]&lt;11),50,""))</f>
        <v/>
      </c>
      <c r="M2424" s="28" t="str">
        <f>IF(Table1[[#This Row],[नाम विद्यार्थी]]="","",IF(AND(Table1[[#This Row],[कक्षा]]&gt;=11,'School Fees'!$L$3="Yes"),100,""))</f>
        <v/>
      </c>
      <c r="N24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4" s="25" t="str">
        <f>IF(Table1[[#This Row],[नाम विद्यार्थी]]="","",IF(Table1[[#This Row],[कक्षा]]&gt;8,5,""))</f>
        <v/>
      </c>
      <c r="P24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4" s="21"/>
      <c r="R2424" s="21"/>
      <c r="S2424" s="28" t="str">
        <f>IF(SUM(Table1[[#This Row],[छात्र निधि]:[टी.सी.शुल्क]])=0,"",SUM(Table1[[#This Row],[छात्र निधि]:[टी.सी.शुल्क]]))</f>
        <v/>
      </c>
      <c r="T2424" s="33"/>
      <c r="U2424" s="33"/>
      <c r="V2424" s="22"/>
    </row>
    <row r="2425" spans="2:22" ht="15">
      <c r="B2425" s="25" t="str">
        <f>IF(C2425="","",ROWS($A$4:A2425))</f>
        <v/>
      </c>
      <c r="C2425" s="25" t="str">
        <f>IF('Student Record'!A2423="","",'Student Record'!A2423)</f>
        <v/>
      </c>
      <c r="D2425" s="25" t="str">
        <f>IF('Student Record'!B2423="","",'Student Record'!B2423)</f>
        <v/>
      </c>
      <c r="E2425" s="25" t="str">
        <f>IF('Student Record'!C2423="","",'Student Record'!C2423)</f>
        <v/>
      </c>
      <c r="F2425" s="26" t="str">
        <f>IF('Student Record'!E2423="","",'Student Record'!E2423)</f>
        <v/>
      </c>
      <c r="G2425" s="26" t="str">
        <f>IF('Student Record'!G2423="","",'Student Record'!G2423)</f>
        <v/>
      </c>
      <c r="H2425" s="25" t="str">
        <f>IF('Student Record'!I2423="","",'Student Record'!I2423)</f>
        <v/>
      </c>
      <c r="I2425" s="27" t="str">
        <f>IF('Student Record'!J2423="","",'Student Record'!J2423)</f>
        <v/>
      </c>
      <c r="J2425" s="25" t="str">
        <f>IF('Student Record'!O2423="","",'Student Record'!O2423)</f>
        <v/>
      </c>
      <c r="K24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5" s="25" t="str">
        <f>IF(Table1[[#This Row],[नाम विद्यार्थी]]="","",IF(AND(Table1[[#This Row],[कक्षा]]&gt;8,Table1[[#This Row],[कक्षा]]&lt;11),50,""))</f>
        <v/>
      </c>
      <c r="M2425" s="28" t="str">
        <f>IF(Table1[[#This Row],[नाम विद्यार्थी]]="","",IF(AND(Table1[[#This Row],[कक्षा]]&gt;=11,'School Fees'!$L$3="Yes"),100,""))</f>
        <v/>
      </c>
      <c r="N24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5" s="25" t="str">
        <f>IF(Table1[[#This Row],[नाम विद्यार्थी]]="","",IF(Table1[[#This Row],[कक्षा]]&gt;8,5,""))</f>
        <v/>
      </c>
      <c r="P24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5" s="21"/>
      <c r="R2425" s="21"/>
      <c r="S2425" s="28" t="str">
        <f>IF(SUM(Table1[[#This Row],[छात्र निधि]:[टी.सी.शुल्क]])=0,"",SUM(Table1[[#This Row],[छात्र निधि]:[टी.सी.शुल्क]]))</f>
        <v/>
      </c>
      <c r="T2425" s="33"/>
      <c r="U2425" s="33"/>
      <c r="V2425" s="22"/>
    </row>
    <row r="2426" spans="2:22" ht="15">
      <c r="B2426" s="25" t="str">
        <f>IF(C2426="","",ROWS($A$4:A2426))</f>
        <v/>
      </c>
      <c r="C2426" s="25" t="str">
        <f>IF('Student Record'!A2424="","",'Student Record'!A2424)</f>
        <v/>
      </c>
      <c r="D2426" s="25" t="str">
        <f>IF('Student Record'!B2424="","",'Student Record'!B2424)</f>
        <v/>
      </c>
      <c r="E2426" s="25" t="str">
        <f>IF('Student Record'!C2424="","",'Student Record'!C2424)</f>
        <v/>
      </c>
      <c r="F2426" s="26" t="str">
        <f>IF('Student Record'!E2424="","",'Student Record'!E2424)</f>
        <v/>
      </c>
      <c r="G2426" s="26" t="str">
        <f>IF('Student Record'!G2424="","",'Student Record'!G2424)</f>
        <v/>
      </c>
      <c r="H2426" s="25" t="str">
        <f>IF('Student Record'!I2424="","",'Student Record'!I2424)</f>
        <v/>
      </c>
      <c r="I2426" s="27" t="str">
        <f>IF('Student Record'!J2424="","",'Student Record'!J2424)</f>
        <v/>
      </c>
      <c r="J2426" s="25" t="str">
        <f>IF('Student Record'!O2424="","",'Student Record'!O2424)</f>
        <v/>
      </c>
      <c r="K24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6" s="25" t="str">
        <f>IF(Table1[[#This Row],[नाम विद्यार्थी]]="","",IF(AND(Table1[[#This Row],[कक्षा]]&gt;8,Table1[[#This Row],[कक्षा]]&lt;11),50,""))</f>
        <v/>
      </c>
      <c r="M2426" s="28" t="str">
        <f>IF(Table1[[#This Row],[नाम विद्यार्थी]]="","",IF(AND(Table1[[#This Row],[कक्षा]]&gt;=11,'School Fees'!$L$3="Yes"),100,""))</f>
        <v/>
      </c>
      <c r="N24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6" s="25" t="str">
        <f>IF(Table1[[#This Row],[नाम विद्यार्थी]]="","",IF(Table1[[#This Row],[कक्षा]]&gt;8,5,""))</f>
        <v/>
      </c>
      <c r="P24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6" s="21"/>
      <c r="R2426" s="21"/>
      <c r="S2426" s="28" t="str">
        <f>IF(SUM(Table1[[#This Row],[छात्र निधि]:[टी.सी.शुल्क]])=0,"",SUM(Table1[[#This Row],[छात्र निधि]:[टी.सी.शुल्क]]))</f>
        <v/>
      </c>
      <c r="T2426" s="33"/>
      <c r="U2426" s="33"/>
      <c r="V2426" s="22"/>
    </row>
    <row r="2427" spans="2:22" ht="15">
      <c r="B2427" s="25" t="str">
        <f>IF(C2427="","",ROWS($A$4:A2427))</f>
        <v/>
      </c>
      <c r="C2427" s="25" t="str">
        <f>IF('Student Record'!A2425="","",'Student Record'!A2425)</f>
        <v/>
      </c>
      <c r="D2427" s="25" t="str">
        <f>IF('Student Record'!B2425="","",'Student Record'!B2425)</f>
        <v/>
      </c>
      <c r="E2427" s="25" t="str">
        <f>IF('Student Record'!C2425="","",'Student Record'!C2425)</f>
        <v/>
      </c>
      <c r="F2427" s="26" t="str">
        <f>IF('Student Record'!E2425="","",'Student Record'!E2425)</f>
        <v/>
      </c>
      <c r="G2427" s="26" t="str">
        <f>IF('Student Record'!G2425="","",'Student Record'!G2425)</f>
        <v/>
      </c>
      <c r="H2427" s="25" t="str">
        <f>IF('Student Record'!I2425="","",'Student Record'!I2425)</f>
        <v/>
      </c>
      <c r="I2427" s="27" t="str">
        <f>IF('Student Record'!J2425="","",'Student Record'!J2425)</f>
        <v/>
      </c>
      <c r="J2427" s="25" t="str">
        <f>IF('Student Record'!O2425="","",'Student Record'!O2425)</f>
        <v/>
      </c>
      <c r="K24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7" s="25" t="str">
        <f>IF(Table1[[#This Row],[नाम विद्यार्थी]]="","",IF(AND(Table1[[#This Row],[कक्षा]]&gt;8,Table1[[#This Row],[कक्षा]]&lt;11),50,""))</f>
        <v/>
      </c>
      <c r="M2427" s="28" t="str">
        <f>IF(Table1[[#This Row],[नाम विद्यार्थी]]="","",IF(AND(Table1[[#This Row],[कक्षा]]&gt;=11,'School Fees'!$L$3="Yes"),100,""))</f>
        <v/>
      </c>
      <c r="N24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7" s="25" t="str">
        <f>IF(Table1[[#This Row],[नाम विद्यार्थी]]="","",IF(Table1[[#This Row],[कक्षा]]&gt;8,5,""))</f>
        <v/>
      </c>
      <c r="P24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7" s="21"/>
      <c r="R2427" s="21"/>
      <c r="S2427" s="28" t="str">
        <f>IF(SUM(Table1[[#This Row],[छात्र निधि]:[टी.सी.शुल्क]])=0,"",SUM(Table1[[#This Row],[छात्र निधि]:[टी.सी.शुल्क]]))</f>
        <v/>
      </c>
      <c r="T2427" s="33"/>
      <c r="U2427" s="33"/>
      <c r="V2427" s="22"/>
    </row>
    <row r="2428" spans="2:22" ht="15">
      <c r="B2428" s="25" t="str">
        <f>IF(C2428="","",ROWS($A$4:A2428))</f>
        <v/>
      </c>
      <c r="C2428" s="25" t="str">
        <f>IF('Student Record'!A2426="","",'Student Record'!A2426)</f>
        <v/>
      </c>
      <c r="D2428" s="25" t="str">
        <f>IF('Student Record'!B2426="","",'Student Record'!B2426)</f>
        <v/>
      </c>
      <c r="E2428" s="25" t="str">
        <f>IF('Student Record'!C2426="","",'Student Record'!C2426)</f>
        <v/>
      </c>
      <c r="F2428" s="26" t="str">
        <f>IF('Student Record'!E2426="","",'Student Record'!E2426)</f>
        <v/>
      </c>
      <c r="G2428" s="26" t="str">
        <f>IF('Student Record'!G2426="","",'Student Record'!G2426)</f>
        <v/>
      </c>
      <c r="H2428" s="25" t="str">
        <f>IF('Student Record'!I2426="","",'Student Record'!I2426)</f>
        <v/>
      </c>
      <c r="I2428" s="27" t="str">
        <f>IF('Student Record'!J2426="","",'Student Record'!J2426)</f>
        <v/>
      </c>
      <c r="J2428" s="25" t="str">
        <f>IF('Student Record'!O2426="","",'Student Record'!O2426)</f>
        <v/>
      </c>
      <c r="K24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8" s="25" t="str">
        <f>IF(Table1[[#This Row],[नाम विद्यार्थी]]="","",IF(AND(Table1[[#This Row],[कक्षा]]&gt;8,Table1[[#This Row],[कक्षा]]&lt;11),50,""))</f>
        <v/>
      </c>
      <c r="M2428" s="28" t="str">
        <f>IF(Table1[[#This Row],[नाम विद्यार्थी]]="","",IF(AND(Table1[[#This Row],[कक्षा]]&gt;=11,'School Fees'!$L$3="Yes"),100,""))</f>
        <v/>
      </c>
      <c r="N24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8" s="25" t="str">
        <f>IF(Table1[[#This Row],[नाम विद्यार्थी]]="","",IF(Table1[[#This Row],[कक्षा]]&gt;8,5,""))</f>
        <v/>
      </c>
      <c r="P24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8" s="21"/>
      <c r="R2428" s="21"/>
      <c r="S2428" s="28" t="str">
        <f>IF(SUM(Table1[[#This Row],[छात्र निधि]:[टी.सी.शुल्क]])=0,"",SUM(Table1[[#This Row],[छात्र निधि]:[टी.सी.शुल्क]]))</f>
        <v/>
      </c>
      <c r="T2428" s="33"/>
      <c r="U2428" s="33"/>
      <c r="V2428" s="22"/>
    </row>
    <row r="2429" spans="2:22" ht="15">
      <c r="B2429" s="25" t="str">
        <f>IF(C2429="","",ROWS($A$4:A2429))</f>
        <v/>
      </c>
      <c r="C2429" s="25" t="str">
        <f>IF('Student Record'!A2427="","",'Student Record'!A2427)</f>
        <v/>
      </c>
      <c r="D2429" s="25" t="str">
        <f>IF('Student Record'!B2427="","",'Student Record'!B2427)</f>
        <v/>
      </c>
      <c r="E2429" s="25" t="str">
        <f>IF('Student Record'!C2427="","",'Student Record'!C2427)</f>
        <v/>
      </c>
      <c r="F2429" s="26" t="str">
        <f>IF('Student Record'!E2427="","",'Student Record'!E2427)</f>
        <v/>
      </c>
      <c r="G2429" s="26" t="str">
        <f>IF('Student Record'!G2427="","",'Student Record'!G2427)</f>
        <v/>
      </c>
      <c r="H2429" s="25" t="str">
        <f>IF('Student Record'!I2427="","",'Student Record'!I2427)</f>
        <v/>
      </c>
      <c r="I2429" s="27" t="str">
        <f>IF('Student Record'!J2427="","",'Student Record'!J2427)</f>
        <v/>
      </c>
      <c r="J2429" s="25" t="str">
        <f>IF('Student Record'!O2427="","",'Student Record'!O2427)</f>
        <v/>
      </c>
      <c r="K24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29" s="25" t="str">
        <f>IF(Table1[[#This Row],[नाम विद्यार्थी]]="","",IF(AND(Table1[[#This Row],[कक्षा]]&gt;8,Table1[[#This Row],[कक्षा]]&lt;11),50,""))</f>
        <v/>
      </c>
      <c r="M2429" s="28" t="str">
        <f>IF(Table1[[#This Row],[नाम विद्यार्थी]]="","",IF(AND(Table1[[#This Row],[कक्षा]]&gt;=11,'School Fees'!$L$3="Yes"),100,""))</f>
        <v/>
      </c>
      <c r="N24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29" s="25" t="str">
        <f>IF(Table1[[#This Row],[नाम विद्यार्थी]]="","",IF(Table1[[#This Row],[कक्षा]]&gt;8,5,""))</f>
        <v/>
      </c>
      <c r="P24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29" s="21"/>
      <c r="R2429" s="21"/>
      <c r="S2429" s="28" t="str">
        <f>IF(SUM(Table1[[#This Row],[छात्र निधि]:[टी.सी.शुल्क]])=0,"",SUM(Table1[[#This Row],[छात्र निधि]:[टी.सी.शुल्क]]))</f>
        <v/>
      </c>
      <c r="T2429" s="33"/>
      <c r="U2429" s="33"/>
      <c r="V2429" s="22"/>
    </row>
    <row r="2430" spans="2:22" ht="15">
      <c r="B2430" s="25" t="str">
        <f>IF(C2430="","",ROWS($A$4:A2430))</f>
        <v/>
      </c>
      <c r="C2430" s="25" t="str">
        <f>IF('Student Record'!A2428="","",'Student Record'!A2428)</f>
        <v/>
      </c>
      <c r="D2430" s="25" t="str">
        <f>IF('Student Record'!B2428="","",'Student Record'!B2428)</f>
        <v/>
      </c>
      <c r="E2430" s="25" t="str">
        <f>IF('Student Record'!C2428="","",'Student Record'!C2428)</f>
        <v/>
      </c>
      <c r="F2430" s="26" t="str">
        <f>IF('Student Record'!E2428="","",'Student Record'!E2428)</f>
        <v/>
      </c>
      <c r="G2430" s="26" t="str">
        <f>IF('Student Record'!G2428="","",'Student Record'!G2428)</f>
        <v/>
      </c>
      <c r="H2430" s="25" t="str">
        <f>IF('Student Record'!I2428="","",'Student Record'!I2428)</f>
        <v/>
      </c>
      <c r="I2430" s="27" t="str">
        <f>IF('Student Record'!J2428="","",'Student Record'!J2428)</f>
        <v/>
      </c>
      <c r="J2430" s="25" t="str">
        <f>IF('Student Record'!O2428="","",'Student Record'!O2428)</f>
        <v/>
      </c>
      <c r="K24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0" s="25" t="str">
        <f>IF(Table1[[#This Row],[नाम विद्यार्थी]]="","",IF(AND(Table1[[#This Row],[कक्षा]]&gt;8,Table1[[#This Row],[कक्षा]]&lt;11),50,""))</f>
        <v/>
      </c>
      <c r="M2430" s="28" t="str">
        <f>IF(Table1[[#This Row],[नाम विद्यार्थी]]="","",IF(AND(Table1[[#This Row],[कक्षा]]&gt;=11,'School Fees'!$L$3="Yes"),100,""))</f>
        <v/>
      </c>
      <c r="N24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0" s="25" t="str">
        <f>IF(Table1[[#This Row],[नाम विद्यार्थी]]="","",IF(Table1[[#This Row],[कक्षा]]&gt;8,5,""))</f>
        <v/>
      </c>
      <c r="P24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0" s="21"/>
      <c r="R2430" s="21"/>
      <c r="S2430" s="28" t="str">
        <f>IF(SUM(Table1[[#This Row],[छात्र निधि]:[टी.सी.शुल्क]])=0,"",SUM(Table1[[#This Row],[छात्र निधि]:[टी.सी.शुल्क]]))</f>
        <v/>
      </c>
      <c r="T2430" s="33"/>
      <c r="U2430" s="33"/>
      <c r="V2430" s="22"/>
    </row>
    <row r="2431" spans="2:22" ht="15">
      <c r="B2431" s="25" t="str">
        <f>IF(C2431="","",ROWS($A$4:A2431))</f>
        <v/>
      </c>
      <c r="C2431" s="25" t="str">
        <f>IF('Student Record'!A2429="","",'Student Record'!A2429)</f>
        <v/>
      </c>
      <c r="D2431" s="25" t="str">
        <f>IF('Student Record'!B2429="","",'Student Record'!B2429)</f>
        <v/>
      </c>
      <c r="E2431" s="25" t="str">
        <f>IF('Student Record'!C2429="","",'Student Record'!C2429)</f>
        <v/>
      </c>
      <c r="F2431" s="26" t="str">
        <f>IF('Student Record'!E2429="","",'Student Record'!E2429)</f>
        <v/>
      </c>
      <c r="G2431" s="26" t="str">
        <f>IF('Student Record'!G2429="","",'Student Record'!G2429)</f>
        <v/>
      </c>
      <c r="H2431" s="25" t="str">
        <f>IF('Student Record'!I2429="","",'Student Record'!I2429)</f>
        <v/>
      </c>
      <c r="I2431" s="27" t="str">
        <f>IF('Student Record'!J2429="","",'Student Record'!J2429)</f>
        <v/>
      </c>
      <c r="J2431" s="25" t="str">
        <f>IF('Student Record'!O2429="","",'Student Record'!O2429)</f>
        <v/>
      </c>
      <c r="K24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1" s="25" t="str">
        <f>IF(Table1[[#This Row],[नाम विद्यार्थी]]="","",IF(AND(Table1[[#This Row],[कक्षा]]&gt;8,Table1[[#This Row],[कक्षा]]&lt;11),50,""))</f>
        <v/>
      </c>
      <c r="M2431" s="28" t="str">
        <f>IF(Table1[[#This Row],[नाम विद्यार्थी]]="","",IF(AND(Table1[[#This Row],[कक्षा]]&gt;=11,'School Fees'!$L$3="Yes"),100,""))</f>
        <v/>
      </c>
      <c r="N24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1" s="25" t="str">
        <f>IF(Table1[[#This Row],[नाम विद्यार्थी]]="","",IF(Table1[[#This Row],[कक्षा]]&gt;8,5,""))</f>
        <v/>
      </c>
      <c r="P24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1" s="21"/>
      <c r="R2431" s="21"/>
      <c r="S2431" s="28" t="str">
        <f>IF(SUM(Table1[[#This Row],[छात्र निधि]:[टी.सी.शुल्क]])=0,"",SUM(Table1[[#This Row],[छात्र निधि]:[टी.सी.शुल्क]]))</f>
        <v/>
      </c>
      <c r="T2431" s="33"/>
      <c r="U2431" s="33"/>
      <c r="V2431" s="22"/>
    </row>
    <row r="2432" spans="2:22" ht="15">
      <c r="B2432" s="25" t="str">
        <f>IF(C2432="","",ROWS($A$4:A2432))</f>
        <v/>
      </c>
      <c r="C2432" s="25" t="str">
        <f>IF('Student Record'!A2430="","",'Student Record'!A2430)</f>
        <v/>
      </c>
      <c r="D2432" s="25" t="str">
        <f>IF('Student Record'!B2430="","",'Student Record'!B2430)</f>
        <v/>
      </c>
      <c r="E2432" s="25" t="str">
        <f>IF('Student Record'!C2430="","",'Student Record'!C2430)</f>
        <v/>
      </c>
      <c r="F2432" s="26" t="str">
        <f>IF('Student Record'!E2430="","",'Student Record'!E2430)</f>
        <v/>
      </c>
      <c r="G2432" s="26" t="str">
        <f>IF('Student Record'!G2430="","",'Student Record'!G2430)</f>
        <v/>
      </c>
      <c r="H2432" s="25" t="str">
        <f>IF('Student Record'!I2430="","",'Student Record'!I2430)</f>
        <v/>
      </c>
      <c r="I2432" s="27" t="str">
        <f>IF('Student Record'!J2430="","",'Student Record'!J2430)</f>
        <v/>
      </c>
      <c r="J2432" s="25" t="str">
        <f>IF('Student Record'!O2430="","",'Student Record'!O2430)</f>
        <v/>
      </c>
      <c r="K24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2" s="25" t="str">
        <f>IF(Table1[[#This Row],[नाम विद्यार्थी]]="","",IF(AND(Table1[[#This Row],[कक्षा]]&gt;8,Table1[[#This Row],[कक्षा]]&lt;11),50,""))</f>
        <v/>
      </c>
      <c r="M2432" s="28" t="str">
        <f>IF(Table1[[#This Row],[नाम विद्यार्थी]]="","",IF(AND(Table1[[#This Row],[कक्षा]]&gt;=11,'School Fees'!$L$3="Yes"),100,""))</f>
        <v/>
      </c>
      <c r="N24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2" s="25" t="str">
        <f>IF(Table1[[#This Row],[नाम विद्यार्थी]]="","",IF(Table1[[#This Row],[कक्षा]]&gt;8,5,""))</f>
        <v/>
      </c>
      <c r="P24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2" s="21"/>
      <c r="R2432" s="21"/>
      <c r="S2432" s="28" t="str">
        <f>IF(SUM(Table1[[#This Row],[छात्र निधि]:[टी.सी.शुल्क]])=0,"",SUM(Table1[[#This Row],[छात्र निधि]:[टी.सी.शुल्क]]))</f>
        <v/>
      </c>
      <c r="T2432" s="33"/>
      <c r="U2432" s="33"/>
      <c r="V2432" s="22"/>
    </row>
    <row r="2433" spans="2:22" ht="15">
      <c r="B2433" s="25" t="str">
        <f>IF(C2433="","",ROWS($A$4:A2433))</f>
        <v/>
      </c>
      <c r="C2433" s="25" t="str">
        <f>IF('Student Record'!A2431="","",'Student Record'!A2431)</f>
        <v/>
      </c>
      <c r="D2433" s="25" t="str">
        <f>IF('Student Record'!B2431="","",'Student Record'!B2431)</f>
        <v/>
      </c>
      <c r="E2433" s="25" t="str">
        <f>IF('Student Record'!C2431="","",'Student Record'!C2431)</f>
        <v/>
      </c>
      <c r="F2433" s="26" t="str">
        <f>IF('Student Record'!E2431="","",'Student Record'!E2431)</f>
        <v/>
      </c>
      <c r="G2433" s="26" t="str">
        <f>IF('Student Record'!G2431="","",'Student Record'!G2431)</f>
        <v/>
      </c>
      <c r="H2433" s="25" t="str">
        <f>IF('Student Record'!I2431="","",'Student Record'!I2431)</f>
        <v/>
      </c>
      <c r="I2433" s="27" t="str">
        <f>IF('Student Record'!J2431="","",'Student Record'!J2431)</f>
        <v/>
      </c>
      <c r="J2433" s="25" t="str">
        <f>IF('Student Record'!O2431="","",'Student Record'!O2431)</f>
        <v/>
      </c>
      <c r="K24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3" s="25" t="str">
        <f>IF(Table1[[#This Row],[नाम विद्यार्थी]]="","",IF(AND(Table1[[#This Row],[कक्षा]]&gt;8,Table1[[#This Row],[कक्षा]]&lt;11),50,""))</f>
        <v/>
      </c>
      <c r="M2433" s="28" t="str">
        <f>IF(Table1[[#This Row],[नाम विद्यार्थी]]="","",IF(AND(Table1[[#This Row],[कक्षा]]&gt;=11,'School Fees'!$L$3="Yes"),100,""))</f>
        <v/>
      </c>
      <c r="N24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3" s="25" t="str">
        <f>IF(Table1[[#This Row],[नाम विद्यार्थी]]="","",IF(Table1[[#This Row],[कक्षा]]&gt;8,5,""))</f>
        <v/>
      </c>
      <c r="P24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3" s="21"/>
      <c r="R2433" s="21"/>
      <c r="S2433" s="28" t="str">
        <f>IF(SUM(Table1[[#This Row],[छात्र निधि]:[टी.सी.शुल्क]])=0,"",SUM(Table1[[#This Row],[छात्र निधि]:[टी.सी.शुल्क]]))</f>
        <v/>
      </c>
      <c r="T2433" s="33"/>
      <c r="U2433" s="33"/>
      <c r="V2433" s="22"/>
    </row>
    <row r="2434" spans="2:22" ht="15">
      <c r="B2434" s="25" t="str">
        <f>IF(C2434="","",ROWS($A$4:A2434))</f>
        <v/>
      </c>
      <c r="C2434" s="25" t="str">
        <f>IF('Student Record'!A2432="","",'Student Record'!A2432)</f>
        <v/>
      </c>
      <c r="D2434" s="25" t="str">
        <f>IF('Student Record'!B2432="","",'Student Record'!B2432)</f>
        <v/>
      </c>
      <c r="E2434" s="25" t="str">
        <f>IF('Student Record'!C2432="","",'Student Record'!C2432)</f>
        <v/>
      </c>
      <c r="F2434" s="26" t="str">
        <f>IF('Student Record'!E2432="","",'Student Record'!E2432)</f>
        <v/>
      </c>
      <c r="G2434" s="26" t="str">
        <f>IF('Student Record'!G2432="","",'Student Record'!G2432)</f>
        <v/>
      </c>
      <c r="H2434" s="25" t="str">
        <f>IF('Student Record'!I2432="","",'Student Record'!I2432)</f>
        <v/>
      </c>
      <c r="I2434" s="27" t="str">
        <f>IF('Student Record'!J2432="","",'Student Record'!J2432)</f>
        <v/>
      </c>
      <c r="J2434" s="25" t="str">
        <f>IF('Student Record'!O2432="","",'Student Record'!O2432)</f>
        <v/>
      </c>
      <c r="K24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4" s="25" t="str">
        <f>IF(Table1[[#This Row],[नाम विद्यार्थी]]="","",IF(AND(Table1[[#This Row],[कक्षा]]&gt;8,Table1[[#This Row],[कक्षा]]&lt;11),50,""))</f>
        <v/>
      </c>
      <c r="M2434" s="28" t="str">
        <f>IF(Table1[[#This Row],[नाम विद्यार्थी]]="","",IF(AND(Table1[[#This Row],[कक्षा]]&gt;=11,'School Fees'!$L$3="Yes"),100,""))</f>
        <v/>
      </c>
      <c r="N24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4" s="25" t="str">
        <f>IF(Table1[[#This Row],[नाम विद्यार्थी]]="","",IF(Table1[[#This Row],[कक्षा]]&gt;8,5,""))</f>
        <v/>
      </c>
      <c r="P24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4" s="21"/>
      <c r="R2434" s="21"/>
      <c r="S2434" s="28" t="str">
        <f>IF(SUM(Table1[[#This Row],[छात्र निधि]:[टी.सी.शुल्क]])=0,"",SUM(Table1[[#This Row],[छात्र निधि]:[टी.सी.शुल्क]]))</f>
        <v/>
      </c>
      <c r="T2434" s="33"/>
      <c r="U2434" s="33"/>
      <c r="V2434" s="22"/>
    </row>
    <row r="2435" spans="2:22" ht="15">
      <c r="B2435" s="25" t="str">
        <f>IF(C2435="","",ROWS($A$4:A2435))</f>
        <v/>
      </c>
      <c r="C2435" s="25" t="str">
        <f>IF('Student Record'!A2433="","",'Student Record'!A2433)</f>
        <v/>
      </c>
      <c r="D2435" s="25" t="str">
        <f>IF('Student Record'!B2433="","",'Student Record'!B2433)</f>
        <v/>
      </c>
      <c r="E2435" s="25" t="str">
        <f>IF('Student Record'!C2433="","",'Student Record'!C2433)</f>
        <v/>
      </c>
      <c r="F2435" s="26" t="str">
        <f>IF('Student Record'!E2433="","",'Student Record'!E2433)</f>
        <v/>
      </c>
      <c r="G2435" s="26" t="str">
        <f>IF('Student Record'!G2433="","",'Student Record'!G2433)</f>
        <v/>
      </c>
      <c r="H2435" s="25" t="str">
        <f>IF('Student Record'!I2433="","",'Student Record'!I2433)</f>
        <v/>
      </c>
      <c r="I2435" s="27" t="str">
        <f>IF('Student Record'!J2433="","",'Student Record'!J2433)</f>
        <v/>
      </c>
      <c r="J2435" s="25" t="str">
        <f>IF('Student Record'!O2433="","",'Student Record'!O2433)</f>
        <v/>
      </c>
      <c r="K24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5" s="25" t="str">
        <f>IF(Table1[[#This Row],[नाम विद्यार्थी]]="","",IF(AND(Table1[[#This Row],[कक्षा]]&gt;8,Table1[[#This Row],[कक्षा]]&lt;11),50,""))</f>
        <v/>
      </c>
      <c r="M2435" s="28" t="str">
        <f>IF(Table1[[#This Row],[नाम विद्यार्थी]]="","",IF(AND(Table1[[#This Row],[कक्षा]]&gt;=11,'School Fees'!$L$3="Yes"),100,""))</f>
        <v/>
      </c>
      <c r="N24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5" s="25" t="str">
        <f>IF(Table1[[#This Row],[नाम विद्यार्थी]]="","",IF(Table1[[#This Row],[कक्षा]]&gt;8,5,""))</f>
        <v/>
      </c>
      <c r="P24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5" s="21"/>
      <c r="R2435" s="21"/>
      <c r="S2435" s="28" t="str">
        <f>IF(SUM(Table1[[#This Row],[छात्र निधि]:[टी.सी.शुल्क]])=0,"",SUM(Table1[[#This Row],[छात्र निधि]:[टी.सी.शुल्क]]))</f>
        <v/>
      </c>
      <c r="T2435" s="33"/>
      <c r="U2435" s="33"/>
      <c r="V2435" s="22"/>
    </row>
    <row r="2436" spans="2:22" ht="15">
      <c r="B2436" s="25" t="str">
        <f>IF(C2436="","",ROWS($A$4:A2436))</f>
        <v/>
      </c>
      <c r="C2436" s="25" t="str">
        <f>IF('Student Record'!A2434="","",'Student Record'!A2434)</f>
        <v/>
      </c>
      <c r="D2436" s="25" t="str">
        <f>IF('Student Record'!B2434="","",'Student Record'!B2434)</f>
        <v/>
      </c>
      <c r="E2436" s="25" t="str">
        <f>IF('Student Record'!C2434="","",'Student Record'!C2434)</f>
        <v/>
      </c>
      <c r="F2436" s="26" t="str">
        <f>IF('Student Record'!E2434="","",'Student Record'!E2434)</f>
        <v/>
      </c>
      <c r="G2436" s="26" t="str">
        <f>IF('Student Record'!G2434="","",'Student Record'!G2434)</f>
        <v/>
      </c>
      <c r="H2436" s="25" t="str">
        <f>IF('Student Record'!I2434="","",'Student Record'!I2434)</f>
        <v/>
      </c>
      <c r="I2436" s="27" t="str">
        <f>IF('Student Record'!J2434="","",'Student Record'!J2434)</f>
        <v/>
      </c>
      <c r="J2436" s="25" t="str">
        <f>IF('Student Record'!O2434="","",'Student Record'!O2434)</f>
        <v/>
      </c>
      <c r="K24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6" s="25" t="str">
        <f>IF(Table1[[#This Row],[नाम विद्यार्थी]]="","",IF(AND(Table1[[#This Row],[कक्षा]]&gt;8,Table1[[#This Row],[कक्षा]]&lt;11),50,""))</f>
        <v/>
      </c>
      <c r="M2436" s="28" t="str">
        <f>IF(Table1[[#This Row],[नाम विद्यार्थी]]="","",IF(AND(Table1[[#This Row],[कक्षा]]&gt;=11,'School Fees'!$L$3="Yes"),100,""))</f>
        <v/>
      </c>
      <c r="N24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6" s="25" t="str">
        <f>IF(Table1[[#This Row],[नाम विद्यार्थी]]="","",IF(Table1[[#This Row],[कक्षा]]&gt;8,5,""))</f>
        <v/>
      </c>
      <c r="P24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6" s="21"/>
      <c r="R2436" s="21"/>
      <c r="S2436" s="28" t="str">
        <f>IF(SUM(Table1[[#This Row],[छात्र निधि]:[टी.सी.शुल्क]])=0,"",SUM(Table1[[#This Row],[छात्र निधि]:[टी.सी.शुल्क]]))</f>
        <v/>
      </c>
      <c r="T2436" s="33"/>
      <c r="U2436" s="33"/>
      <c r="V2436" s="22"/>
    </row>
    <row r="2437" spans="2:22" ht="15">
      <c r="B2437" s="25" t="str">
        <f>IF(C2437="","",ROWS($A$4:A2437))</f>
        <v/>
      </c>
      <c r="C2437" s="25" t="str">
        <f>IF('Student Record'!A2435="","",'Student Record'!A2435)</f>
        <v/>
      </c>
      <c r="D2437" s="25" t="str">
        <f>IF('Student Record'!B2435="","",'Student Record'!B2435)</f>
        <v/>
      </c>
      <c r="E2437" s="25" t="str">
        <f>IF('Student Record'!C2435="","",'Student Record'!C2435)</f>
        <v/>
      </c>
      <c r="F2437" s="26" t="str">
        <f>IF('Student Record'!E2435="","",'Student Record'!E2435)</f>
        <v/>
      </c>
      <c r="G2437" s="26" t="str">
        <f>IF('Student Record'!G2435="","",'Student Record'!G2435)</f>
        <v/>
      </c>
      <c r="H2437" s="25" t="str">
        <f>IF('Student Record'!I2435="","",'Student Record'!I2435)</f>
        <v/>
      </c>
      <c r="I2437" s="27" t="str">
        <f>IF('Student Record'!J2435="","",'Student Record'!J2435)</f>
        <v/>
      </c>
      <c r="J2437" s="25" t="str">
        <f>IF('Student Record'!O2435="","",'Student Record'!O2435)</f>
        <v/>
      </c>
      <c r="K24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7" s="25" t="str">
        <f>IF(Table1[[#This Row],[नाम विद्यार्थी]]="","",IF(AND(Table1[[#This Row],[कक्षा]]&gt;8,Table1[[#This Row],[कक्षा]]&lt;11),50,""))</f>
        <v/>
      </c>
      <c r="M2437" s="28" t="str">
        <f>IF(Table1[[#This Row],[नाम विद्यार्थी]]="","",IF(AND(Table1[[#This Row],[कक्षा]]&gt;=11,'School Fees'!$L$3="Yes"),100,""))</f>
        <v/>
      </c>
      <c r="N24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7" s="25" t="str">
        <f>IF(Table1[[#This Row],[नाम विद्यार्थी]]="","",IF(Table1[[#This Row],[कक्षा]]&gt;8,5,""))</f>
        <v/>
      </c>
      <c r="P24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7" s="21"/>
      <c r="R2437" s="21"/>
      <c r="S2437" s="28" t="str">
        <f>IF(SUM(Table1[[#This Row],[छात्र निधि]:[टी.सी.शुल्क]])=0,"",SUM(Table1[[#This Row],[छात्र निधि]:[टी.सी.शुल्क]]))</f>
        <v/>
      </c>
      <c r="T2437" s="33"/>
      <c r="U2437" s="33"/>
      <c r="V2437" s="22"/>
    </row>
    <row r="2438" spans="2:22" ht="15">
      <c r="B2438" s="25" t="str">
        <f>IF(C2438="","",ROWS($A$4:A2438))</f>
        <v/>
      </c>
      <c r="C2438" s="25" t="str">
        <f>IF('Student Record'!A2436="","",'Student Record'!A2436)</f>
        <v/>
      </c>
      <c r="D2438" s="25" t="str">
        <f>IF('Student Record'!B2436="","",'Student Record'!B2436)</f>
        <v/>
      </c>
      <c r="E2438" s="25" t="str">
        <f>IF('Student Record'!C2436="","",'Student Record'!C2436)</f>
        <v/>
      </c>
      <c r="F2438" s="26" t="str">
        <f>IF('Student Record'!E2436="","",'Student Record'!E2436)</f>
        <v/>
      </c>
      <c r="G2438" s="26" t="str">
        <f>IF('Student Record'!G2436="","",'Student Record'!G2436)</f>
        <v/>
      </c>
      <c r="H2438" s="25" t="str">
        <f>IF('Student Record'!I2436="","",'Student Record'!I2436)</f>
        <v/>
      </c>
      <c r="I2438" s="27" t="str">
        <f>IF('Student Record'!J2436="","",'Student Record'!J2436)</f>
        <v/>
      </c>
      <c r="J2438" s="25" t="str">
        <f>IF('Student Record'!O2436="","",'Student Record'!O2436)</f>
        <v/>
      </c>
      <c r="K24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8" s="25" t="str">
        <f>IF(Table1[[#This Row],[नाम विद्यार्थी]]="","",IF(AND(Table1[[#This Row],[कक्षा]]&gt;8,Table1[[#This Row],[कक्षा]]&lt;11),50,""))</f>
        <v/>
      </c>
      <c r="M2438" s="28" t="str">
        <f>IF(Table1[[#This Row],[नाम विद्यार्थी]]="","",IF(AND(Table1[[#This Row],[कक्षा]]&gt;=11,'School Fees'!$L$3="Yes"),100,""))</f>
        <v/>
      </c>
      <c r="N24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8" s="25" t="str">
        <f>IF(Table1[[#This Row],[नाम विद्यार्थी]]="","",IF(Table1[[#This Row],[कक्षा]]&gt;8,5,""))</f>
        <v/>
      </c>
      <c r="P24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8" s="21"/>
      <c r="R2438" s="21"/>
      <c r="S2438" s="28" t="str">
        <f>IF(SUM(Table1[[#This Row],[छात्र निधि]:[टी.सी.शुल्क]])=0,"",SUM(Table1[[#This Row],[छात्र निधि]:[टी.सी.शुल्क]]))</f>
        <v/>
      </c>
      <c r="T2438" s="33"/>
      <c r="U2438" s="33"/>
      <c r="V2438" s="22"/>
    </row>
    <row r="2439" spans="2:22" ht="15">
      <c r="B2439" s="25" t="str">
        <f>IF(C2439="","",ROWS($A$4:A2439))</f>
        <v/>
      </c>
      <c r="C2439" s="25" t="str">
        <f>IF('Student Record'!A2437="","",'Student Record'!A2437)</f>
        <v/>
      </c>
      <c r="D2439" s="25" t="str">
        <f>IF('Student Record'!B2437="","",'Student Record'!B2437)</f>
        <v/>
      </c>
      <c r="E2439" s="25" t="str">
        <f>IF('Student Record'!C2437="","",'Student Record'!C2437)</f>
        <v/>
      </c>
      <c r="F2439" s="26" t="str">
        <f>IF('Student Record'!E2437="","",'Student Record'!E2437)</f>
        <v/>
      </c>
      <c r="G2439" s="26" t="str">
        <f>IF('Student Record'!G2437="","",'Student Record'!G2437)</f>
        <v/>
      </c>
      <c r="H2439" s="25" t="str">
        <f>IF('Student Record'!I2437="","",'Student Record'!I2437)</f>
        <v/>
      </c>
      <c r="I2439" s="27" t="str">
        <f>IF('Student Record'!J2437="","",'Student Record'!J2437)</f>
        <v/>
      </c>
      <c r="J2439" s="25" t="str">
        <f>IF('Student Record'!O2437="","",'Student Record'!O2437)</f>
        <v/>
      </c>
      <c r="K24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39" s="25" t="str">
        <f>IF(Table1[[#This Row],[नाम विद्यार्थी]]="","",IF(AND(Table1[[#This Row],[कक्षा]]&gt;8,Table1[[#This Row],[कक्षा]]&lt;11),50,""))</f>
        <v/>
      </c>
      <c r="M2439" s="28" t="str">
        <f>IF(Table1[[#This Row],[नाम विद्यार्थी]]="","",IF(AND(Table1[[#This Row],[कक्षा]]&gt;=11,'School Fees'!$L$3="Yes"),100,""))</f>
        <v/>
      </c>
      <c r="N24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39" s="25" t="str">
        <f>IF(Table1[[#This Row],[नाम विद्यार्थी]]="","",IF(Table1[[#This Row],[कक्षा]]&gt;8,5,""))</f>
        <v/>
      </c>
      <c r="P24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39" s="21"/>
      <c r="R2439" s="21"/>
      <c r="S2439" s="28" t="str">
        <f>IF(SUM(Table1[[#This Row],[छात्र निधि]:[टी.सी.शुल्क]])=0,"",SUM(Table1[[#This Row],[छात्र निधि]:[टी.सी.शुल्क]]))</f>
        <v/>
      </c>
      <c r="T2439" s="33"/>
      <c r="U2439" s="33"/>
      <c r="V2439" s="22"/>
    </row>
    <row r="2440" spans="2:22" ht="15">
      <c r="B2440" s="25" t="str">
        <f>IF(C2440="","",ROWS($A$4:A2440))</f>
        <v/>
      </c>
      <c r="C2440" s="25" t="str">
        <f>IF('Student Record'!A2438="","",'Student Record'!A2438)</f>
        <v/>
      </c>
      <c r="D2440" s="25" t="str">
        <f>IF('Student Record'!B2438="","",'Student Record'!B2438)</f>
        <v/>
      </c>
      <c r="E2440" s="25" t="str">
        <f>IF('Student Record'!C2438="","",'Student Record'!C2438)</f>
        <v/>
      </c>
      <c r="F2440" s="26" t="str">
        <f>IF('Student Record'!E2438="","",'Student Record'!E2438)</f>
        <v/>
      </c>
      <c r="G2440" s="26" t="str">
        <f>IF('Student Record'!G2438="","",'Student Record'!G2438)</f>
        <v/>
      </c>
      <c r="H2440" s="25" t="str">
        <f>IF('Student Record'!I2438="","",'Student Record'!I2438)</f>
        <v/>
      </c>
      <c r="I2440" s="27" t="str">
        <f>IF('Student Record'!J2438="","",'Student Record'!J2438)</f>
        <v/>
      </c>
      <c r="J2440" s="25" t="str">
        <f>IF('Student Record'!O2438="","",'Student Record'!O2438)</f>
        <v/>
      </c>
      <c r="K24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0" s="25" t="str">
        <f>IF(Table1[[#This Row],[नाम विद्यार्थी]]="","",IF(AND(Table1[[#This Row],[कक्षा]]&gt;8,Table1[[#This Row],[कक्षा]]&lt;11),50,""))</f>
        <v/>
      </c>
      <c r="M2440" s="28" t="str">
        <f>IF(Table1[[#This Row],[नाम विद्यार्थी]]="","",IF(AND(Table1[[#This Row],[कक्षा]]&gt;=11,'School Fees'!$L$3="Yes"),100,""))</f>
        <v/>
      </c>
      <c r="N24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0" s="25" t="str">
        <f>IF(Table1[[#This Row],[नाम विद्यार्थी]]="","",IF(Table1[[#This Row],[कक्षा]]&gt;8,5,""))</f>
        <v/>
      </c>
      <c r="P24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0" s="21"/>
      <c r="R2440" s="21"/>
      <c r="S2440" s="28" t="str">
        <f>IF(SUM(Table1[[#This Row],[छात्र निधि]:[टी.सी.शुल्क]])=0,"",SUM(Table1[[#This Row],[छात्र निधि]:[टी.सी.शुल्क]]))</f>
        <v/>
      </c>
      <c r="T2440" s="33"/>
      <c r="U2440" s="33"/>
      <c r="V2440" s="22"/>
    </row>
    <row r="2441" spans="2:22" ht="15">
      <c r="B2441" s="25" t="str">
        <f>IF(C2441="","",ROWS($A$4:A2441))</f>
        <v/>
      </c>
      <c r="C2441" s="25" t="str">
        <f>IF('Student Record'!A2439="","",'Student Record'!A2439)</f>
        <v/>
      </c>
      <c r="D2441" s="25" t="str">
        <f>IF('Student Record'!B2439="","",'Student Record'!B2439)</f>
        <v/>
      </c>
      <c r="E2441" s="25" t="str">
        <f>IF('Student Record'!C2439="","",'Student Record'!C2439)</f>
        <v/>
      </c>
      <c r="F2441" s="26" t="str">
        <f>IF('Student Record'!E2439="","",'Student Record'!E2439)</f>
        <v/>
      </c>
      <c r="G2441" s="26" t="str">
        <f>IF('Student Record'!G2439="","",'Student Record'!G2439)</f>
        <v/>
      </c>
      <c r="H2441" s="25" t="str">
        <f>IF('Student Record'!I2439="","",'Student Record'!I2439)</f>
        <v/>
      </c>
      <c r="I2441" s="27" t="str">
        <f>IF('Student Record'!J2439="","",'Student Record'!J2439)</f>
        <v/>
      </c>
      <c r="J2441" s="25" t="str">
        <f>IF('Student Record'!O2439="","",'Student Record'!O2439)</f>
        <v/>
      </c>
      <c r="K24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1" s="25" t="str">
        <f>IF(Table1[[#This Row],[नाम विद्यार्थी]]="","",IF(AND(Table1[[#This Row],[कक्षा]]&gt;8,Table1[[#This Row],[कक्षा]]&lt;11),50,""))</f>
        <v/>
      </c>
      <c r="M2441" s="28" t="str">
        <f>IF(Table1[[#This Row],[नाम विद्यार्थी]]="","",IF(AND(Table1[[#This Row],[कक्षा]]&gt;=11,'School Fees'!$L$3="Yes"),100,""))</f>
        <v/>
      </c>
      <c r="N24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1" s="25" t="str">
        <f>IF(Table1[[#This Row],[नाम विद्यार्थी]]="","",IF(Table1[[#This Row],[कक्षा]]&gt;8,5,""))</f>
        <v/>
      </c>
      <c r="P24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1" s="21"/>
      <c r="R2441" s="21"/>
      <c r="S2441" s="28" t="str">
        <f>IF(SUM(Table1[[#This Row],[छात्र निधि]:[टी.सी.शुल्क]])=0,"",SUM(Table1[[#This Row],[छात्र निधि]:[टी.सी.शुल्क]]))</f>
        <v/>
      </c>
      <c r="T2441" s="33"/>
      <c r="U2441" s="33"/>
      <c r="V2441" s="22"/>
    </row>
    <row r="2442" spans="2:22" ht="15">
      <c r="B2442" s="25" t="str">
        <f>IF(C2442="","",ROWS($A$4:A2442))</f>
        <v/>
      </c>
      <c r="C2442" s="25" t="str">
        <f>IF('Student Record'!A2440="","",'Student Record'!A2440)</f>
        <v/>
      </c>
      <c r="D2442" s="25" t="str">
        <f>IF('Student Record'!B2440="","",'Student Record'!B2440)</f>
        <v/>
      </c>
      <c r="E2442" s="25" t="str">
        <f>IF('Student Record'!C2440="","",'Student Record'!C2440)</f>
        <v/>
      </c>
      <c r="F2442" s="26" t="str">
        <f>IF('Student Record'!E2440="","",'Student Record'!E2440)</f>
        <v/>
      </c>
      <c r="G2442" s="26" t="str">
        <f>IF('Student Record'!G2440="","",'Student Record'!G2440)</f>
        <v/>
      </c>
      <c r="H2442" s="25" t="str">
        <f>IF('Student Record'!I2440="","",'Student Record'!I2440)</f>
        <v/>
      </c>
      <c r="I2442" s="27" t="str">
        <f>IF('Student Record'!J2440="","",'Student Record'!J2440)</f>
        <v/>
      </c>
      <c r="J2442" s="25" t="str">
        <f>IF('Student Record'!O2440="","",'Student Record'!O2440)</f>
        <v/>
      </c>
      <c r="K24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2" s="25" t="str">
        <f>IF(Table1[[#This Row],[नाम विद्यार्थी]]="","",IF(AND(Table1[[#This Row],[कक्षा]]&gt;8,Table1[[#This Row],[कक्षा]]&lt;11),50,""))</f>
        <v/>
      </c>
      <c r="M2442" s="28" t="str">
        <f>IF(Table1[[#This Row],[नाम विद्यार्थी]]="","",IF(AND(Table1[[#This Row],[कक्षा]]&gt;=11,'School Fees'!$L$3="Yes"),100,""))</f>
        <v/>
      </c>
      <c r="N24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2" s="25" t="str">
        <f>IF(Table1[[#This Row],[नाम विद्यार्थी]]="","",IF(Table1[[#This Row],[कक्षा]]&gt;8,5,""))</f>
        <v/>
      </c>
      <c r="P24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2" s="21"/>
      <c r="R2442" s="21"/>
      <c r="S2442" s="28" t="str">
        <f>IF(SUM(Table1[[#This Row],[छात्र निधि]:[टी.सी.शुल्क]])=0,"",SUM(Table1[[#This Row],[छात्र निधि]:[टी.सी.शुल्क]]))</f>
        <v/>
      </c>
      <c r="T2442" s="33"/>
      <c r="U2442" s="33"/>
      <c r="V2442" s="22"/>
    </row>
    <row r="2443" spans="2:22" ht="15">
      <c r="B2443" s="25" t="str">
        <f>IF(C2443="","",ROWS($A$4:A2443))</f>
        <v/>
      </c>
      <c r="C2443" s="25" t="str">
        <f>IF('Student Record'!A2441="","",'Student Record'!A2441)</f>
        <v/>
      </c>
      <c r="D2443" s="25" t="str">
        <f>IF('Student Record'!B2441="","",'Student Record'!B2441)</f>
        <v/>
      </c>
      <c r="E2443" s="25" t="str">
        <f>IF('Student Record'!C2441="","",'Student Record'!C2441)</f>
        <v/>
      </c>
      <c r="F2443" s="26" t="str">
        <f>IF('Student Record'!E2441="","",'Student Record'!E2441)</f>
        <v/>
      </c>
      <c r="G2443" s="26" t="str">
        <f>IF('Student Record'!G2441="","",'Student Record'!G2441)</f>
        <v/>
      </c>
      <c r="H2443" s="25" t="str">
        <f>IF('Student Record'!I2441="","",'Student Record'!I2441)</f>
        <v/>
      </c>
      <c r="I2443" s="27" t="str">
        <f>IF('Student Record'!J2441="","",'Student Record'!J2441)</f>
        <v/>
      </c>
      <c r="J2443" s="25" t="str">
        <f>IF('Student Record'!O2441="","",'Student Record'!O2441)</f>
        <v/>
      </c>
      <c r="K24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3" s="25" t="str">
        <f>IF(Table1[[#This Row],[नाम विद्यार्थी]]="","",IF(AND(Table1[[#This Row],[कक्षा]]&gt;8,Table1[[#This Row],[कक्षा]]&lt;11),50,""))</f>
        <v/>
      </c>
      <c r="M2443" s="28" t="str">
        <f>IF(Table1[[#This Row],[नाम विद्यार्थी]]="","",IF(AND(Table1[[#This Row],[कक्षा]]&gt;=11,'School Fees'!$L$3="Yes"),100,""))</f>
        <v/>
      </c>
      <c r="N24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3" s="25" t="str">
        <f>IF(Table1[[#This Row],[नाम विद्यार्थी]]="","",IF(Table1[[#This Row],[कक्षा]]&gt;8,5,""))</f>
        <v/>
      </c>
      <c r="P24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3" s="21"/>
      <c r="R2443" s="21"/>
      <c r="S2443" s="28" t="str">
        <f>IF(SUM(Table1[[#This Row],[छात्र निधि]:[टी.सी.शुल्क]])=0,"",SUM(Table1[[#This Row],[छात्र निधि]:[टी.सी.शुल्क]]))</f>
        <v/>
      </c>
      <c r="T2443" s="33"/>
      <c r="U2443" s="33"/>
      <c r="V2443" s="22"/>
    </row>
    <row r="2444" spans="2:22" ht="15">
      <c r="B2444" s="25" t="str">
        <f>IF(C2444="","",ROWS($A$4:A2444))</f>
        <v/>
      </c>
      <c r="C2444" s="25" t="str">
        <f>IF('Student Record'!A2442="","",'Student Record'!A2442)</f>
        <v/>
      </c>
      <c r="D2444" s="25" t="str">
        <f>IF('Student Record'!B2442="","",'Student Record'!B2442)</f>
        <v/>
      </c>
      <c r="E2444" s="25" t="str">
        <f>IF('Student Record'!C2442="","",'Student Record'!C2442)</f>
        <v/>
      </c>
      <c r="F2444" s="26" t="str">
        <f>IF('Student Record'!E2442="","",'Student Record'!E2442)</f>
        <v/>
      </c>
      <c r="G2444" s="26" t="str">
        <f>IF('Student Record'!G2442="","",'Student Record'!G2442)</f>
        <v/>
      </c>
      <c r="H2444" s="25" t="str">
        <f>IF('Student Record'!I2442="","",'Student Record'!I2442)</f>
        <v/>
      </c>
      <c r="I2444" s="27" t="str">
        <f>IF('Student Record'!J2442="","",'Student Record'!J2442)</f>
        <v/>
      </c>
      <c r="J2444" s="25" t="str">
        <f>IF('Student Record'!O2442="","",'Student Record'!O2442)</f>
        <v/>
      </c>
      <c r="K24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4" s="25" t="str">
        <f>IF(Table1[[#This Row],[नाम विद्यार्थी]]="","",IF(AND(Table1[[#This Row],[कक्षा]]&gt;8,Table1[[#This Row],[कक्षा]]&lt;11),50,""))</f>
        <v/>
      </c>
      <c r="M2444" s="28" t="str">
        <f>IF(Table1[[#This Row],[नाम विद्यार्थी]]="","",IF(AND(Table1[[#This Row],[कक्षा]]&gt;=11,'School Fees'!$L$3="Yes"),100,""))</f>
        <v/>
      </c>
      <c r="N24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4" s="25" t="str">
        <f>IF(Table1[[#This Row],[नाम विद्यार्थी]]="","",IF(Table1[[#This Row],[कक्षा]]&gt;8,5,""))</f>
        <v/>
      </c>
      <c r="P24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4" s="21"/>
      <c r="R2444" s="21"/>
      <c r="S2444" s="28" t="str">
        <f>IF(SUM(Table1[[#This Row],[छात्र निधि]:[टी.सी.शुल्क]])=0,"",SUM(Table1[[#This Row],[छात्र निधि]:[टी.सी.शुल्क]]))</f>
        <v/>
      </c>
      <c r="T2444" s="33"/>
      <c r="U2444" s="33"/>
      <c r="V2444" s="22"/>
    </row>
    <row r="2445" spans="2:22" ht="15">
      <c r="B2445" s="25" t="str">
        <f>IF(C2445="","",ROWS($A$4:A2445))</f>
        <v/>
      </c>
      <c r="C2445" s="25" t="str">
        <f>IF('Student Record'!A2443="","",'Student Record'!A2443)</f>
        <v/>
      </c>
      <c r="D2445" s="25" t="str">
        <f>IF('Student Record'!B2443="","",'Student Record'!B2443)</f>
        <v/>
      </c>
      <c r="E2445" s="25" t="str">
        <f>IF('Student Record'!C2443="","",'Student Record'!C2443)</f>
        <v/>
      </c>
      <c r="F2445" s="26" t="str">
        <f>IF('Student Record'!E2443="","",'Student Record'!E2443)</f>
        <v/>
      </c>
      <c r="G2445" s="26" t="str">
        <f>IF('Student Record'!G2443="","",'Student Record'!G2443)</f>
        <v/>
      </c>
      <c r="H2445" s="25" t="str">
        <f>IF('Student Record'!I2443="","",'Student Record'!I2443)</f>
        <v/>
      </c>
      <c r="I2445" s="27" t="str">
        <f>IF('Student Record'!J2443="","",'Student Record'!J2443)</f>
        <v/>
      </c>
      <c r="J2445" s="25" t="str">
        <f>IF('Student Record'!O2443="","",'Student Record'!O2443)</f>
        <v/>
      </c>
      <c r="K24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5" s="25" t="str">
        <f>IF(Table1[[#This Row],[नाम विद्यार्थी]]="","",IF(AND(Table1[[#This Row],[कक्षा]]&gt;8,Table1[[#This Row],[कक्षा]]&lt;11),50,""))</f>
        <v/>
      </c>
      <c r="M2445" s="28" t="str">
        <f>IF(Table1[[#This Row],[नाम विद्यार्थी]]="","",IF(AND(Table1[[#This Row],[कक्षा]]&gt;=11,'School Fees'!$L$3="Yes"),100,""))</f>
        <v/>
      </c>
      <c r="N24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5" s="25" t="str">
        <f>IF(Table1[[#This Row],[नाम विद्यार्थी]]="","",IF(Table1[[#This Row],[कक्षा]]&gt;8,5,""))</f>
        <v/>
      </c>
      <c r="P24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5" s="21"/>
      <c r="R2445" s="21"/>
      <c r="S2445" s="28" t="str">
        <f>IF(SUM(Table1[[#This Row],[छात्र निधि]:[टी.सी.शुल्क]])=0,"",SUM(Table1[[#This Row],[छात्र निधि]:[टी.सी.शुल्क]]))</f>
        <v/>
      </c>
      <c r="T2445" s="33"/>
      <c r="U2445" s="33"/>
      <c r="V2445" s="22"/>
    </row>
    <row r="2446" spans="2:22" ht="15">
      <c r="B2446" s="25" t="str">
        <f>IF(C2446="","",ROWS($A$4:A2446))</f>
        <v/>
      </c>
      <c r="C2446" s="25" t="str">
        <f>IF('Student Record'!A2444="","",'Student Record'!A2444)</f>
        <v/>
      </c>
      <c r="D2446" s="25" t="str">
        <f>IF('Student Record'!B2444="","",'Student Record'!B2444)</f>
        <v/>
      </c>
      <c r="E2446" s="25" t="str">
        <f>IF('Student Record'!C2444="","",'Student Record'!C2444)</f>
        <v/>
      </c>
      <c r="F2446" s="26" t="str">
        <f>IF('Student Record'!E2444="","",'Student Record'!E2444)</f>
        <v/>
      </c>
      <c r="G2446" s="26" t="str">
        <f>IF('Student Record'!G2444="","",'Student Record'!G2444)</f>
        <v/>
      </c>
      <c r="H2446" s="25" t="str">
        <f>IF('Student Record'!I2444="","",'Student Record'!I2444)</f>
        <v/>
      </c>
      <c r="I2446" s="27" t="str">
        <f>IF('Student Record'!J2444="","",'Student Record'!J2444)</f>
        <v/>
      </c>
      <c r="J2446" s="25" t="str">
        <f>IF('Student Record'!O2444="","",'Student Record'!O2444)</f>
        <v/>
      </c>
      <c r="K24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6" s="25" t="str">
        <f>IF(Table1[[#This Row],[नाम विद्यार्थी]]="","",IF(AND(Table1[[#This Row],[कक्षा]]&gt;8,Table1[[#This Row],[कक्षा]]&lt;11),50,""))</f>
        <v/>
      </c>
      <c r="M2446" s="28" t="str">
        <f>IF(Table1[[#This Row],[नाम विद्यार्थी]]="","",IF(AND(Table1[[#This Row],[कक्षा]]&gt;=11,'School Fees'!$L$3="Yes"),100,""))</f>
        <v/>
      </c>
      <c r="N24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6" s="25" t="str">
        <f>IF(Table1[[#This Row],[नाम विद्यार्थी]]="","",IF(Table1[[#This Row],[कक्षा]]&gt;8,5,""))</f>
        <v/>
      </c>
      <c r="P24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6" s="21"/>
      <c r="R2446" s="21"/>
      <c r="S2446" s="28" t="str">
        <f>IF(SUM(Table1[[#This Row],[छात्र निधि]:[टी.सी.शुल्क]])=0,"",SUM(Table1[[#This Row],[छात्र निधि]:[टी.सी.शुल्क]]))</f>
        <v/>
      </c>
      <c r="T2446" s="33"/>
      <c r="U2446" s="33"/>
      <c r="V2446" s="22"/>
    </row>
    <row r="2447" spans="2:22" ht="15">
      <c r="B2447" s="25" t="str">
        <f>IF(C2447="","",ROWS($A$4:A2447))</f>
        <v/>
      </c>
      <c r="C2447" s="25" t="str">
        <f>IF('Student Record'!A2445="","",'Student Record'!A2445)</f>
        <v/>
      </c>
      <c r="D2447" s="25" t="str">
        <f>IF('Student Record'!B2445="","",'Student Record'!B2445)</f>
        <v/>
      </c>
      <c r="E2447" s="25" t="str">
        <f>IF('Student Record'!C2445="","",'Student Record'!C2445)</f>
        <v/>
      </c>
      <c r="F2447" s="26" t="str">
        <f>IF('Student Record'!E2445="","",'Student Record'!E2445)</f>
        <v/>
      </c>
      <c r="G2447" s="26" t="str">
        <f>IF('Student Record'!G2445="","",'Student Record'!G2445)</f>
        <v/>
      </c>
      <c r="H2447" s="25" t="str">
        <f>IF('Student Record'!I2445="","",'Student Record'!I2445)</f>
        <v/>
      </c>
      <c r="I2447" s="27" t="str">
        <f>IF('Student Record'!J2445="","",'Student Record'!J2445)</f>
        <v/>
      </c>
      <c r="J2447" s="25" t="str">
        <f>IF('Student Record'!O2445="","",'Student Record'!O2445)</f>
        <v/>
      </c>
      <c r="K24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7" s="25" t="str">
        <f>IF(Table1[[#This Row],[नाम विद्यार्थी]]="","",IF(AND(Table1[[#This Row],[कक्षा]]&gt;8,Table1[[#This Row],[कक्षा]]&lt;11),50,""))</f>
        <v/>
      </c>
      <c r="M2447" s="28" t="str">
        <f>IF(Table1[[#This Row],[नाम विद्यार्थी]]="","",IF(AND(Table1[[#This Row],[कक्षा]]&gt;=11,'School Fees'!$L$3="Yes"),100,""))</f>
        <v/>
      </c>
      <c r="N24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7" s="25" t="str">
        <f>IF(Table1[[#This Row],[नाम विद्यार्थी]]="","",IF(Table1[[#This Row],[कक्षा]]&gt;8,5,""))</f>
        <v/>
      </c>
      <c r="P24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7" s="21"/>
      <c r="R2447" s="21"/>
      <c r="S2447" s="28" t="str">
        <f>IF(SUM(Table1[[#This Row],[छात्र निधि]:[टी.सी.शुल्क]])=0,"",SUM(Table1[[#This Row],[छात्र निधि]:[टी.सी.शुल्क]]))</f>
        <v/>
      </c>
      <c r="T2447" s="33"/>
      <c r="U2447" s="33"/>
      <c r="V2447" s="22"/>
    </row>
    <row r="2448" spans="2:22" ht="15">
      <c r="B2448" s="25" t="str">
        <f>IF(C2448="","",ROWS($A$4:A2448))</f>
        <v/>
      </c>
      <c r="C2448" s="25" t="str">
        <f>IF('Student Record'!A2446="","",'Student Record'!A2446)</f>
        <v/>
      </c>
      <c r="D2448" s="25" t="str">
        <f>IF('Student Record'!B2446="","",'Student Record'!B2446)</f>
        <v/>
      </c>
      <c r="E2448" s="25" t="str">
        <f>IF('Student Record'!C2446="","",'Student Record'!C2446)</f>
        <v/>
      </c>
      <c r="F2448" s="26" t="str">
        <f>IF('Student Record'!E2446="","",'Student Record'!E2446)</f>
        <v/>
      </c>
      <c r="G2448" s="26" t="str">
        <f>IF('Student Record'!G2446="","",'Student Record'!G2446)</f>
        <v/>
      </c>
      <c r="H2448" s="25" t="str">
        <f>IF('Student Record'!I2446="","",'Student Record'!I2446)</f>
        <v/>
      </c>
      <c r="I2448" s="27" t="str">
        <f>IF('Student Record'!J2446="","",'Student Record'!J2446)</f>
        <v/>
      </c>
      <c r="J2448" s="25" t="str">
        <f>IF('Student Record'!O2446="","",'Student Record'!O2446)</f>
        <v/>
      </c>
      <c r="K24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8" s="25" t="str">
        <f>IF(Table1[[#This Row],[नाम विद्यार्थी]]="","",IF(AND(Table1[[#This Row],[कक्षा]]&gt;8,Table1[[#This Row],[कक्षा]]&lt;11),50,""))</f>
        <v/>
      </c>
      <c r="M2448" s="28" t="str">
        <f>IF(Table1[[#This Row],[नाम विद्यार्थी]]="","",IF(AND(Table1[[#This Row],[कक्षा]]&gt;=11,'School Fees'!$L$3="Yes"),100,""))</f>
        <v/>
      </c>
      <c r="N24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8" s="25" t="str">
        <f>IF(Table1[[#This Row],[नाम विद्यार्थी]]="","",IF(Table1[[#This Row],[कक्षा]]&gt;8,5,""))</f>
        <v/>
      </c>
      <c r="P24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8" s="21"/>
      <c r="R2448" s="21"/>
      <c r="S2448" s="28" t="str">
        <f>IF(SUM(Table1[[#This Row],[छात्र निधि]:[टी.सी.शुल्क]])=0,"",SUM(Table1[[#This Row],[छात्र निधि]:[टी.सी.शुल्क]]))</f>
        <v/>
      </c>
      <c r="T2448" s="33"/>
      <c r="U2448" s="33"/>
      <c r="V2448" s="22"/>
    </row>
    <row r="2449" spans="2:22" ht="15">
      <c r="B2449" s="25" t="str">
        <f>IF(C2449="","",ROWS($A$4:A2449))</f>
        <v/>
      </c>
      <c r="C2449" s="25" t="str">
        <f>IF('Student Record'!A2447="","",'Student Record'!A2447)</f>
        <v/>
      </c>
      <c r="D2449" s="25" t="str">
        <f>IF('Student Record'!B2447="","",'Student Record'!B2447)</f>
        <v/>
      </c>
      <c r="E2449" s="25" t="str">
        <f>IF('Student Record'!C2447="","",'Student Record'!C2447)</f>
        <v/>
      </c>
      <c r="F2449" s="26" t="str">
        <f>IF('Student Record'!E2447="","",'Student Record'!E2447)</f>
        <v/>
      </c>
      <c r="G2449" s="26" t="str">
        <f>IF('Student Record'!G2447="","",'Student Record'!G2447)</f>
        <v/>
      </c>
      <c r="H2449" s="25" t="str">
        <f>IF('Student Record'!I2447="","",'Student Record'!I2447)</f>
        <v/>
      </c>
      <c r="I2449" s="27" t="str">
        <f>IF('Student Record'!J2447="","",'Student Record'!J2447)</f>
        <v/>
      </c>
      <c r="J2449" s="25" t="str">
        <f>IF('Student Record'!O2447="","",'Student Record'!O2447)</f>
        <v/>
      </c>
      <c r="K24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49" s="25" t="str">
        <f>IF(Table1[[#This Row],[नाम विद्यार्थी]]="","",IF(AND(Table1[[#This Row],[कक्षा]]&gt;8,Table1[[#This Row],[कक्षा]]&lt;11),50,""))</f>
        <v/>
      </c>
      <c r="M2449" s="28" t="str">
        <f>IF(Table1[[#This Row],[नाम विद्यार्थी]]="","",IF(AND(Table1[[#This Row],[कक्षा]]&gt;=11,'School Fees'!$L$3="Yes"),100,""))</f>
        <v/>
      </c>
      <c r="N24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49" s="25" t="str">
        <f>IF(Table1[[#This Row],[नाम विद्यार्थी]]="","",IF(Table1[[#This Row],[कक्षा]]&gt;8,5,""))</f>
        <v/>
      </c>
      <c r="P24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49" s="21"/>
      <c r="R2449" s="21"/>
      <c r="S2449" s="28" t="str">
        <f>IF(SUM(Table1[[#This Row],[छात्र निधि]:[टी.सी.शुल्क]])=0,"",SUM(Table1[[#This Row],[छात्र निधि]:[टी.सी.शुल्क]]))</f>
        <v/>
      </c>
      <c r="T2449" s="33"/>
      <c r="U2449" s="33"/>
      <c r="V2449" s="22"/>
    </row>
    <row r="2450" spans="2:22" ht="15">
      <c r="B2450" s="25" t="str">
        <f>IF(C2450="","",ROWS($A$4:A2450))</f>
        <v/>
      </c>
      <c r="C2450" s="25" t="str">
        <f>IF('Student Record'!A2448="","",'Student Record'!A2448)</f>
        <v/>
      </c>
      <c r="D2450" s="25" t="str">
        <f>IF('Student Record'!B2448="","",'Student Record'!B2448)</f>
        <v/>
      </c>
      <c r="E2450" s="25" t="str">
        <f>IF('Student Record'!C2448="","",'Student Record'!C2448)</f>
        <v/>
      </c>
      <c r="F2450" s="26" t="str">
        <f>IF('Student Record'!E2448="","",'Student Record'!E2448)</f>
        <v/>
      </c>
      <c r="G2450" s="26" t="str">
        <f>IF('Student Record'!G2448="","",'Student Record'!G2448)</f>
        <v/>
      </c>
      <c r="H2450" s="25" t="str">
        <f>IF('Student Record'!I2448="","",'Student Record'!I2448)</f>
        <v/>
      </c>
      <c r="I2450" s="27" t="str">
        <f>IF('Student Record'!J2448="","",'Student Record'!J2448)</f>
        <v/>
      </c>
      <c r="J2450" s="25" t="str">
        <f>IF('Student Record'!O2448="","",'Student Record'!O2448)</f>
        <v/>
      </c>
      <c r="K24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0" s="25" t="str">
        <f>IF(Table1[[#This Row],[नाम विद्यार्थी]]="","",IF(AND(Table1[[#This Row],[कक्षा]]&gt;8,Table1[[#This Row],[कक्षा]]&lt;11),50,""))</f>
        <v/>
      </c>
      <c r="M2450" s="28" t="str">
        <f>IF(Table1[[#This Row],[नाम विद्यार्थी]]="","",IF(AND(Table1[[#This Row],[कक्षा]]&gt;=11,'School Fees'!$L$3="Yes"),100,""))</f>
        <v/>
      </c>
      <c r="N24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0" s="25" t="str">
        <f>IF(Table1[[#This Row],[नाम विद्यार्थी]]="","",IF(Table1[[#This Row],[कक्षा]]&gt;8,5,""))</f>
        <v/>
      </c>
      <c r="P24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0" s="21"/>
      <c r="R2450" s="21"/>
      <c r="S2450" s="28" t="str">
        <f>IF(SUM(Table1[[#This Row],[छात्र निधि]:[टी.सी.शुल्क]])=0,"",SUM(Table1[[#This Row],[छात्र निधि]:[टी.सी.शुल्क]]))</f>
        <v/>
      </c>
      <c r="T2450" s="33"/>
      <c r="U2450" s="33"/>
      <c r="V2450" s="22"/>
    </row>
    <row r="2451" spans="2:22" ht="15">
      <c r="B2451" s="25" t="str">
        <f>IF(C2451="","",ROWS($A$4:A2451))</f>
        <v/>
      </c>
      <c r="C2451" s="25" t="str">
        <f>IF('Student Record'!A2449="","",'Student Record'!A2449)</f>
        <v/>
      </c>
      <c r="D2451" s="25" t="str">
        <f>IF('Student Record'!B2449="","",'Student Record'!B2449)</f>
        <v/>
      </c>
      <c r="E2451" s="25" t="str">
        <f>IF('Student Record'!C2449="","",'Student Record'!C2449)</f>
        <v/>
      </c>
      <c r="F2451" s="26" t="str">
        <f>IF('Student Record'!E2449="","",'Student Record'!E2449)</f>
        <v/>
      </c>
      <c r="G2451" s="26" t="str">
        <f>IF('Student Record'!G2449="","",'Student Record'!G2449)</f>
        <v/>
      </c>
      <c r="H2451" s="25" t="str">
        <f>IF('Student Record'!I2449="","",'Student Record'!I2449)</f>
        <v/>
      </c>
      <c r="I2451" s="27" t="str">
        <f>IF('Student Record'!J2449="","",'Student Record'!J2449)</f>
        <v/>
      </c>
      <c r="J2451" s="25" t="str">
        <f>IF('Student Record'!O2449="","",'Student Record'!O2449)</f>
        <v/>
      </c>
      <c r="K24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1" s="25" t="str">
        <f>IF(Table1[[#This Row],[नाम विद्यार्थी]]="","",IF(AND(Table1[[#This Row],[कक्षा]]&gt;8,Table1[[#This Row],[कक्षा]]&lt;11),50,""))</f>
        <v/>
      </c>
      <c r="M2451" s="28" t="str">
        <f>IF(Table1[[#This Row],[नाम विद्यार्थी]]="","",IF(AND(Table1[[#This Row],[कक्षा]]&gt;=11,'School Fees'!$L$3="Yes"),100,""))</f>
        <v/>
      </c>
      <c r="N24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1" s="25" t="str">
        <f>IF(Table1[[#This Row],[नाम विद्यार्थी]]="","",IF(Table1[[#This Row],[कक्षा]]&gt;8,5,""))</f>
        <v/>
      </c>
      <c r="P24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1" s="21"/>
      <c r="R2451" s="21"/>
      <c r="S2451" s="28" t="str">
        <f>IF(SUM(Table1[[#This Row],[छात्र निधि]:[टी.सी.शुल्क]])=0,"",SUM(Table1[[#This Row],[छात्र निधि]:[टी.सी.शुल्क]]))</f>
        <v/>
      </c>
      <c r="T2451" s="33"/>
      <c r="U2451" s="33"/>
      <c r="V2451" s="22"/>
    </row>
    <row r="2452" spans="2:22" ht="15">
      <c r="B2452" s="25" t="str">
        <f>IF(C2452="","",ROWS($A$4:A2452))</f>
        <v/>
      </c>
      <c r="C2452" s="25" t="str">
        <f>IF('Student Record'!A2450="","",'Student Record'!A2450)</f>
        <v/>
      </c>
      <c r="D2452" s="25" t="str">
        <f>IF('Student Record'!B2450="","",'Student Record'!B2450)</f>
        <v/>
      </c>
      <c r="E2452" s="25" t="str">
        <f>IF('Student Record'!C2450="","",'Student Record'!C2450)</f>
        <v/>
      </c>
      <c r="F2452" s="26" t="str">
        <f>IF('Student Record'!E2450="","",'Student Record'!E2450)</f>
        <v/>
      </c>
      <c r="G2452" s="26" t="str">
        <f>IF('Student Record'!G2450="","",'Student Record'!G2450)</f>
        <v/>
      </c>
      <c r="H2452" s="25" t="str">
        <f>IF('Student Record'!I2450="","",'Student Record'!I2450)</f>
        <v/>
      </c>
      <c r="I2452" s="27" t="str">
        <f>IF('Student Record'!J2450="","",'Student Record'!J2450)</f>
        <v/>
      </c>
      <c r="J2452" s="25" t="str">
        <f>IF('Student Record'!O2450="","",'Student Record'!O2450)</f>
        <v/>
      </c>
      <c r="K24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2" s="25" t="str">
        <f>IF(Table1[[#This Row],[नाम विद्यार्थी]]="","",IF(AND(Table1[[#This Row],[कक्षा]]&gt;8,Table1[[#This Row],[कक्षा]]&lt;11),50,""))</f>
        <v/>
      </c>
      <c r="M2452" s="28" t="str">
        <f>IF(Table1[[#This Row],[नाम विद्यार्थी]]="","",IF(AND(Table1[[#This Row],[कक्षा]]&gt;=11,'School Fees'!$L$3="Yes"),100,""))</f>
        <v/>
      </c>
      <c r="N24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2" s="25" t="str">
        <f>IF(Table1[[#This Row],[नाम विद्यार्थी]]="","",IF(Table1[[#This Row],[कक्षा]]&gt;8,5,""))</f>
        <v/>
      </c>
      <c r="P24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2" s="21"/>
      <c r="R2452" s="21"/>
      <c r="S2452" s="28" t="str">
        <f>IF(SUM(Table1[[#This Row],[छात्र निधि]:[टी.सी.शुल्क]])=0,"",SUM(Table1[[#This Row],[छात्र निधि]:[टी.सी.शुल्क]]))</f>
        <v/>
      </c>
      <c r="T2452" s="33"/>
      <c r="U2452" s="33"/>
      <c r="V2452" s="22"/>
    </row>
    <row r="2453" spans="2:22" ht="15">
      <c r="B2453" s="25" t="str">
        <f>IF(C2453="","",ROWS($A$4:A2453))</f>
        <v/>
      </c>
      <c r="C2453" s="25" t="str">
        <f>IF('Student Record'!A2451="","",'Student Record'!A2451)</f>
        <v/>
      </c>
      <c r="D2453" s="25" t="str">
        <f>IF('Student Record'!B2451="","",'Student Record'!B2451)</f>
        <v/>
      </c>
      <c r="E2453" s="25" t="str">
        <f>IF('Student Record'!C2451="","",'Student Record'!C2451)</f>
        <v/>
      </c>
      <c r="F2453" s="26" t="str">
        <f>IF('Student Record'!E2451="","",'Student Record'!E2451)</f>
        <v/>
      </c>
      <c r="G2453" s="26" t="str">
        <f>IF('Student Record'!G2451="","",'Student Record'!G2451)</f>
        <v/>
      </c>
      <c r="H2453" s="25" t="str">
        <f>IF('Student Record'!I2451="","",'Student Record'!I2451)</f>
        <v/>
      </c>
      <c r="I2453" s="27" t="str">
        <f>IF('Student Record'!J2451="","",'Student Record'!J2451)</f>
        <v/>
      </c>
      <c r="J2453" s="25" t="str">
        <f>IF('Student Record'!O2451="","",'Student Record'!O2451)</f>
        <v/>
      </c>
      <c r="K24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3" s="25" t="str">
        <f>IF(Table1[[#This Row],[नाम विद्यार्थी]]="","",IF(AND(Table1[[#This Row],[कक्षा]]&gt;8,Table1[[#This Row],[कक्षा]]&lt;11),50,""))</f>
        <v/>
      </c>
      <c r="M2453" s="28" t="str">
        <f>IF(Table1[[#This Row],[नाम विद्यार्थी]]="","",IF(AND(Table1[[#This Row],[कक्षा]]&gt;=11,'School Fees'!$L$3="Yes"),100,""))</f>
        <v/>
      </c>
      <c r="N24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3" s="25" t="str">
        <f>IF(Table1[[#This Row],[नाम विद्यार्थी]]="","",IF(Table1[[#This Row],[कक्षा]]&gt;8,5,""))</f>
        <v/>
      </c>
      <c r="P24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3" s="21"/>
      <c r="R2453" s="21"/>
      <c r="S2453" s="28" t="str">
        <f>IF(SUM(Table1[[#This Row],[छात्र निधि]:[टी.सी.शुल्क]])=0,"",SUM(Table1[[#This Row],[छात्र निधि]:[टी.सी.शुल्क]]))</f>
        <v/>
      </c>
      <c r="T2453" s="33"/>
      <c r="U2453" s="33"/>
      <c r="V2453" s="22"/>
    </row>
    <row r="2454" spans="2:22" ht="15">
      <c r="B2454" s="25" t="str">
        <f>IF(C2454="","",ROWS($A$4:A2454))</f>
        <v/>
      </c>
      <c r="C2454" s="25" t="str">
        <f>IF('Student Record'!A2452="","",'Student Record'!A2452)</f>
        <v/>
      </c>
      <c r="D2454" s="25" t="str">
        <f>IF('Student Record'!B2452="","",'Student Record'!B2452)</f>
        <v/>
      </c>
      <c r="E2454" s="25" t="str">
        <f>IF('Student Record'!C2452="","",'Student Record'!C2452)</f>
        <v/>
      </c>
      <c r="F2454" s="26" t="str">
        <f>IF('Student Record'!E2452="","",'Student Record'!E2452)</f>
        <v/>
      </c>
      <c r="G2454" s="26" t="str">
        <f>IF('Student Record'!G2452="","",'Student Record'!G2452)</f>
        <v/>
      </c>
      <c r="H2454" s="25" t="str">
        <f>IF('Student Record'!I2452="","",'Student Record'!I2452)</f>
        <v/>
      </c>
      <c r="I2454" s="27" t="str">
        <f>IF('Student Record'!J2452="","",'Student Record'!J2452)</f>
        <v/>
      </c>
      <c r="J2454" s="25" t="str">
        <f>IF('Student Record'!O2452="","",'Student Record'!O2452)</f>
        <v/>
      </c>
      <c r="K24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4" s="25" t="str">
        <f>IF(Table1[[#This Row],[नाम विद्यार्थी]]="","",IF(AND(Table1[[#This Row],[कक्षा]]&gt;8,Table1[[#This Row],[कक्षा]]&lt;11),50,""))</f>
        <v/>
      </c>
      <c r="M2454" s="28" t="str">
        <f>IF(Table1[[#This Row],[नाम विद्यार्थी]]="","",IF(AND(Table1[[#This Row],[कक्षा]]&gt;=11,'School Fees'!$L$3="Yes"),100,""))</f>
        <v/>
      </c>
      <c r="N24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4" s="25" t="str">
        <f>IF(Table1[[#This Row],[नाम विद्यार्थी]]="","",IF(Table1[[#This Row],[कक्षा]]&gt;8,5,""))</f>
        <v/>
      </c>
      <c r="P24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4" s="21"/>
      <c r="R2454" s="21"/>
      <c r="S2454" s="28" t="str">
        <f>IF(SUM(Table1[[#This Row],[छात्र निधि]:[टी.सी.शुल्क]])=0,"",SUM(Table1[[#This Row],[छात्र निधि]:[टी.सी.शुल्क]]))</f>
        <v/>
      </c>
      <c r="T2454" s="33"/>
      <c r="U2454" s="33"/>
      <c r="V2454" s="22"/>
    </row>
    <row r="2455" spans="2:22" ht="15">
      <c r="B2455" s="25" t="str">
        <f>IF(C2455="","",ROWS($A$4:A2455))</f>
        <v/>
      </c>
      <c r="C2455" s="25" t="str">
        <f>IF('Student Record'!A2453="","",'Student Record'!A2453)</f>
        <v/>
      </c>
      <c r="D2455" s="25" t="str">
        <f>IF('Student Record'!B2453="","",'Student Record'!B2453)</f>
        <v/>
      </c>
      <c r="E2455" s="25" t="str">
        <f>IF('Student Record'!C2453="","",'Student Record'!C2453)</f>
        <v/>
      </c>
      <c r="F2455" s="26" t="str">
        <f>IF('Student Record'!E2453="","",'Student Record'!E2453)</f>
        <v/>
      </c>
      <c r="G2455" s="26" t="str">
        <f>IF('Student Record'!G2453="","",'Student Record'!G2453)</f>
        <v/>
      </c>
      <c r="H2455" s="25" t="str">
        <f>IF('Student Record'!I2453="","",'Student Record'!I2453)</f>
        <v/>
      </c>
      <c r="I2455" s="27" t="str">
        <f>IF('Student Record'!J2453="","",'Student Record'!J2453)</f>
        <v/>
      </c>
      <c r="J2455" s="25" t="str">
        <f>IF('Student Record'!O2453="","",'Student Record'!O2453)</f>
        <v/>
      </c>
      <c r="K24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5" s="25" t="str">
        <f>IF(Table1[[#This Row],[नाम विद्यार्थी]]="","",IF(AND(Table1[[#This Row],[कक्षा]]&gt;8,Table1[[#This Row],[कक्षा]]&lt;11),50,""))</f>
        <v/>
      </c>
      <c r="M2455" s="28" t="str">
        <f>IF(Table1[[#This Row],[नाम विद्यार्थी]]="","",IF(AND(Table1[[#This Row],[कक्षा]]&gt;=11,'School Fees'!$L$3="Yes"),100,""))</f>
        <v/>
      </c>
      <c r="N24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5" s="25" t="str">
        <f>IF(Table1[[#This Row],[नाम विद्यार्थी]]="","",IF(Table1[[#This Row],[कक्षा]]&gt;8,5,""))</f>
        <v/>
      </c>
      <c r="P24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5" s="21"/>
      <c r="R2455" s="21"/>
      <c r="S2455" s="28" t="str">
        <f>IF(SUM(Table1[[#This Row],[छात्र निधि]:[टी.सी.शुल्क]])=0,"",SUM(Table1[[#This Row],[छात्र निधि]:[टी.सी.शुल्क]]))</f>
        <v/>
      </c>
      <c r="T2455" s="33"/>
      <c r="U2455" s="33"/>
      <c r="V2455" s="22"/>
    </row>
    <row r="2456" spans="2:22" ht="15">
      <c r="B2456" s="25" t="str">
        <f>IF(C2456="","",ROWS($A$4:A2456))</f>
        <v/>
      </c>
      <c r="C2456" s="25" t="str">
        <f>IF('Student Record'!A2454="","",'Student Record'!A2454)</f>
        <v/>
      </c>
      <c r="D2456" s="25" t="str">
        <f>IF('Student Record'!B2454="","",'Student Record'!B2454)</f>
        <v/>
      </c>
      <c r="E2456" s="25" t="str">
        <f>IF('Student Record'!C2454="","",'Student Record'!C2454)</f>
        <v/>
      </c>
      <c r="F2456" s="26" t="str">
        <f>IF('Student Record'!E2454="","",'Student Record'!E2454)</f>
        <v/>
      </c>
      <c r="G2456" s="26" t="str">
        <f>IF('Student Record'!G2454="","",'Student Record'!G2454)</f>
        <v/>
      </c>
      <c r="H2456" s="25" t="str">
        <f>IF('Student Record'!I2454="","",'Student Record'!I2454)</f>
        <v/>
      </c>
      <c r="I2456" s="27" t="str">
        <f>IF('Student Record'!J2454="","",'Student Record'!J2454)</f>
        <v/>
      </c>
      <c r="J2456" s="25" t="str">
        <f>IF('Student Record'!O2454="","",'Student Record'!O2454)</f>
        <v/>
      </c>
      <c r="K24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6" s="25" t="str">
        <f>IF(Table1[[#This Row],[नाम विद्यार्थी]]="","",IF(AND(Table1[[#This Row],[कक्षा]]&gt;8,Table1[[#This Row],[कक्षा]]&lt;11),50,""))</f>
        <v/>
      </c>
      <c r="M2456" s="28" t="str">
        <f>IF(Table1[[#This Row],[नाम विद्यार्थी]]="","",IF(AND(Table1[[#This Row],[कक्षा]]&gt;=11,'School Fees'!$L$3="Yes"),100,""))</f>
        <v/>
      </c>
      <c r="N24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6" s="25" t="str">
        <f>IF(Table1[[#This Row],[नाम विद्यार्थी]]="","",IF(Table1[[#This Row],[कक्षा]]&gt;8,5,""))</f>
        <v/>
      </c>
      <c r="P24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6" s="21"/>
      <c r="R2456" s="21"/>
      <c r="S2456" s="28" t="str">
        <f>IF(SUM(Table1[[#This Row],[छात्र निधि]:[टी.सी.शुल्क]])=0,"",SUM(Table1[[#This Row],[छात्र निधि]:[टी.सी.शुल्क]]))</f>
        <v/>
      </c>
      <c r="T2456" s="33"/>
      <c r="U2456" s="33"/>
      <c r="V2456" s="22"/>
    </row>
    <row r="2457" spans="2:22" ht="15">
      <c r="B2457" s="25" t="str">
        <f>IF(C2457="","",ROWS($A$4:A2457))</f>
        <v/>
      </c>
      <c r="C2457" s="25" t="str">
        <f>IF('Student Record'!A2455="","",'Student Record'!A2455)</f>
        <v/>
      </c>
      <c r="D2457" s="25" t="str">
        <f>IF('Student Record'!B2455="","",'Student Record'!B2455)</f>
        <v/>
      </c>
      <c r="E2457" s="25" t="str">
        <f>IF('Student Record'!C2455="","",'Student Record'!C2455)</f>
        <v/>
      </c>
      <c r="F2457" s="26" t="str">
        <f>IF('Student Record'!E2455="","",'Student Record'!E2455)</f>
        <v/>
      </c>
      <c r="G2457" s="26" t="str">
        <f>IF('Student Record'!G2455="","",'Student Record'!G2455)</f>
        <v/>
      </c>
      <c r="H2457" s="25" t="str">
        <f>IF('Student Record'!I2455="","",'Student Record'!I2455)</f>
        <v/>
      </c>
      <c r="I2457" s="27" t="str">
        <f>IF('Student Record'!J2455="","",'Student Record'!J2455)</f>
        <v/>
      </c>
      <c r="J2457" s="25" t="str">
        <f>IF('Student Record'!O2455="","",'Student Record'!O2455)</f>
        <v/>
      </c>
      <c r="K24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7" s="25" t="str">
        <f>IF(Table1[[#This Row],[नाम विद्यार्थी]]="","",IF(AND(Table1[[#This Row],[कक्षा]]&gt;8,Table1[[#This Row],[कक्षा]]&lt;11),50,""))</f>
        <v/>
      </c>
      <c r="M2457" s="28" t="str">
        <f>IF(Table1[[#This Row],[नाम विद्यार्थी]]="","",IF(AND(Table1[[#This Row],[कक्षा]]&gt;=11,'School Fees'!$L$3="Yes"),100,""))</f>
        <v/>
      </c>
      <c r="N24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7" s="25" t="str">
        <f>IF(Table1[[#This Row],[नाम विद्यार्थी]]="","",IF(Table1[[#This Row],[कक्षा]]&gt;8,5,""))</f>
        <v/>
      </c>
      <c r="P24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7" s="21"/>
      <c r="R2457" s="21"/>
      <c r="S2457" s="28" t="str">
        <f>IF(SUM(Table1[[#This Row],[छात्र निधि]:[टी.सी.शुल्क]])=0,"",SUM(Table1[[#This Row],[छात्र निधि]:[टी.सी.शुल्क]]))</f>
        <v/>
      </c>
      <c r="T2457" s="33"/>
      <c r="U2457" s="33"/>
      <c r="V2457" s="22"/>
    </row>
    <row r="2458" spans="2:22" ht="15">
      <c r="B2458" s="25" t="str">
        <f>IF(C2458="","",ROWS($A$4:A2458))</f>
        <v/>
      </c>
      <c r="C2458" s="25" t="str">
        <f>IF('Student Record'!A2456="","",'Student Record'!A2456)</f>
        <v/>
      </c>
      <c r="D2458" s="25" t="str">
        <f>IF('Student Record'!B2456="","",'Student Record'!B2456)</f>
        <v/>
      </c>
      <c r="E2458" s="25" t="str">
        <f>IF('Student Record'!C2456="","",'Student Record'!C2456)</f>
        <v/>
      </c>
      <c r="F2458" s="26" t="str">
        <f>IF('Student Record'!E2456="","",'Student Record'!E2456)</f>
        <v/>
      </c>
      <c r="G2458" s="26" t="str">
        <f>IF('Student Record'!G2456="","",'Student Record'!G2456)</f>
        <v/>
      </c>
      <c r="H2458" s="25" t="str">
        <f>IF('Student Record'!I2456="","",'Student Record'!I2456)</f>
        <v/>
      </c>
      <c r="I2458" s="27" t="str">
        <f>IF('Student Record'!J2456="","",'Student Record'!J2456)</f>
        <v/>
      </c>
      <c r="J2458" s="25" t="str">
        <f>IF('Student Record'!O2456="","",'Student Record'!O2456)</f>
        <v/>
      </c>
      <c r="K24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8" s="25" t="str">
        <f>IF(Table1[[#This Row],[नाम विद्यार्थी]]="","",IF(AND(Table1[[#This Row],[कक्षा]]&gt;8,Table1[[#This Row],[कक्षा]]&lt;11),50,""))</f>
        <v/>
      </c>
      <c r="M2458" s="28" t="str">
        <f>IF(Table1[[#This Row],[नाम विद्यार्थी]]="","",IF(AND(Table1[[#This Row],[कक्षा]]&gt;=11,'School Fees'!$L$3="Yes"),100,""))</f>
        <v/>
      </c>
      <c r="N24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8" s="25" t="str">
        <f>IF(Table1[[#This Row],[नाम विद्यार्थी]]="","",IF(Table1[[#This Row],[कक्षा]]&gt;8,5,""))</f>
        <v/>
      </c>
      <c r="P24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8" s="21"/>
      <c r="R2458" s="21"/>
      <c r="S2458" s="28" t="str">
        <f>IF(SUM(Table1[[#This Row],[छात्र निधि]:[टी.सी.शुल्क]])=0,"",SUM(Table1[[#This Row],[छात्र निधि]:[टी.सी.शुल्क]]))</f>
        <v/>
      </c>
      <c r="T2458" s="33"/>
      <c r="U2458" s="33"/>
      <c r="V2458" s="22"/>
    </row>
    <row r="2459" spans="2:22" ht="15">
      <c r="B2459" s="25" t="str">
        <f>IF(C2459="","",ROWS($A$4:A2459))</f>
        <v/>
      </c>
      <c r="C2459" s="25" t="str">
        <f>IF('Student Record'!A2457="","",'Student Record'!A2457)</f>
        <v/>
      </c>
      <c r="D2459" s="25" t="str">
        <f>IF('Student Record'!B2457="","",'Student Record'!B2457)</f>
        <v/>
      </c>
      <c r="E2459" s="25" t="str">
        <f>IF('Student Record'!C2457="","",'Student Record'!C2457)</f>
        <v/>
      </c>
      <c r="F2459" s="26" t="str">
        <f>IF('Student Record'!E2457="","",'Student Record'!E2457)</f>
        <v/>
      </c>
      <c r="G2459" s="26" t="str">
        <f>IF('Student Record'!G2457="","",'Student Record'!G2457)</f>
        <v/>
      </c>
      <c r="H2459" s="25" t="str">
        <f>IF('Student Record'!I2457="","",'Student Record'!I2457)</f>
        <v/>
      </c>
      <c r="I2459" s="27" t="str">
        <f>IF('Student Record'!J2457="","",'Student Record'!J2457)</f>
        <v/>
      </c>
      <c r="J2459" s="25" t="str">
        <f>IF('Student Record'!O2457="","",'Student Record'!O2457)</f>
        <v/>
      </c>
      <c r="K24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59" s="25" t="str">
        <f>IF(Table1[[#This Row],[नाम विद्यार्थी]]="","",IF(AND(Table1[[#This Row],[कक्षा]]&gt;8,Table1[[#This Row],[कक्षा]]&lt;11),50,""))</f>
        <v/>
      </c>
      <c r="M2459" s="28" t="str">
        <f>IF(Table1[[#This Row],[नाम विद्यार्थी]]="","",IF(AND(Table1[[#This Row],[कक्षा]]&gt;=11,'School Fees'!$L$3="Yes"),100,""))</f>
        <v/>
      </c>
      <c r="N24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59" s="25" t="str">
        <f>IF(Table1[[#This Row],[नाम विद्यार्थी]]="","",IF(Table1[[#This Row],[कक्षा]]&gt;8,5,""))</f>
        <v/>
      </c>
      <c r="P24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59" s="21"/>
      <c r="R2459" s="21"/>
      <c r="S2459" s="28" t="str">
        <f>IF(SUM(Table1[[#This Row],[छात्र निधि]:[टी.सी.शुल्क]])=0,"",SUM(Table1[[#This Row],[छात्र निधि]:[टी.सी.शुल्क]]))</f>
        <v/>
      </c>
      <c r="T2459" s="33"/>
      <c r="U2459" s="33"/>
      <c r="V2459" s="22"/>
    </row>
    <row r="2460" spans="2:22" ht="15">
      <c r="B2460" s="25" t="str">
        <f>IF(C2460="","",ROWS($A$4:A2460))</f>
        <v/>
      </c>
      <c r="C2460" s="25" t="str">
        <f>IF('Student Record'!A2458="","",'Student Record'!A2458)</f>
        <v/>
      </c>
      <c r="D2460" s="25" t="str">
        <f>IF('Student Record'!B2458="","",'Student Record'!B2458)</f>
        <v/>
      </c>
      <c r="E2460" s="25" t="str">
        <f>IF('Student Record'!C2458="","",'Student Record'!C2458)</f>
        <v/>
      </c>
      <c r="F2460" s="26" t="str">
        <f>IF('Student Record'!E2458="","",'Student Record'!E2458)</f>
        <v/>
      </c>
      <c r="G2460" s="26" t="str">
        <f>IF('Student Record'!G2458="","",'Student Record'!G2458)</f>
        <v/>
      </c>
      <c r="H2460" s="25" t="str">
        <f>IF('Student Record'!I2458="","",'Student Record'!I2458)</f>
        <v/>
      </c>
      <c r="I2460" s="27" t="str">
        <f>IF('Student Record'!J2458="","",'Student Record'!J2458)</f>
        <v/>
      </c>
      <c r="J2460" s="25" t="str">
        <f>IF('Student Record'!O2458="","",'Student Record'!O2458)</f>
        <v/>
      </c>
      <c r="K24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0" s="25" t="str">
        <f>IF(Table1[[#This Row],[नाम विद्यार्थी]]="","",IF(AND(Table1[[#This Row],[कक्षा]]&gt;8,Table1[[#This Row],[कक्षा]]&lt;11),50,""))</f>
        <v/>
      </c>
      <c r="M2460" s="28" t="str">
        <f>IF(Table1[[#This Row],[नाम विद्यार्थी]]="","",IF(AND(Table1[[#This Row],[कक्षा]]&gt;=11,'School Fees'!$L$3="Yes"),100,""))</f>
        <v/>
      </c>
      <c r="N24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0" s="25" t="str">
        <f>IF(Table1[[#This Row],[नाम विद्यार्थी]]="","",IF(Table1[[#This Row],[कक्षा]]&gt;8,5,""))</f>
        <v/>
      </c>
      <c r="P24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0" s="21"/>
      <c r="R2460" s="21"/>
      <c r="S2460" s="28" t="str">
        <f>IF(SUM(Table1[[#This Row],[छात्र निधि]:[टी.सी.शुल्क]])=0,"",SUM(Table1[[#This Row],[छात्र निधि]:[टी.सी.शुल्क]]))</f>
        <v/>
      </c>
      <c r="T2460" s="33"/>
      <c r="U2460" s="33"/>
      <c r="V2460" s="22"/>
    </row>
    <row r="2461" spans="2:22" ht="15">
      <c r="B2461" s="25" t="str">
        <f>IF(C2461="","",ROWS($A$4:A2461))</f>
        <v/>
      </c>
      <c r="C2461" s="25" t="str">
        <f>IF('Student Record'!A2459="","",'Student Record'!A2459)</f>
        <v/>
      </c>
      <c r="D2461" s="25" t="str">
        <f>IF('Student Record'!B2459="","",'Student Record'!B2459)</f>
        <v/>
      </c>
      <c r="E2461" s="25" t="str">
        <f>IF('Student Record'!C2459="","",'Student Record'!C2459)</f>
        <v/>
      </c>
      <c r="F2461" s="26" t="str">
        <f>IF('Student Record'!E2459="","",'Student Record'!E2459)</f>
        <v/>
      </c>
      <c r="G2461" s="26" t="str">
        <f>IF('Student Record'!G2459="","",'Student Record'!G2459)</f>
        <v/>
      </c>
      <c r="H2461" s="25" t="str">
        <f>IF('Student Record'!I2459="","",'Student Record'!I2459)</f>
        <v/>
      </c>
      <c r="I2461" s="27" t="str">
        <f>IF('Student Record'!J2459="","",'Student Record'!J2459)</f>
        <v/>
      </c>
      <c r="J2461" s="25" t="str">
        <f>IF('Student Record'!O2459="","",'Student Record'!O2459)</f>
        <v/>
      </c>
      <c r="K24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1" s="25" t="str">
        <f>IF(Table1[[#This Row],[नाम विद्यार्थी]]="","",IF(AND(Table1[[#This Row],[कक्षा]]&gt;8,Table1[[#This Row],[कक्षा]]&lt;11),50,""))</f>
        <v/>
      </c>
      <c r="M2461" s="28" t="str">
        <f>IF(Table1[[#This Row],[नाम विद्यार्थी]]="","",IF(AND(Table1[[#This Row],[कक्षा]]&gt;=11,'School Fees'!$L$3="Yes"),100,""))</f>
        <v/>
      </c>
      <c r="N24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1" s="25" t="str">
        <f>IF(Table1[[#This Row],[नाम विद्यार्थी]]="","",IF(Table1[[#This Row],[कक्षा]]&gt;8,5,""))</f>
        <v/>
      </c>
      <c r="P24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1" s="21"/>
      <c r="R2461" s="21"/>
      <c r="S2461" s="28" t="str">
        <f>IF(SUM(Table1[[#This Row],[छात्र निधि]:[टी.सी.शुल्क]])=0,"",SUM(Table1[[#This Row],[छात्र निधि]:[टी.सी.शुल्क]]))</f>
        <v/>
      </c>
      <c r="T2461" s="33"/>
      <c r="U2461" s="33"/>
      <c r="V2461" s="22"/>
    </row>
    <row r="2462" spans="2:22" ht="15">
      <c r="B2462" s="25" t="str">
        <f>IF(C2462="","",ROWS($A$4:A2462))</f>
        <v/>
      </c>
      <c r="C2462" s="25" t="str">
        <f>IF('Student Record'!A2460="","",'Student Record'!A2460)</f>
        <v/>
      </c>
      <c r="D2462" s="25" t="str">
        <f>IF('Student Record'!B2460="","",'Student Record'!B2460)</f>
        <v/>
      </c>
      <c r="E2462" s="25" t="str">
        <f>IF('Student Record'!C2460="","",'Student Record'!C2460)</f>
        <v/>
      </c>
      <c r="F2462" s="26" t="str">
        <f>IF('Student Record'!E2460="","",'Student Record'!E2460)</f>
        <v/>
      </c>
      <c r="G2462" s="26" t="str">
        <f>IF('Student Record'!G2460="","",'Student Record'!G2460)</f>
        <v/>
      </c>
      <c r="H2462" s="25" t="str">
        <f>IF('Student Record'!I2460="","",'Student Record'!I2460)</f>
        <v/>
      </c>
      <c r="I2462" s="27" t="str">
        <f>IF('Student Record'!J2460="","",'Student Record'!J2460)</f>
        <v/>
      </c>
      <c r="J2462" s="25" t="str">
        <f>IF('Student Record'!O2460="","",'Student Record'!O2460)</f>
        <v/>
      </c>
      <c r="K24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2" s="25" t="str">
        <f>IF(Table1[[#This Row],[नाम विद्यार्थी]]="","",IF(AND(Table1[[#This Row],[कक्षा]]&gt;8,Table1[[#This Row],[कक्षा]]&lt;11),50,""))</f>
        <v/>
      </c>
      <c r="M2462" s="28" t="str">
        <f>IF(Table1[[#This Row],[नाम विद्यार्थी]]="","",IF(AND(Table1[[#This Row],[कक्षा]]&gt;=11,'School Fees'!$L$3="Yes"),100,""))</f>
        <v/>
      </c>
      <c r="N24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2" s="25" t="str">
        <f>IF(Table1[[#This Row],[नाम विद्यार्थी]]="","",IF(Table1[[#This Row],[कक्षा]]&gt;8,5,""))</f>
        <v/>
      </c>
      <c r="P24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2" s="21"/>
      <c r="R2462" s="21"/>
      <c r="S2462" s="28" t="str">
        <f>IF(SUM(Table1[[#This Row],[छात्र निधि]:[टी.सी.शुल्क]])=0,"",SUM(Table1[[#This Row],[छात्र निधि]:[टी.सी.शुल्क]]))</f>
        <v/>
      </c>
      <c r="T2462" s="33"/>
      <c r="U2462" s="33"/>
      <c r="V2462" s="22"/>
    </row>
    <row r="2463" spans="2:22" ht="15">
      <c r="B2463" s="25" t="str">
        <f>IF(C2463="","",ROWS($A$4:A2463))</f>
        <v/>
      </c>
      <c r="C2463" s="25" t="str">
        <f>IF('Student Record'!A2461="","",'Student Record'!A2461)</f>
        <v/>
      </c>
      <c r="D2463" s="25" t="str">
        <f>IF('Student Record'!B2461="","",'Student Record'!B2461)</f>
        <v/>
      </c>
      <c r="E2463" s="25" t="str">
        <f>IF('Student Record'!C2461="","",'Student Record'!C2461)</f>
        <v/>
      </c>
      <c r="F2463" s="26" t="str">
        <f>IF('Student Record'!E2461="","",'Student Record'!E2461)</f>
        <v/>
      </c>
      <c r="G2463" s="26" t="str">
        <f>IF('Student Record'!G2461="","",'Student Record'!G2461)</f>
        <v/>
      </c>
      <c r="H2463" s="25" t="str">
        <f>IF('Student Record'!I2461="","",'Student Record'!I2461)</f>
        <v/>
      </c>
      <c r="I2463" s="27" t="str">
        <f>IF('Student Record'!J2461="","",'Student Record'!J2461)</f>
        <v/>
      </c>
      <c r="J2463" s="25" t="str">
        <f>IF('Student Record'!O2461="","",'Student Record'!O2461)</f>
        <v/>
      </c>
      <c r="K24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3" s="25" t="str">
        <f>IF(Table1[[#This Row],[नाम विद्यार्थी]]="","",IF(AND(Table1[[#This Row],[कक्षा]]&gt;8,Table1[[#This Row],[कक्षा]]&lt;11),50,""))</f>
        <v/>
      </c>
      <c r="M2463" s="28" t="str">
        <f>IF(Table1[[#This Row],[नाम विद्यार्थी]]="","",IF(AND(Table1[[#This Row],[कक्षा]]&gt;=11,'School Fees'!$L$3="Yes"),100,""))</f>
        <v/>
      </c>
      <c r="N24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3" s="25" t="str">
        <f>IF(Table1[[#This Row],[नाम विद्यार्थी]]="","",IF(Table1[[#This Row],[कक्षा]]&gt;8,5,""))</f>
        <v/>
      </c>
      <c r="P24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3" s="21"/>
      <c r="R2463" s="21"/>
      <c r="S2463" s="28" t="str">
        <f>IF(SUM(Table1[[#This Row],[छात्र निधि]:[टी.सी.शुल्क]])=0,"",SUM(Table1[[#This Row],[छात्र निधि]:[टी.सी.शुल्क]]))</f>
        <v/>
      </c>
      <c r="T2463" s="33"/>
      <c r="U2463" s="33"/>
      <c r="V2463" s="22"/>
    </row>
    <row r="2464" spans="2:22" ht="15">
      <c r="B2464" s="25" t="str">
        <f>IF(C2464="","",ROWS($A$4:A2464))</f>
        <v/>
      </c>
      <c r="C2464" s="25" t="str">
        <f>IF('Student Record'!A2462="","",'Student Record'!A2462)</f>
        <v/>
      </c>
      <c r="D2464" s="25" t="str">
        <f>IF('Student Record'!B2462="","",'Student Record'!B2462)</f>
        <v/>
      </c>
      <c r="E2464" s="25" t="str">
        <f>IF('Student Record'!C2462="","",'Student Record'!C2462)</f>
        <v/>
      </c>
      <c r="F2464" s="26" t="str">
        <f>IF('Student Record'!E2462="","",'Student Record'!E2462)</f>
        <v/>
      </c>
      <c r="G2464" s="26" t="str">
        <f>IF('Student Record'!G2462="","",'Student Record'!G2462)</f>
        <v/>
      </c>
      <c r="H2464" s="25" t="str">
        <f>IF('Student Record'!I2462="","",'Student Record'!I2462)</f>
        <v/>
      </c>
      <c r="I2464" s="27" t="str">
        <f>IF('Student Record'!J2462="","",'Student Record'!J2462)</f>
        <v/>
      </c>
      <c r="J2464" s="25" t="str">
        <f>IF('Student Record'!O2462="","",'Student Record'!O2462)</f>
        <v/>
      </c>
      <c r="K24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4" s="25" t="str">
        <f>IF(Table1[[#This Row],[नाम विद्यार्थी]]="","",IF(AND(Table1[[#This Row],[कक्षा]]&gt;8,Table1[[#This Row],[कक्षा]]&lt;11),50,""))</f>
        <v/>
      </c>
      <c r="M2464" s="28" t="str">
        <f>IF(Table1[[#This Row],[नाम विद्यार्थी]]="","",IF(AND(Table1[[#This Row],[कक्षा]]&gt;=11,'School Fees'!$L$3="Yes"),100,""))</f>
        <v/>
      </c>
      <c r="N24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4" s="25" t="str">
        <f>IF(Table1[[#This Row],[नाम विद्यार्थी]]="","",IF(Table1[[#This Row],[कक्षा]]&gt;8,5,""))</f>
        <v/>
      </c>
      <c r="P24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4" s="21"/>
      <c r="R2464" s="21"/>
      <c r="S2464" s="28" t="str">
        <f>IF(SUM(Table1[[#This Row],[छात्र निधि]:[टी.सी.शुल्क]])=0,"",SUM(Table1[[#This Row],[छात्र निधि]:[टी.सी.शुल्क]]))</f>
        <v/>
      </c>
      <c r="T2464" s="33"/>
      <c r="U2464" s="33"/>
      <c r="V2464" s="22"/>
    </row>
    <row r="2465" spans="2:22" ht="15">
      <c r="B2465" s="25" t="str">
        <f>IF(C2465="","",ROWS($A$4:A2465))</f>
        <v/>
      </c>
      <c r="C2465" s="25" t="str">
        <f>IF('Student Record'!A2463="","",'Student Record'!A2463)</f>
        <v/>
      </c>
      <c r="D2465" s="25" t="str">
        <f>IF('Student Record'!B2463="","",'Student Record'!B2463)</f>
        <v/>
      </c>
      <c r="E2465" s="25" t="str">
        <f>IF('Student Record'!C2463="","",'Student Record'!C2463)</f>
        <v/>
      </c>
      <c r="F2465" s="26" t="str">
        <f>IF('Student Record'!E2463="","",'Student Record'!E2463)</f>
        <v/>
      </c>
      <c r="G2465" s="26" t="str">
        <f>IF('Student Record'!G2463="","",'Student Record'!G2463)</f>
        <v/>
      </c>
      <c r="H2465" s="25" t="str">
        <f>IF('Student Record'!I2463="","",'Student Record'!I2463)</f>
        <v/>
      </c>
      <c r="I2465" s="27" t="str">
        <f>IF('Student Record'!J2463="","",'Student Record'!J2463)</f>
        <v/>
      </c>
      <c r="J2465" s="25" t="str">
        <f>IF('Student Record'!O2463="","",'Student Record'!O2463)</f>
        <v/>
      </c>
      <c r="K24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5" s="25" t="str">
        <f>IF(Table1[[#This Row],[नाम विद्यार्थी]]="","",IF(AND(Table1[[#This Row],[कक्षा]]&gt;8,Table1[[#This Row],[कक्षा]]&lt;11),50,""))</f>
        <v/>
      </c>
      <c r="M2465" s="28" t="str">
        <f>IF(Table1[[#This Row],[नाम विद्यार्थी]]="","",IF(AND(Table1[[#This Row],[कक्षा]]&gt;=11,'School Fees'!$L$3="Yes"),100,""))</f>
        <v/>
      </c>
      <c r="N24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5" s="25" t="str">
        <f>IF(Table1[[#This Row],[नाम विद्यार्थी]]="","",IF(Table1[[#This Row],[कक्षा]]&gt;8,5,""))</f>
        <v/>
      </c>
      <c r="P24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5" s="21"/>
      <c r="R2465" s="21"/>
      <c r="S2465" s="28" t="str">
        <f>IF(SUM(Table1[[#This Row],[छात्र निधि]:[टी.सी.शुल्क]])=0,"",SUM(Table1[[#This Row],[छात्र निधि]:[टी.सी.शुल्क]]))</f>
        <v/>
      </c>
      <c r="T2465" s="33"/>
      <c r="U2465" s="33"/>
      <c r="V2465" s="22"/>
    </row>
    <row r="2466" spans="2:22" ht="15">
      <c r="B2466" s="25" t="str">
        <f>IF(C2466="","",ROWS($A$4:A2466))</f>
        <v/>
      </c>
      <c r="C2466" s="25" t="str">
        <f>IF('Student Record'!A2464="","",'Student Record'!A2464)</f>
        <v/>
      </c>
      <c r="D2466" s="25" t="str">
        <f>IF('Student Record'!B2464="","",'Student Record'!B2464)</f>
        <v/>
      </c>
      <c r="E2466" s="25" t="str">
        <f>IF('Student Record'!C2464="","",'Student Record'!C2464)</f>
        <v/>
      </c>
      <c r="F2466" s="26" t="str">
        <f>IF('Student Record'!E2464="","",'Student Record'!E2464)</f>
        <v/>
      </c>
      <c r="G2466" s="26" t="str">
        <f>IF('Student Record'!G2464="","",'Student Record'!G2464)</f>
        <v/>
      </c>
      <c r="H2466" s="25" t="str">
        <f>IF('Student Record'!I2464="","",'Student Record'!I2464)</f>
        <v/>
      </c>
      <c r="I2466" s="27" t="str">
        <f>IF('Student Record'!J2464="","",'Student Record'!J2464)</f>
        <v/>
      </c>
      <c r="J2466" s="25" t="str">
        <f>IF('Student Record'!O2464="","",'Student Record'!O2464)</f>
        <v/>
      </c>
      <c r="K24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6" s="25" t="str">
        <f>IF(Table1[[#This Row],[नाम विद्यार्थी]]="","",IF(AND(Table1[[#This Row],[कक्षा]]&gt;8,Table1[[#This Row],[कक्षा]]&lt;11),50,""))</f>
        <v/>
      </c>
      <c r="M2466" s="28" t="str">
        <f>IF(Table1[[#This Row],[नाम विद्यार्थी]]="","",IF(AND(Table1[[#This Row],[कक्षा]]&gt;=11,'School Fees'!$L$3="Yes"),100,""))</f>
        <v/>
      </c>
      <c r="N24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6" s="25" t="str">
        <f>IF(Table1[[#This Row],[नाम विद्यार्थी]]="","",IF(Table1[[#This Row],[कक्षा]]&gt;8,5,""))</f>
        <v/>
      </c>
      <c r="P24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6" s="21"/>
      <c r="R2466" s="21"/>
      <c r="S2466" s="28" t="str">
        <f>IF(SUM(Table1[[#This Row],[छात्र निधि]:[टी.सी.शुल्क]])=0,"",SUM(Table1[[#This Row],[छात्र निधि]:[टी.सी.शुल्क]]))</f>
        <v/>
      </c>
      <c r="T2466" s="33"/>
      <c r="U2466" s="33"/>
      <c r="V2466" s="22"/>
    </row>
    <row r="2467" spans="2:22" ht="15">
      <c r="B2467" s="25" t="str">
        <f>IF(C2467="","",ROWS($A$4:A2467))</f>
        <v/>
      </c>
      <c r="C2467" s="25" t="str">
        <f>IF('Student Record'!A2465="","",'Student Record'!A2465)</f>
        <v/>
      </c>
      <c r="D2467" s="25" t="str">
        <f>IF('Student Record'!B2465="","",'Student Record'!B2465)</f>
        <v/>
      </c>
      <c r="E2467" s="25" t="str">
        <f>IF('Student Record'!C2465="","",'Student Record'!C2465)</f>
        <v/>
      </c>
      <c r="F2467" s="26" t="str">
        <f>IF('Student Record'!E2465="","",'Student Record'!E2465)</f>
        <v/>
      </c>
      <c r="G2467" s="26" t="str">
        <f>IF('Student Record'!G2465="","",'Student Record'!G2465)</f>
        <v/>
      </c>
      <c r="H2467" s="25" t="str">
        <f>IF('Student Record'!I2465="","",'Student Record'!I2465)</f>
        <v/>
      </c>
      <c r="I2467" s="27" t="str">
        <f>IF('Student Record'!J2465="","",'Student Record'!J2465)</f>
        <v/>
      </c>
      <c r="J2467" s="25" t="str">
        <f>IF('Student Record'!O2465="","",'Student Record'!O2465)</f>
        <v/>
      </c>
      <c r="K24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7" s="25" t="str">
        <f>IF(Table1[[#This Row],[नाम विद्यार्थी]]="","",IF(AND(Table1[[#This Row],[कक्षा]]&gt;8,Table1[[#This Row],[कक्षा]]&lt;11),50,""))</f>
        <v/>
      </c>
      <c r="M2467" s="28" t="str">
        <f>IF(Table1[[#This Row],[नाम विद्यार्थी]]="","",IF(AND(Table1[[#This Row],[कक्षा]]&gt;=11,'School Fees'!$L$3="Yes"),100,""))</f>
        <v/>
      </c>
      <c r="N24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7" s="25" t="str">
        <f>IF(Table1[[#This Row],[नाम विद्यार्थी]]="","",IF(Table1[[#This Row],[कक्षा]]&gt;8,5,""))</f>
        <v/>
      </c>
      <c r="P24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7" s="21"/>
      <c r="R2467" s="21"/>
      <c r="S2467" s="28" t="str">
        <f>IF(SUM(Table1[[#This Row],[छात्र निधि]:[टी.सी.शुल्क]])=0,"",SUM(Table1[[#This Row],[छात्र निधि]:[टी.सी.शुल्क]]))</f>
        <v/>
      </c>
      <c r="T2467" s="33"/>
      <c r="U2467" s="33"/>
      <c r="V2467" s="22"/>
    </row>
    <row r="2468" spans="2:22" ht="15">
      <c r="B2468" s="25" t="str">
        <f>IF(C2468="","",ROWS($A$4:A2468))</f>
        <v/>
      </c>
      <c r="C2468" s="25" t="str">
        <f>IF('Student Record'!A2466="","",'Student Record'!A2466)</f>
        <v/>
      </c>
      <c r="D2468" s="25" t="str">
        <f>IF('Student Record'!B2466="","",'Student Record'!B2466)</f>
        <v/>
      </c>
      <c r="E2468" s="25" t="str">
        <f>IF('Student Record'!C2466="","",'Student Record'!C2466)</f>
        <v/>
      </c>
      <c r="F2468" s="26" t="str">
        <f>IF('Student Record'!E2466="","",'Student Record'!E2466)</f>
        <v/>
      </c>
      <c r="G2468" s="26" t="str">
        <f>IF('Student Record'!G2466="","",'Student Record'!G2466)</f>
        <v/>
      </c>
      <c r="H2468" s="25" t="str">
        <f>IF('Student Record'!I2466="","",'Student Record'!I2466)</f>
        <v/>
      </c>
      <c r="I2468" s="27" t="str">
        <f>IF('Student Record'!J2466="","",'Student Record'!J2466)</f>
        <v/>
      </c>
      <c r="J2468" s="25" t="str">
        <f>IF('Student Record'!O2466="","",'Student Record'!O2466)</f>
        <v/>
      </c>
      <c r="K24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8" s="25" t="str">
        <f>IF(Table1[[#This Row],[नाम विद्यार्थी]]="","",IF(AND(Table1[[#This Row],[कक्षा]]&gt;8,Table1[[#This Row],[कक्षा]]&lt;11),50,""))</f>
        <v/>
      </c>
      <c r="M2468" s="28" t="str">
        <f>IF(Table1[[#This Row],[नाम विद्यार्थी]]="","",IF(AND(Table1[[#This Row],[कक्षा]]&gt;=11,'School Fees'!$L$3="Yes"),100,""))</f>
        <v/>
      </c>
      <c r="N24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8" s="25" t="str">
        <f>IF(Table1[[#This Row],[नाम विद्यार्थी]]="","",IF(Table1[[#This Row],[कक्षा]]&gt;8,5,""))</f>
        <v/>
      </c>
      <c r="P24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8" s="21"/>
      <c r="R2468" s="21"/>
      <c r="S2468" s="28" t="str">
        <f>IF(SUM(Table1[[#This Row],[छात्र निधि]:[टी.सी.शुल्क]])=0,"",SUM(Table1[[#This Row],[छात्र निधि]:[टी.सी.शुल्क]]))</f>
        <v/>
      </c>
      <c r="T2468" s="33"/>
      <c r="U2468" s="33"/>
      <c r="V2468" s="22"/>
    </row>
    <row r="2469" spans="2:22" ht="15">
      <c r="B2469" s="25" t="str">
        <f>IF(C2469="","",ROWS($A$4:A2469))</f>
        <v/>
      </c>
      <c r="C2469" s="25" t="str">
        <f>IF('Student Record'!A2467="","",'Student Record'!A2467)</f>
        <v/>
      </c>
      <c r="D2469" s="25" t="str">
        <f>IF('Student Record'!B2467="","",'Student Record'!B2467)</f>
        <v/>
      </c>
      <c r="E2469" s="25" t="str">
        <f>IF('Student Record'!C2467="","",'Student Record'!C2467)</f>
        <v/>
      </c>
      <c r="F2469" s="26" t="str">
        <f>IF('Student Record'!E2467="","",'Student Record'!E2467)</f>
        <v/>
      </c>
      <c r="G2469" s="26" t="str">
        <f>IF('Student Record'!G2467="","",'Student Record'!G2467)</f>
        <v/>
      </c>
      <c r="H2469" s="25" t="str">
        <f>IF('Student Record'!I2467="","",'Student Record'!I2467)</f>
        <v/>
      </c>
      <c r="I2469" s="27" t="str">
        <f>IF('Student Record'!J2467="","",'Student Record'!J2467)</f>
        <v/>
      </c>
      <c r="J2469" s="25" t="str">
        <f>IF('Student Record'!O2467="","",'Student Record'!O2467)</f>
        <v/>
      </c>
      <c r="K24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69" s="25" t="str">
        <f>IF(Table1[[#This Row],[नाम विद्यार्थी]]="","",IF(AND(Table1[[#This Row],[कक्षा]]&gt;8,Table1[[#This Row],[कक्षा]]&lt;11),50,""))</f>
        <v/>
      </c>
      <c r="M2469" s="28" t="str">
        <f>IF(Table1[[#This Row],[नाम विद्यार्थी]]="","",IF(AND(Table1[[#This Row],[कक्षा]]&gt;=11,'School Fees'!$L$3="Yes"),100,""))</f>
        <v/>
      </c>
      <c r="N24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69" s="25" t="str">
        <f>IF(Table1[[#This Row],[नाम विद्यार्थी]]="","",IF(Table1[[#This Row],[कक्षा]]&gt;8,5,""))</f>
        <v/>
      </c>
      <c r="P24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69" s="21"/>
      <c r="R2469" s="21"/>
      <c r="S2469" s="28" t="str">
        <f>IF(SUM(Table1[[#This Row],[छात्र निधि]:[टी.सी.शुल्क]])=0,"",SUM(Table1[[#This Row],[छात्र निधि]:[टी.सी.शुल्क]]))</f>
        <v/>
      </c>
      <c r="T2469" s="33"/>
      <c r="U2469" s="33"/>
      <c r="V2469" s="22"/>
    </row>
    <row r="2470" spans="2:22" ht="15">
      <c r="B2470" s="25" t="str">
        <f>IF(C2470="","",ROWS($A$4:A2470))</f>
        <v/>
      </c>
      <c r="C2470" s="25" t="str">
        <f>IF('Student Record'!A2468="","",'Student Record'!A2468)</f>
        <v/>
      </c>
      <c r="D2470" s="25" t="str">
        <f>IF('Student Record'!B2468="","",'Student Record'!B2468)</f>
        <v/>
      </c>
      <c r="E2470" s="25" t="str">
        <f>IF('Student Record'!C2468="","",'Student Record'!C2468)</f>
        <v/>
      </c>
      <c r="F2470" s="26" t="str">
        <f>IF('Student Record'!E2468="","",'Student Record'!E2468)</f>
        <v/>
      </c>
      <c r="G2470" s="26" t="str">
        <f>IF('Student Record'!G2468="","",'Student Record'!G2468)</f>
        <v/>
      </c>
      <c r="H2470" s="25" t="str">
        <f>IF('Student Record'!I2468="","",'Student Record'!I2468)</f>
        <v/>
      </c>
      <c r="I2470" s="27" t="str">
        <f>IF('Student Record'!J2468="","",'Student Record'!J2468)</f>
        <v/>
      </c>
      <c r="J2470" s="25" t="str">
        <f>IF('Student Record'!O2468="","",'Student Record'!O2468)</f>
        <v/>
      </c>
      <c r="K24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0" s="25" t="str">
        <f>IF(Table1[[#This Row],[नाम विद्यार्थी]]="","",IF(AND(Table1[[#This Row],[कक्षा]]&gt;8,Table1[[#This Row],[कक्षा]]&lt;11),50,""))</f>
        <v/>
      </c>
      <c r="M2470" s="28" t="str">
        <f>IF(Table1[[#This Row],[नाम विद्यार्थी]]="","",IF(AND(Table1[[#This Row],[कक्षा]]&gt;=11,'School Fees'!$L$3="Yes"),100,""))</f>
        <v/>
      </c>
      <c r="N24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0" s="25" t="str">
        <f>IF(Table1[[#This Row],[नाम विद्यार्थी]]="","",IF(Table1[[#This Row],[कक्षा]]&gt;8,5,""))</f>
        <v/>
      </c>
      <c r="P24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0" s="21"/>
      <c r="R2470" s="21"/>
      <c r="S2470" s="28" t="str">
        <f>IF(SUM(Table1[[#This Row],[छात्र निधि]:[टी.सी.शुल्क]])=0,"",SUM(Table1[[#This Row],[छात्र निधि]:[टी.सी.शुल्क]]))</f>
        <v/>
      </c>
      <c r="T2470" s="33"/>
      <c r="U2470" s="33"/>
      <c r="V2470" s="22"/>
    </row>
    <row r="2471" spans="2:22" ht="15">
      <c r="B2471" s="25" t="str">
        <f>IF(C2471="","",ROWS($A$4:A2471))</f>
        <v/>
      </c>
      <c r="C2471" s="25" t="str">
        <f>IF('Student Record'!A2469="","",'Student Record'!A2469)</f>
        <v/>
      </c>
      <c r="D2471" s="25" t="str">
        <f>IF('Student Record'!B2469="","",'Student Record'!B2469)</f>
        <v/>
      </c>
      <c r="E2471" s="25" t="str">
        <f>IF('Student Record'!C2469="","",'Student Record'!C2469)</f>
        <v/>
      </c>
      <c r="F2471" s="26" t="str">
        <f>IF('Student Record'!E2469="","",'Student Record'!E2469)</f>
        <v/>
      </c>
      <c r="G2471" s="26" t="str">
        <f>IF('Student Record'!G2469="","",'Student Record'!G2469)</f>
        <v/>
      </c>
      <c r="H2471" s="25" t="str">
        <f>IF('Student Record'!I2469="","",'Student Record'!I2469)</f>
        <v/>
      </c>
      <c r="I2471" s="27" t="str">
        <f>IF('Student Record'!J2469="","",'Student Record'!J2469)</f>
        <v/>
      </c>
      <c r="J2471" s="25" t="str">
        <f>IF('Student Record'!O2469="","",'Student Record'!O2469)</f>
        <v/>
      </c>
      <c r="K24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1" s="25" t="str">
        <f>IF(Table1[[#This Row],[नाम विद्यार्थी]]="","",IF(AND(Table1[[#This Row],[कक्षा]]&gt;8,Table1[[#This Row],[कक्षा]]&lt;11),50,""))</f>
        <v/>
      </c>
      <c r="M2471" s="28" t="str">
        <f>IF(Table1[[#This Row],[नाम विद्यार्थी]]="","",IF(AND(Table1[[#This Row],[कक्षा]]&gt;=11,'School Fees'!$L$3="Yes"),100,""))</f>
        <v/>
      </c>
      <c r="N24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1" s="25" t="str">
        <f>IF(Table1[[#This Row],[नाम विद्यार्थी]]="","",IF(Table1[[#This Row],[कक्षा]]&gt;8,5,""))</f>
        <v/>
      </c>
      <c r="P24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1" s="21"/>
      <c r="R2471" s="21"/>
      <c r="S2471" s="28" t="str">
        <f>IF(SUM(Table1[[#This Row],[छात्र निधि]:[टी.सी.शुल्क]])=0,"",SUM(Table1[[#This Row],[छात्र निधि]:[टी.सी.शुल्क]]))</f>
        <v/>
      </c>
      <c r="T2471" s="33"/>
      <c r="U2471" s="33"/>
      <c r="V2471" s="22"/>
    </row>
    <row r="2472" spans="2:22" ht="15">
      <c r="B2472" s="25" t="str">
        <f>IF(C2472="","",ROWS($A$4:A2472))</f>
        <v/>
      </c>
      <c r="C2472" s="25" t="str">
        <f>IF('Student Record'!A2470="","",'Student Record'!A2470)</f>
        <v/>
      </c>
      <c r="D2472" s="25" t="str">
        <f>IF('Student Record'!B2470="","",'Student Record'!B2470)</f>
        <v/>
      </c>
      <c r="E2472" s="25" t="str">
        <f>IF('Student Record'!C2470="","",'Student Record'!C2470)</f>
        <v/>
      </c>
      <c r="F2472" s="26" t="str">
        <f>IF('Student Record'!E2470="","",'Student Record'!E2470)</f>
        <v/>
      </c>
      <c r="G2472" s="26" t="str">
        <f>IF('Student Record'!G2470="","",'Student Record'!G2470)</f>
        <v/>
      </c>
      <c r="H2472" s="25" t="str">
        <f>IF('Student Record'!I2470="","",'Student Record'!I2470)</f>
        <v/>
      </c>
      <c r="I2472" s="27" t="str">
        <f>IF('Student Record'!J2470="","",'Student Record'!J2470)</f>
        <v/>
      </c>
      <c r="J2472" s="25" t="str">
        <f>IF('Student Record'!O2470="","",'Student Record'!O2470)</f>
        <v/>
      </c>
      <c r="K24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2" s="25" t="str">
        <f>IF(Table1[[#This Row],[नाम विद्यार्थी]]="","",IF(AND(Table1[[#This Row],[कक्षा]]&gt;8,Table1[[#This Row],[कक्षा]]&lt;11),50,""))</f>
        <v/>
      </c>
      <c r="M2472" s="28" t="str">
        <f>IF(Table1[[#This Row],[नाम विद्यार्थी]]="","",IF(AND(Table1[[#This Row],[कक्षा]]&gt;=11,'School Fees'!$L$3="Yes"),100,""))</f>
        <v/>
      </c>
      <c r="N24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2" s="25" t="str">
        <f>IF(Table1[[#This Row],[नाम विद्यार्थी]]="","",IF(Table1[[#This Row],[कक्षा]]&gt;8,5,""))</f>
        <v/>
      </c>
      <c r="P24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2" s="21"/>
      <c r="R2472" s="21"/>
      <c r="S2472" s="28" t="str">
        <f>IF(SUM(Table1[[#This Row],[छात्र निधि]:[टी.सी.शुल्क]])=0,"",SUM(Table1[[#This Row],[छात्र निधि]:[टी.सी.शुल्क]]))</f>
        <v/>
      </c>
      <c r="T2472" s="33"/>
      <c r="U2472" s="33"/>
      <c r="V2472" s="22"/>
    </row>
    <row r="2473" spans="2:22" ht="15">
      <c r="B2473" s="25" t="str">
        <f>IF(C2473="","",ROWS($A$4:A2473))</f>
        <v/>
      </c>
      <c r="C2473" s="25" t="str">
        <f>IF('Student Record'!A2471="","",'Student Record'!A2471)</f>
        <v/>
      </c>
      <c r="D2473" s="25" t="str">
        <f>IF('Student Record'!B2471="","",'Student Record'!B2471)</f>
        <v/>
      </c>
      <c r="E2473" s="25" t="str">
        <f>IF('Student Record'!C2471="","",'Student Record'!C2471)</f>
        <v/>
      </c>
      <c r="F2473" s="26" t="str">
        <f>IF('Student Record'!E2471="","",'Student Record'!E2471)</f>
        <v/>
      </c>
      <c r="G2473" s="26" t="str">
        <f>IF('Student Record'!G2471="","",'Student Record'!G2471)</f>
        <v/>
      </c>
      <c r="H2473" s="25" t="str">
        <f>IF('Student Record'!I2471="","",'Student Record'!I2471)</f>
        <v/>
      </c>
      <c r="I2473" s="27" t="str">
        <f>IF('Student Record'!J2471="","",'Student Record'!J2471)</f>
        <v/>
      </c>
      <c r="J2473" s="25" t="str">
        <f>IF('Student Record'!O2471="","",'Student Record'!O2471)</f>
        <v/>
      </c>
      <c r="K24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3" s="25" t="str">
        <f>IF(Table1[[#This Row],[नाम विद्यार्थी]]="","",IF(AND(Table1[[#This Row],[कक्षा]]&gt;8,Table1[[#This Row],[कक्षा]]&lt;11),50,""))</f>
        <v/>
      </c>
      <c r="M2473" s="28" t="str">
        <f>IF(Table1[[#This Row],[नाम विद्यार्थी]]="","",IF(AND(Table1[[#This Row],[कक्षा]]&gt;=11,'School Fees'!$L$3="Yes"),100,""))</f>
        <v/>
      </c>
      <c r="N24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3" s="25" t="str">
        <f>IF(Table1[[#This Row],[नाम विद्यार्थी]]="","",IF(Table1[[#This Row],[कक्षा]]&gt;8,5,""))</f>
        <v/>
      </c>
      <c r="P24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3" s="21"/>
      <c r="R2473" s="21"/>
      <c r="S2473" s="28" t="str">
        <f>IF(SUM(Table1[[#This Row],[छात्र निधि]:[टी.सी.शुल्क]])=0,"",SUM(Table1[[#This Row],[छात्र निधि]:[टी.सी.शुल्क]]))</f>
        <v/>
      </c>
      <c r="T2473" s="33"/>
      <c r="U2473" s="33"/>
      <c r="V2473" s="22"/>
    </row>
    <row r="2474" spans="2:22" ht="15">
      <c r="B2474" s="25" t="str">
        <f>IF(C2474="","",ROWS($A$4:A2474))</f>
        <v/>
      </c>
      <c r="C2474" s="25" t="str">
        <f>IF('Student Record'!A2472="","",'Student Record'!A2472)</f>
        <v/>
      </c>
      <c r="D2474" s="25" t="str">
        <f>IF('Student Record'!B2472="","",'Student Record'!B2472)</f>
        <v/>
      </c>
      <c r="E2474" s="25" t="str">
        <f>IF('Student Record'!C2472="","",'Student Record'!C2472)</f>
        <v/>
      </c>
      <c r="F2474" s="26" t="str">
        <f>IF('Student Record'!E2472="","",'Student Record'!E2472)</f>
        <v/>
      </c>
      <c r="G2474" s="26" t="str">
        <f>IF('Student Record'!G2472="","",'Student Record'!G2472)</f>
        <v/>
      </c>
      <c r="H2474" s="25" t="str">
        <f>IF('Student Record'!I2472="","",'Student Record'!I2472)</f>
        <v/>
      </c>
      <c r="I2474" s="27" t="str">
        <f>IF('Student Record'!J2472="","",'Student Record'!J2472)</f>
        <v/>
      </c>
      <c r="J2474" s="25" t="str">
        <f>IF('Student Record'!O2472="","",'Student Record'!O2472)</f>
        <v/>
      </c>
      <c r="K24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4" s="25" t="str">
        <f>IF(Table1[[#This Row],[नाम विद्यार्थी]]="","",IF(AND(Table1[[#This Row],[कक्षा]]&gt;8,Table1[[#This Row],[कक्षा]]&lt;11),50,""))</f>
        <v/>
      </c>
      <c r="M2474" s="28" t="str">
        <f>IF(Table1[[#This Row],[नाम विद्यार्थी]]="","",IF(AND(Table1[[#This Row],[कक्षा]]&gt;=11,'School Fees'!$L$3="Yes"),100,""))</f>
        <v/>
      </c>
      <c r="N24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4" s="25" t="str">
        <f>IF(Table1[[#This Row],[नाम विद्यार्थी]]="","",IF(Table1[[#This Row],[कक्षा]]&gt;8,5,""))</f>
        <v/>
      </c>
      <c r="P24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4" s="21"/>
      <c r="R2474" s="21"/>
      <c r="S2474" s="28" t="str">
        <f>IF(SUM(Table1[[#This Row],[छात्र निधि]:[टी.सी.शुल्क]])=0,"",SUM(Table1[[#This Row],[छात्र निधि]:[टी.सी.शुल्क]]))</f>
        <v/>
      </c>
      <c r="T2474" s="33"/>
      <c r="U2474" s="33"/>
      <c r="V2474" s="22"/>
    </row>
    <row r="2475" spans="2:22" ht="15">
      <c r="B2475" s="25" t="str">
        <f>IF(C2475="","",ROWS($A$4:A2475))</f>
        <v/>
      </c>
      <c r="C2475" s="25" t="str">
        <f>IF('Student Record'!A2473="","",'Student Record'!A2473)</f>
        <v/>
      </c>
      <c r="D2475" s="25" t="str">
        <f>IF('Student Record'!B2473="","",'Student Record'!B2473)</f>
        <v/>
      </c>
      <c r="E2475" s="25" t="str">
        <f>IF('Student Record'!C2473="","",'Student Record'!C2473)</f>
        <v/>
      </c>
      <c r="F2475" s="26" t="str">
        <f>IF('Student Record'!E2473="","",'Student Record'!E2473)</f>
        <v/>
      </c>
      <c r="G2475" s="26" t="str">
        <f>IF('Student Record'!G2473="","",'Student Record'!G2473)</f>
        <v/>
      </c>
      <c r="H2475" s="25" t="str">
        <f>IF('Student Record'!I2473="","",'Student Record'!I2473)</f>
        <v/>
      </c>
      <c r="I2475" s="27" t="str">
        <f>IF('Student Record'!J2473="","",'Student Record'!J2473)</f>
        <v/>
      </c>
      <c r="J2475" s="25" t="str">
        <f>IF('Student Record'!O2473="","",'Student Record'!O2473)</f>
        <v/>
      </c>
      <c r="K24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5" s="25" t="str">
        <f>IF(Table1[[#This Row],[नाम विद्यार्थी]]="","",IF(AND(Table1[[#This Row],[कक्षा]]&gt;8,Table1[[#This Row],[कक्षा]]&lt;11),50,""))</f>
        <v/>
      </c>
      <c r="M2475" s="28" t="str">
        <f>IF(Table1[[#This Row],[नाम विद्यार्थी]]="","",IF(AND(Table1[[#This Row],[कक्षा]]&gt;=11,'School Fees'!$L$3="Yes"),100,""))</f>
        <v/>
      </c>
      <c r="N24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5" s="25" t="str">
        <f>IF(Table1[[#This Row],[नाम विद्यार्थी]]="","",IF(Table1[[#This Row],[कक्षा]]&gt;8,5,""))</f>
        <v/>
      </c>
      <c r="P24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5" s="21"/>
      <c r="R2475" s="21"/>
      <c r="S2475" s="28" t="str">
        <f>IF(SUM(Table1[[#This Row],[छात्र निधि]:[टी.सी.शुल्क]])=0,"",SUM(Table1[[#This Row],[छात्र निधि]:[टी.सी.शुल्क]]))</f>
        <v/>
      </c>
      <c r="T2475" s="33"/>
      <c r="U2475" s="33"/>
      <c r="V2475" s="22"/>
    </row>
    <row r="2476" spans="2:22" ht="15">
      <c r="B2476" s="25" t="str">
        <f>IF(C2476="","",ROWS($A$4:A2476))</f>
        <v/>
      </c>
      <c r="C2476" s="25" t="str">
        <f>IF('Student Record'!A2474="","",'Student Record'!A2474)</f>
        <v/>
      </c>
      <c r="D2476" s="25" t="str">
        <f>IF('Student Record'!B2474="","",'Student Record'!B2474)</f>
        <v/>
      </c>
      <c r="E2476" s="25" t="str">
        <f>IF('Student Record'!C2474="","",'Student Record'!C2474)</f>
        <v/>
      </c>
      <c r="F2476" s="26" t="str">
        <f>IF('Student Record'!E2474="","",'Student Record'!E2474)</f>
        <v/>
      </c>
      <c r="G2476" s="26" t="str">
        <f>IF('Student Record'!G2474="","",'Student Record'!G2474)</f>
        <v/>
      </c>
      <c r="H2476" s="25" t="str">
        <f>IF('Student Record'!I2474="","",'Student Record'!I2474)</f>
        <v/>
      </c>
      <c r="I2476" s="27" t="str">
        <f>IF('Student Record'!J2474="","",'Student Record'!J2474)</f>
        <v/>
      </c>
      <c r="J2476" s="25" t="str">
        <f>IF('Student Record'!O2474="","",'Student Record'!O2474)</f>
        <v/>
      </c>
      <c r="K24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6" s="25" t="str">
        <f>IF(Table1[[#This Row],[नाम विद्यार्थी]]="","",IF(AND(Table1[[#This Row],[कक्षा]]&gt;8,Table1[[#This Row],[कक्षा]]&lt;11),50,""))</f>
        <v/>
      </c>
      <c r="M2476" s="28" t="str">
        <f>IF(Table1[[#This Row],[नाम विद्यार्थी]]="","",IF(AND(Table1[[#This Row],[कक्षा]]&gt;=11,'School Fees'!$L$3="Yes"),100,""))</f>
        <v/>
      </c>
      <c r="N24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6" s="25" t="str">
        <f>IF(Table1[[#This Row],[नाम विद्यार्थी]]="","",IF(Table1[[#This Row],[कक्षा]]&gt;8,5,""))</f>
        <v/>
      </c>
      <c r="P24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6" s="21"/>
      <c r="R2476" s="21"/>
      <c r="S2476" s="28" t="str">
        <f>IF(SUM(Table1[[#This Row],[छात्र निधि]:[टी.सी.शुल्क]])=0,"",SUM(Table1[[#This Row],[छात्र निधि]:[टी.सी.शुल्क]]))</f>
        <v/>
      </c>
      <c r="T2476" s="33"/>
      <c r="U2476" s="33"/>
      <c r="V2476" s="22"/>
    </row>
    <row r="2477" spans="2:22" ht="15">
      <c r="B2477" s="25" t="str">
        <f>IF(C2477="","",ROWS($A$4:A2477))</f>
        <v/>
      </c>
      <c r="C2477" s="25" t="str">
        <f>IF('Student Record'!A2475="","",'Student Record'!A2475)</f>
        <v/>
      </c>
      <c r="D2477" s="25" t="str">
        <f>IF('Student Record'!B2475="","",'Student Record'!B2475)</f>
        <v/>
      </c>
      <c r="E2477" s="25" t="str">
        <f>IF('Student Record'!C2475="","",'Student Record'!C2475)</f>
        <v/>
      </c>
      <c r="F2477" s="26" t="str">
        <f>IF('Student Record'!E2475="","",'Student Record'!E2475)</f>
        <v/>
      </c>
      <c r="G2477" s="26" t="str">
        <f>IF('Student Record'!G2475="","",'Student Record'!G2475)</f>
        <v/>
      </c>
      <c r="H2477" s="25" t="str">
        <f>IF('Student Record'!I2475="","",'Student Record'!I2475)</f>
        <v/>
      </c>
      <c r="I2477" s="27" t="str">
        <f>IF('Student Record'!J2475="","",'Student Record'!J2475)</f>
        <v/>
      </c>
      <c r="J2477" s="25" t="str">
        <f>IF('Student Record'!O2475="","",'Student Record'!O2475)</f>
        <v/>
      </c>
      <c r="K24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7" s="25" t="str">
        <f>IF(Table1[[#This Row],[नाम विद्यार्थी]]="","",IF(AND(Table1[[#This Row],[कक्षा]]&gt;8,Table1[[#This Row],[कक्षा]]&lt;11),50,""))</f>
        <v/>
      </c>
      <c r="M2477" s="28" t="str">
        <f>IF(Table1[[#This Row],[नाम विद्यार्थी]]="","",IF(AND(Table1[[#This Row],[कक्षा]]&gt;=11,'School Fees'!$L$3="Yes"),100,""))</f>
        <v/>
      </c>
      <c r="N24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7" s="25" t="str">
        <f>IF(Table1[[#This Row],[नाम विद्यार्थी]]="","",IF(Table1[[#This Row],[कक्षा]]&gt;8,5,""))</f>
        <v/>
      </c>
      <c r="P24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7" s="21"/>
      <c r="R2477" s="21"/>
      <c r="S2477" s="28" t="str">
        <f>IF(SUM(Table1[[#This Row],[छात्र निधि]:[टी.सी.शुल्क]])=0,"",SUM(Table1[[#This Row],[छात्र निधि]:[टी.सी.शुल्क]]))</f>
        <v/>
      </c>
      <c r="T2477" s="33"/>
      <c r="U2477" s="33"/>
      <c r="V2477" s="22"/>
    </row>
    <row r="2478" spans="2:22" ht="15">
      <c r="B2478" s="25" t="str">
        <f>IF(C2478="","",ROWS($A$4:A2478))</f>
        <v/>
      </c>
      <c r="C2478" s="25" t="str">
        <f>IF('Student Record'!A2476="","",'Student Record'!A2476)</f>
        <v/>
      </c>
      <c r="D2478" s="25" t="str">
        <f>IF('Student Record'!B2476="","",'Student Record'!B2476)</f>
        <v/>
      </c>
      <c r="E2478" s="25" t="str">
        <f>IF('Student Record'!C2476="","",'Student Record'!C2476)</f>
        <v/>
      </c>
      <c r="F2478" s="26" t="str">
        <f>IF('Student Record'!E2476="","",'Student Record'!E2476)</f>
        <v/>
      </c>
      <c r="G2478" s="26" t="str">
        <f>IF('Student Record'!G2476="","",'Student Record'!G2476)</f>
        <v/>
      </c>
      <c r="H2478" s="25" t="str">
        <f>IF('Student Record'!I2476="","",'Student Record'!I2476)</f>
        <v/>
      </c>
      <c r="I2478" s="27" t="str">
        <f>IF('Student Record'!J2476="","",'Student Record'!J2476)</f>
        <v/>
      </c>
      <c r="J2478" s="25" t="str">
        <f>IF('Student Record'!O2476="","",'Student Record'!O2476)</f>
        <v/>
      </c>
      <c r="K24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8" s="25" t="str">
        <f>IF(Table1[[#This Row],[नाम विद्यार्थी]]="","",IF(AND(Table1[[#This Row],[कक्षा]]&gt;8,Table1[[#This Row],[कक्षा]]&lt;11),50,""))</f>
        <v/>
      </c>
      <c r="M2478" s="28" t="str">
        <f>IF(Table1[[#This Row],[नाम विद्यार्थी]]="","",IF(AND(Table1[[#This Row],[कक्षा]]&gt;=11,'School Fees'!$L$3="Yes"),100,""))</f>
        <v/>
      </c>
      <c r="N24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8" s="25" t="str">
        <f>IF(Table1[[#This Row],[नाम विद्यार्थी]]="","",IF(Table1[[#This Row],[कक्षा]]&gt;8,5,""))</f>
        <v/>
      </c>
      <c r="P24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8" s="21"/>
      <c r="R2478" s="21"/>
      <c r="S2478" s="28" t="str">
        <f>IF(SUM(Table1[[#This Row],[छात्र निधि]:[टी.सी.शुल्क]])=0,"",SUM(Table1[[#This Row],[छात्र निधि]:[टी.सी.शुल्क]]))</f>
        <v/>
      </c>
      <c r="T2478" s="33"/>
      <c r="U2478" s="33"/>
      <c r="V2478" s="22"/>
    </row>
    <row r="2479" spans="2:22" ht="15">
      <c r="B2479" s="25" t="str">
        <f>IF(C2479="","",ROWS($A$4:A2479))</f>
        <v/>
      </c>
      <c r="C2479" s="25" t="str">
        <f>IF('Student Record'!A2477="","",'Student Record'!A2477)</f>
        <v/>
      </c>
      <c r="D2479" s="25" t="str">
        <f>IF('Student Record'!B2477="","",'Student Record'!B2477)</f>
        <v/>
      </c>
      <c r="E2479" s="25" t="str">
        <f>IF('Student Record'!C2477="","",'Student Record'!C2477)</f>
        <v/>
      </c>
      <c r="F2479" s="26" t="str">
        <f>IF('Student Record'!E2477="","",'Student Record'!E2477)</f>
        <v/>
      </c>
      <c r="G2479" s="26" t="str">
        <f>IF('Student Record'!G2477="","",'Student Record'!G2477)</f>
        <v/>
      </c>
      <c r="H2479" s="25" t="str">
        <f>IF('Student Record'!I2477="","",'Student Record'!I2477)</f>
        <v/>
      </c>
      <c r="I2479" s="27" t="str">
        <f>IF('Student Record'!J2477="","",'Student Record'!J2477)</f>
        <v/>
      </c>
      <c r="J2479" s="25" t="str">
        <f>IF('Student Record'!O2477="","",'Student Record'!O2477)</f>
        <v/>
      </c>
      <c r="K24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79" s="25" t="str">
        <f>IF(Table1[[#This Row],[नाम विद्यार्थी]]="","",IF(AND(Table1[[#This Row],[कक्षा]]&gt;8,Table1[[#This Row],[कक्षा]]&lt;11),50,""))</f>
        <v/>
      </c>
      <c r="M2479" s="28" t="str">
        <f>IF(Table1[[#This Row],[नाम विद्यार्थी]]="","",IF(AND(Table1[[#This Row],[कक्षा]]&gt;=11,'School Fees'!$L$3="Yes"),100,""))</f>
        <v/>
      </c>
      <c r="N24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79" s="25" t="str">
        <f>IF(Table1[[#This Row],[नाम विद्यार्थी]]="","",IF(Table1[[#This Row],[कक्षा]]&gt;8,5,""))</f>
        <v/>
      </c>
      <c r="P24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79" s="21"/>
      <c r="R2479" s="21"/>
      <c r="S2479" s="28" t="str">
        <f>IF(SUM(Table1[[#This Row],[छात्र निधि]:[टी.सी.शुल्क]])=0,"",SUM(Table1[[#This Row],[छात्र निधि]:[टी.सी.शुल्क]]))</f>
        <v/>
      </c>
      <c r="T2479" s="33"/>
      <c r="U2479" s="33"/>
      <c r="V2479" s="22"/>
    </row>
    <row r="2480" spans="2:22" ht="15">
      <c r="B2480" s="25" t="str">
        <f>IF(C2480="","",ROWS($A$4:A2480))</f>
        <v/>
      </c>
      <c r="C2480" s="25" t="str">
        <f>IF('Student Record'!A2478="","",'Student Record'!A2478)</f>
        <v/>
      </c>
      <c r="D2480" s="25" t="str">
        <f>IF('Student Record'!B2478="","",'Student Record'!B2478)</f>
        <v/>
      </c>
      <c r="E2480" s="25" t="str">
        <f>IF('Student Record'!C2478="","",'Student Record'!C2478)</f>
        <v/>
      </c>
      <c r="F2480" s="26" t="str">
        <f>IF('Student Record'!E2478="","",'Student Record'!E2478)</f>
        <v/>
      </c>
      <c r="G2480" s="26" t="str">
        <f>IF('Student Record'!G2478="","",'Student Record'!G2478)</f>
        <v/>
      </c>
      <c r="H2480" s="25" t="str">
        <f>IF('Student Record'!I2478="","",'Student Record'!I2478)</f>
        <v/>
      </c>
      <c r="I2480" s="27" t="str">
        <f>IF('Student Record'!J2478="","",'Student Record'!J2478)</f>
        <v/>
      </c>
      <c r="J2480" s="25" t="str">
        <f>IF('Student Record'!O2478="","",'Student Record'!O2478)</f>
        <v/>
      </c>
      <c r="K24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0" s="25" t="str">
        <f>IF(Table1[[#This Row],[नाम विद्यार्थी]]="","",IF(AND(Table1[[#This Row],[कक्षा]]&gt;8,Table1[[#This Row],[कक्षा]]&lt;11),50,""))</f>
        <v/>
      </c>
      <c r="M2480" s="28" t="str">
        <f>IF(Table1[[#This Row],[नाम विद्यार्थी]]="","",IF(AND(Table1[[#This Row],[कक्षा]]&gt;=11,'School Fees'!$L$3="Yes"),100,""))</f>
        <v/>
      </c>
      <c r="N24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0" s="25" t="str">
        <f>IF(Table1[[#This Row],[नाम विद्यार्थी]]="","",IF(Table1[[#This Row],[कक्षा]]&gt;8,5,""))</f>
        <v/>
      </c>
      <c r="P24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0" s="21"/>
      <c r="R2480" s="21"/>
      <c r="S2480" s="28" t="str">
        <f>IF(SUM(Table1[[#This Row],[छात्र निधि]:[टी.सी.शुल्क]])=0,"",SUM(Table1[[#This Row],[छात्र निधि]:[टी.सी.शुल्क]]))</f>
        <v/>
      </c>
      <c r="T2480" s="33"/>
      <c r="U2480" s="33"/>
      <c r="V2480" s="22"/>
    </row>
    <row r="2481" spans="2:22" ht="15">
      <c r="B2481" s="25" t="str">
        <f>IF(C2481="","",ROWS($A$4:A2481))</f>
        <v/>
      </c>
      <c r="C2481" s="25" t="str">
        <f>IF('Student Record'!A2479="","",'Student Record'!A2479)</f>
        <v/>
      </c>
      <c r="D2481" s="25" t="str">
        <f>IF('Student Record'!B2479="","",'Student Record'!B2479)</f>
        <v/>
      </c>
      <c r="E2481" s="25" t="str">
        <f>IF('Student Record'!C2479="","",'Student Record'!C2479)</f>
        <v/>
      </c>
      <c r="F2481" s="26" t="str">
        <f>IF('Student Record'!E2479="","",'Student Record'!E2479)</f>
        <v/>
      </c>
      <c r="G2481" s="26" t="str">
        <f>IF('Student Record'!G2479="","",'Student Record'!G2479)</f>
        <v/>
      </c>
      <c r="H2481" s="25" t="str">
        <f>IF('Student Record'!I2479="","",'Student Record'!I2479)</f>
        <v/>
      </c>
      <c r="I2481" s="27" t="str">
        <f>IF('Student Record'!J2479="","",'Student Record'!J2479)</f>
        <v/>
      </c>
      <c r="J2481" s="25" t="str">
        <f>IF('Student Record'!O2479="","",'Student Record'!O2479)</f>
        <v/>
      </c>
      <c r="K24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1" s="25" t="str">
        <f>IF(Table1[[#This Row],[नाम विद्यार्थी]]="","",IF(AND(Table1[[#This Row],[कक्षा]]&gt;8,Table1[[#This Row],[कक्षा]]&lt;11),50,""))</f>
        <v/>
      </c>
      <c r="M2481" s="28" t="str">
        <f>IF(Table1[[#This Row],[नाम विद्यार्थी]]="","",IF(AND(Table1[[#This Row],[कक्षा]]&gt;=11,'School Fees'!$L$3="Yes"),100,""))</f>
        <v/>
      </c>
      <c r="N24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1" s="25" t="str">
        <f>IF(Table1[[#This Row],[नाम विद्यार्थी]]="","",IF(Table1[[#This Row],[कक्षा]]&gt;8,5,""))</f>
        <v/>
      </c>
      <c r="P24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1" s="21"/>
      <c r="R2481" s="21"/>
      <c r="S2481" s="28" t="str">
        <f>IF(SUM(Table1[[#This Row],[छात्र निधि]:[टी.सी.शुल्क]])=0,"",SUM(Table1[[#This Row],[छात्र निधि]:[टी.सी.शुल्क]]))</f>
        <v/>
      </c>
      <c r="T2481" s="33"/>
      <c r="U2481" s="33"/>
      <c r="V2481" s="22"/>
    </row>
    <row r="2482" spans="2:22" ht="15">
      <c r="B2482" s="25" t="str">
        <f>IF(C2482="","",ROWS($A$4:A2482))</f>
        <v/>
      </c>
      <c r="C2482" s="25" t="str">
        <f>IF('Student Record'!A2480="","",'Student Record'!A2480)</f>
        <v/>
      </c>
      <c r="D2482" s="25" t="str">
        <f>IF('Student Record'!B2480="","",'Student Record'!B2480)</f>
        <v/>
      </c>
      <c r="E2482" s="25" t="str">
        <f>IF('Student Record'!C2480="","",'Student Record'!C2480)</f>
        <v/>
      </c>
      <c r="F2482" s="26" t="str">
        <f>IF('Student Record'!E2480="","",'Student Record'!E2480)</f>
        <v/>
      </c>
      <c r="G2482" s="26" t="str">
        <f>IF('Student Record'!G2480="","",'Student Record'!G2480)</f>
        <v/>
      </c>
      <c r="H2482" s="25" t="str">
        <f>IF('Student Record'!I2480="","",'Student Record'!I2480)</f>
        <v/>
      </c>
      <c r="I2482" s="27" t="str">
        <f>IF('Student Record'!J2480="","",'Student Record'!J2480)</f>
        <v/>
      </c>
      <c r="J2482" s="25" t="str">
        <f>IF('Student Record'!O2480="","",'Student Record'!O2480)</f>
        <v/>
      </c>
      <c r="K24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2" s="25" t="str">
        <f>IF(Table1[[#This Row],[नाम विद्यार्थी]]="","",IF(AND(Table1[[#This Row],[कक्षा]]&gt;8,Table1[[#This Row],[कक्षा]]&lt;11),50,""))</f>
        <v/>
      </c>
      <c r="M2482" s="28" t="str">
        <f>IF(Table1[[#This Row],[नाम विद्यार्थी]]="","",IF(AND(Table1[[#This Row],[कक्षा]]&gt;=11,'School Fees'!$L$3="Yes"),100,""))</f>
        <v/>
      </c>
      <c r="N24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2" s="25" t="str">
        <f>IF(Table1[[#This Row],[नाम विद्यार्थी]]="","",IF(Table1[[#This Row],[कक्षा]]&gt;8,5,""))</f>
        <v/>
      </c>
      <c r="P24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2" s="21"/>
      <c r="R2482" s="21"/>
      <c r="S2482" s="28" t="str">
        <f>IF(SUM(Table1[[#This Row],[छात्र निधि]:[टी.सी.शुल्क]])=0,"",SUM(Table1[[#This Row],[छात्र निधि]:[टी.सी.शुल्क]]))</f>
        <v/>
      </c>
      <c r="T2482" s="33"/>
      <c r="U2482" s="33"/>
      <c r="V2482" s="22"/>
    </row>
    <row r="2483" spans="2:22" ht="15">
      <c r="B2483" s="25" t="str">
        <f>IF(C2483="","",ROWS($A$4:A2483))</f>
        <v/>
      </c>
      <c r="C2483" s="25" t="str">
        <f>IF('Student Record'!A2481="","",'Student Record'!A2481)</f>
        <v/>
      </c>
      <c r="D2483" s="25" t="str">
        <f>IF('Student Record'!B2481="","",'Student Record'!B2481)</f>
        <v/>
      </c>
      <c r="E2483" s="25" t="str">
        <f>IF('Student Record'!C2481="","",'Student Record'!C2481)</f>
        <v/>
      </c>
      <c r="F2483" s="26" t="str">
        <f>IF('Student Record'!E2481="","",'Student Record'!E2481)</f>
        <v/>
      </c>
      <c r="G2483" s="26" t="str">
        <f>IF('Student Record'!G2481="","",'Student Record'!G2481)</f>
        <v/>
      </c>
      <c r="H2483" s="25" t="str">
        <f>IF('Student Record'!I2481="","",'Student Record'!I2481)</f>
        <v/>
      </c>
      <c r="I2483" s="27" t="str">
        <f>IF('Student Record'!J2481="","",'Student Record'!J2481)</f>
        <v/>
      </c>
      <c r="J2483" s="25" t="str">
        <f>IF('Student Record'!O2481="","",'Student Record'!O2481)</f>
        <v/>
      </c>
      <c r="K24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3" s="25" t="str">
        <f>IF(Table1[[#This Row],[नाम विद्यार्थी]]="","",IF(AND(Table1[[#This Row],[कक्षा]]&gt;8,Table1[[#This Row],[कक्षा]]&lt;11),50,""))</f>
        <v/>
      </c>
      <c r="M2483" s="28" t="str">
        <f>IF(Table1[[#This Row],[नाम विद्यार्थी]]="","",IF(AND(Table1[[#This Row],[कक्षा]]&gt;=11,'School Fees'!$L$3="Yes"),100,""))</f>
        <v/>
      </c>
      <c r="N24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3" s="25" t="str">
        <f>IF(Table1[[#This Row],[नाम विद्यार्थी]]="","",IF(Table1[[#This Row],[कक्षा]]&gt;8,5,""))</f>
        <v/>
      </c>
      <c r="P24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3" s="21"/>
      <c r="R2483" s="21"/>
      <c r="S2483" s="28" t="str">
        <f>IF(SUM(Table1[[#This Row],[छात्र निधि]:[टी.सी.शुल्क]])=0,"",SUM(Table1[[#This Row],[छात्र निधि]:[टी.सी.शुल्क]]))</f>
        <v/>
      </c>
      <c r="T2483" s="33"/>
      <c r="U2483" s="33"/>
      <c r="V2483" s="22"/>
    </row>
    <row r="2484" spans="2:22" ht="15">
      <c r="B2484" s="25" t="str">
        <f>IF(C2484="","",ROWS($A$4:A2484))</f>
        <v/>
      </c>
      <c r="C2484" s="25" t="str">
        <f>IF('Student Record'!A2482="","",'Student Record'!A2482)</f>
        <v/>
      </c>
      <c r="D2484" s="25" t="str">
        <f>IF('Student Record'!B2482="","",'Student Record'!B2482)</f>
        <v/>
      </c>
      <c r="E2484" s="25" t="str">
        <f>IF('Student Record'!C2482="","",'Student Record'!C2482)</f>
        <v/>
      </c>
      <c r="F2484" s="26" t="str">
        <f>IF('Student Record'!E2482="","",'Student Record'!E2482)</f>
        <v/>
      </c>
      <c r="G2484" s="26" t="str">
        <f>IF('Student Record'!G2482="","",'Student Record'!G2482)</f>
        <v/>
      </c>
      <c r="H2484" s="25" t="str">
        <f>IF('Student Record'!I2482="","",'Student Record'!I2482)</f>
        <v/>
      </c>
      <c r="I2484" s="27" t="str">
        <f>IF('Student Record'!J2482="","",'Student Record'!J2482)</f>
        <v/>
      </c>
      <c r="J2484" s="25" t="str">
        <f>IF('Student Record'!O2482="","",'Student Record'!O2482)</f>
        <v/>
      </c>
      <c r="K24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4" s="25" t="str">
        <f>IF(Table1[[#This Row],[नाम विद्यार्थी]]="","",IF(AND(Table1[[#This Row],[कक्षा]]&gt;8,Table1[[#This Row],[कक्षा]]&lt;11),50,""))</f>
        <v/>
      </c>
      <c r="M2484" s="28" t="str">
        <f>IF(Table1[[#This Row],[नाम विद्यार्थी]]="","",IF(AND(Table1[[#This Row],[कक्षा]]&gt;=11,'School Fees'!$L$3="Yes"),100,""))</f>
        <v/>
      </c>
      <c r="N24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4" s="25" t="str">
        <f>IF(Table1[[#This Row],[नाम विद्यार्थी]]="","",IF(Table1[[#This Row],[कक्षा]]&gt;8,5,""))</f>
        <v/>
      </c>
      <c r="P24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4" s="21"/>
      <c r="R2484" s="21"/>
      <c r="S2484" s="28" t="str">
        <f>IF(SUM(Table1[[#This Row],[छात्र निधि]:[टी.सी.शुल्क]])=0,"",SUM(Table1[[#This Row],[छात्र निधि]:[टी.सी.शुल्क]]))</f>
        <v/>
      </c>
      <c r="T2484" s="33"/>
      <c r="U2484" s="33"/>
      <c r="V2484" s="22"/>
    </row>
    <row r="2485" spans="2:22" ht="15">
      <c r="B2485" s="25" t="str">
        <f>IF(C2485="","",ROWS($A$4:A2485))</f>
        <v/>
      </c>
      <c r="C2485" s="25" t="str">
        <f>IF('Student Record'!A2483="","",'Student Record'!A2483)</f>
        <v/>
      </c>
      <c r="D2485" s="25" t="str">
        <f>IF('Student Record'!B2483="","",'Student Record'!B2483)</f>
        <v/>
      </c>
      <c r="E2485" s="25" t="str">
        <f>IF('Student Record'!C2483="","",'Student Record'!C2483)</f>
        <v/>
      </c>
      <c r="F2485" s="26" t="str">
        <f>IF('Student Record'!E2483="","",'Student Record'!E2483)</f>
        <v/>
      </c>
      <c r="G2485" s="26" t="str">
        <f>IF('Student Record'!G2483="","",'Student Record'!G2483)</f>
        <v/>
      </c>
      <c r="H2485" s="25" t="str">
        <f>IF('Student Record'!I2483="","",'Student Record'!I2483)</f>
        <v/>
      </c>
      <c r="I2485" s="27" t="str">
        <f>IF('Student Record'!J2483="","",'Student Record'!J2483)</f>
        <v/>
      </c>
      <c r="J2485" s="25" t="str">
        <f>IF('Student Record'!O2483="","",'Student Record'!O2483)</f>
        <v/>
      </c>
      <c r="K24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5" s="25" t="str">
        <f>IF(Table1[[#This Row],[नाम विद्यार्थी]]="","",IF(AND(Table1[[#This Row],[कक्षा]]&gt;8,Table1[[#This Row],[कक्षा]]&lt;11),50,""))</f>
        <v/>
      </c>
      <c r="M2485" s="28" t="str">
        <f>IF(Table1[[#This Row],[नाम विद्यार्थी]]="","",IF(AND(Table1[[#This Row],[कक्षा]]&gt;=11,'School Fees'!$L$3="Yes"),100,""))</f>
        <v/>
      </c>
      <c r="N24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5" s="25" t="str">
        <f>IF(Table1[[#This Row],[नाम विद्यार्थी]]="","",IF(Table1[[#This Row],[कक्षा]]&gt;8,5,""))</f>
        <v/>
      </c>
      <c r="P24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5" s="21"/>
      <c r="R2485" s="21"/>
      <c r="S2485" s="28" t="str">
        <f>IF(SUM(Table1[[#This Row],[छात्र निधि]:[टी.सी.शुल्क]])=0,"",SUM(Table1[[#This Row],[छात्र निधि]:[टी.सी.शुल्क]]))</f>
        <v/>
      </c>
      <c r="T2485" s="33"/>
      <c r="U2485" s="33"/>
      <c r="V2485" s="22"/>
    </row>
    <row r="2486" spans="2:22" ht="15">
      <c r="B2486" s="25" t="str">
        <f>IF(C2486="","",ROWS($A$4:A2486))</f>
        <v/>
      </c>
      <c r="C2486" s="25" t="str">
        <f>IF('Student Record'!A2484="","",'Student Record'!A2484)</f>
        <v/>
      </c>
      <c r="D2486" s="25" t="str">
        <f>IF('Student Record'!B2484="","",'Student Record'!B2484)</f>
        <v/>
      </c>
      <c r="E2486" s="25" t="str">
        <f>IF('Student Record'!C2484="","",'Student Record'!C2484)</f>
        <v/>
      </c>
      <c r="F2486" s="26" t="str">
        <f>IF('Student Record'!E2484="","",'Student Record'!E2484)</f>
        <v/>
      </c>
      <c r="G2486" s="26" t="str">
        <f>IF('Student Record'!G2484="","",'Student Record'!G2484)</f>
        <v/>
      </c>
      <c r="H2486" s="25" t="str">
        <f>IF('Student Record'!I2484="","",'Student Record'!I2484)</f>
        <v/>
      </c>
      <c r="I2486" s="27" t="str">
        <f>IF('Student Record'!J2484="","",'Student Record'!J2484)</f>
        <v/>
      </c>
      <c r="J2486" s="25" t="str">
        <f>IF('Student Record'!O2484="","",'Student Record'!O2484)</f>
        <v/>
      </c>
      <c r="K24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6" s="25" t="str">
        <f>IF(Table1[[#This Row],[नाम विद्यार्थी]]="","",IF(AND(Table1[[#This Row],[कक्षा]]&gt;8,Table1[[#This Row],[कक्षा]]&lt;11),50,""))</f>
        <v/>
      </c>
      <c r="M2486" s="28" t="str">
        <f>IF(Table1[[#This Row],[नाम विद्यार्थी]]="","",IF(AND(Table1[[#This Row],[कक्षा]]&gt;=11,'School Fees'!$L$3="Yes"),100,""))</f>
        <v/>
      </c>
      <c r="N24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6" s="25" t="str">
        <f>IF(Table1[[#This Row],[नाम विद्यार्थी]]="","",IF(Table1[[#This Row],[कक्षा]]&gt;8,5,""))</f>
        <v/>
      </c>
      <c r="P24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6" s="21"/>
      <c r="R2486" s="21"/>
      <c r="S2486" s="28" t="str">
        <f>IF(SUM(Table1[[#This Row],[छात्र निधि]:[टी.सी.शुल्क]])=0,"",SUM(Table1[[#This Row],[छात्र निधि]:[टी.सी.शुल्क]]))</f>
        <v/>
      </c>
      <c r="T2486" s="33"/>
      <c r="U2486" s="33"/>
      <c r="V2486" s="22"/>
    </row>
    <row r="2487" spans="2:22" ht="15">
      <c r="B2487" s="25" t="str">
        <f>IF(C2487="","",ROWS($A$4:A2487))</f>
        <v/>
      </c>
      <c r="C2487" s="25" t="str">
        <f>IF('Student Record'!A2485="","",'Student Record'!A2485)</f>
        <v/>
      </c>
      <c r="D2487" s="25" t="str">
        <f>IF('Student Record'!B2485="","",'Student Record'!B2485)</f>
        <v/>
      </c>
      <c r="E2487" s="25" t="str">
        <f>IF('Student Record'!C2485="","",'Student Record'!C2485)</f>
        <v/>
      </c>
      <c r="F2487" s="26" t="str">
        <f>IF('Student Record'!E2485="","",'Student Record'!E2485)</f>
        <v/>
      </c>
      <c r="G2487" s="26" t="str">
        <f>IF('Student Record'!G2485="","",'Student Record'!G2485)</f>
        <v/>
      </c>
      <c r="H2487" s="25" t="str">
        <f>IF('Student Record'!I2485="","",'Student Record'!I2485)</f>
        <v/>
      </c>
      <c r="I2487" s="27" t="str">
        <f>IF('Student Record'!J2485="","",'Student Record'!J2485)</f>
        <v/>
      </c>
      <c r="J2487" s="25" t="str">
        <f>IF('Student Record'!O2485="","",'Student Record'!O2485)</f>
        <v/>
      </c>
      <c r="K24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7" s="25" t="str">
        <f>IF(Table1[[#This Row],[नाम विद्यार्थी]]="","",IF(AND(Table1[[#This Row],[कक्षा]]&gt;8,Table1[[#This Row],[कक्षा]]&lt;11),50,""))</f>
        <v/>
      </c>
      <c r="M2487" s="28" t="str">
        <f>IF(Table1[[#This Row],[नाम विद्यार्थी]]="","",IF(AND(Table1[[#This Row],[कक्षा]]&gt;=11,'School Fees'!$L$3="Yes"),100,""))</f>
        <v/>
      </c>
      <c r="N24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7" s="25" t="str">
        <f>IF(Table1[[#This Row],[नाम विद्यार्थी]]="","",IF(Table1[[#This Row],[कक्षा]]&gt;8,5,""))</f>
        <v/>
      </c>
      <c r="P24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7" s="21"/>
      <c r="R2487" s="21"/>
      <c r="S2487" s="28" t="str">
        <f>IF(SUM(Table1[[#This Row],[छात्र निधि]:[टी.सी.शुल्क]])=0,"",SUM(Table1[[#This Row],[छात्र निधि]:[टी.सी.शुल्क]]))</f>
        <v/>
      </c>
      <c r="T2487" s="33"/>
      <c r="U2487" s="33"/>
      <c r="V2487" s="22"/>
    </row>
    <row r="2488" spans="2:22" ht="15">
      <c r="B2488" s="25" t="str">
        <f>IF(C2488="","",ROWS($A$4:A2488))</f>
        <v/>
      </c>
      <c r="C2488" s="25" t="str">
        <f>IF('Student Record'!A2486="","",'Student Record'!A2486)</f>
        <v/>
      </c>
      <c r="D2488" s="25" t="str">
        <f>IF('Student Record'!B2486="","",'Student Record'!B2486)</f>
        <v/>
      </c>
      <c r="E2488" s="25" t="str">
        <f>IF('Student Record'!C2486="","",'Student Record'!C2486)</f>
        <v/>
      </c>
      <c r="F2488" s="26" t="str">
        <f>IF('Student Record'!E2486="","",'Student Record'!E2486)</f>
        <v/>
      </c>
      <c r="G2488" s="26" t="str">
        <f>IF('Student Record'!G2486="","",'Student Record'!G2486)</f>
        <v/>
      </c>
      <c r="H2488" s="25" t="str">
        <f>IF('Student Record'!I2486="","",'Student Record'!I2486)</f>
        <v/>
      </c>
      <c r="I2488" s="27" t="str">
        <f>IF('Student Record'!J2486="","",'Student Record'!J2486)</f>
        <v/>
      </c>
      <c r="J2488" s="25" t="str">
        <f>IF('Student Record'!O2486="","",'Student Record'!O2486)</f>
        <v/>
      </c>
      <c r="K24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8" s="25" t="str">
        <f>IF(Table1[[#This Row],[नाम विद्यार्थी]]="","",IF(AND(Table1[[#This Row],[कक्षा]]&gt;8,Table1[[#This Row],[कक्षा]]&lt;11),50,""))</f>
        <v/>
      </c>
      <c r="M2488" s="28" t="str">
        <f>IF(Table1[[#This Row],[नाम विद्यार्थी]]="","",IF(AND(Table1[[#This Row],[कक्षा]]&gt;=11,'School Fees'!$L$3="Yes"),100,""))</f>
        <v/>
      </c>
      <c r="N24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8" s="25" t="str">
        <f>IF(Table1[[#This Row],[नाम विद्यार्थी]]="","",IF(Table1[[#This Row],[कक्षा]]&gt;8,5,""))</f>
        <v/>
      </c>
      <c r="P24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8" s="21"/>
      <c r="R2488" s="21"/>
      <c r="S2488" s="28" t="str">
        <f>IF(SUM(Table1[[#This Row],[छात्र निधि]:[टी.सी.शुल्क]])=0,"",SUM(Table1[[#This Row],[छात्र निधि]:[टी.सी.शुल्क]]))</f>
        <v/>
      </c>
      <c r="T2488" s="33"/>
      <c r="U2488" s="33"/>
      <c r="V2488" s="22"/>
    </row>
    <row r="2489" spans="2:22" ht="15">
      <c r="B2489" s="25" t="str">
        <f>IF(C2489="","",ROWS($A$4:A2489))</f>
        <v/>
      </c>
      <c r="C2489" s="25" t="str">
        <f>IF('Student Record'!A2487="","",'Student Record'!A2487)</f>
        <v/>
      </c>
      <c r="D2489" s="25" t="str">
        <f>IF('Student Record'!B2487="","",'Student Record'!B2487)</f>
        <v/>
      </c>
      <c r="E2489" s="25" t="str">
        <f>IF('Student Record'!C2487="","",'Student Record'!C2487)</f>
        <v/>
      </c>
      <c r="F2489" s="26" t="str">
        <f>IF('Student Record'!E2487="","",'Student Record'!E2487)</f>
        <v/>
      </c>
      <c r="G2489" s="26" t="str">
        <f>IF('Student Record'!G2487="","",'Student Record'!G2487)</f>
        <v/>
      </c>
      <c r="H2489" s="25" t="str">
        <f>IF('Student Record'!I2487="","",'Student Record'!I2487)</f>
        <v/>
      </c>
      <c r="I2489" s="27" t="str">
        <f>IF('Student Record'!J2487="","",'Student Record'!J2487)</f>
        <v/>
      </c>
      <c r="J2489" s="25" t="str">
        <f>IF('Student Record'!O2487="","",'Student Record'!O2487)</f>
        <v/>
      </c>
      <c r="K24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89" s="25" t="str">
        <f>IF(Table1[[#This Row],[नाम विद्यार्थी]]="","",IF(AND(Table1[[#This Row],[कक्षा]]&gt;8,Table1[[#This Row],[कक्षा]]&lt;11),50,""))</f>
        <v/>
      </c>
      <c r="M2489" s="28" t="str">
        <f>IF(Table1[[#This Row],[नाम विद्यार्थी]]="","",IF(AND(Table1[[#This Row],[कक्षा]]&gt;=11,'School Fees'!$L$3="Yes"),100,""))</f>
        <v/>
      </c>
      <c r="N24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89" s="25" t="str">
        <f>IF(Table1[[#This Row],[नाम विद्यार्थी]]="","",IF(Table1[[#This Row],[कक्षा]]&gt;8,5,""))</f>
        <v/>
      </c>
      <c r="P24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89" s="21"/>
      <c r="R2489" s="21"/>
      <c r="S2489" s="28" t="str">
        <f>IF(SUM(Table1[[#This Row],[छात्र निधि]:[टी.सी.शुल्क]])=0,"",SUM(Table1[[#This Row],[छात्र निधि]:[टी.सी.शुल्क]]))</f>
        <v/>
      </c>
      <c r="T2489" s="33"/>
      <c r="U2489" s="33"/>
      <c r="V2489" s="22"/>
    </row>
    <row r="2490" spans="2:22" ht="15">
      <c r="B2490" s="25" t="str">
        <f>IF(C2490="","",ROWS($A$4:A2490))</f>
        <v/>
      </c>
      <c r="C2490" s="25" t="str">
        <f>IF('Student Record'!A2488="","",'Student Record'!A2488)</f>
        <v/>
      </c>
      <c r="D2490" s="25" t="str">
        <f>IF('Student Record'!B2488="","",'Student Record'!B2488)</f>
        <v/>
      </c>
      <c r="E2490" s="25" t="str">
        <f>IF('Student Record'!C2488="","",'Student Record'!C2488)</f>
        <v/>
      </c>
      <c r="F2490" s="26" t="str">
        <f>IF('Student Record'!E2488="","",'Student Record'!E2488)</f>
        <v/>
      </c>
      <c r="G2490" s="26" t="str">
        <f>IF('Student Record'!G2488="","",'Student Record'!G2488)</f>
        <v/>
      </c>
      <c r="H2490" s="25" t="str">
        <f>IF('Student Record'!I2488="","",'Student Record'!I2488)</f>
        <v/>
      </c>
      <c r="I2490" s="27" t="str">
        <f>IF('Student Record'!J2488="","",'Student Record'!J2488)</f>
        <v/>
      </c>
      <c r="J2490" s="25" t="str">
        <f>IF('Student Record'!O2488="","",'Student Record'!O2488)</f>
        <v/>
      </c>
      <c r="K24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0" s="25" t="str">
        <f>IF(Table1[[#This Row],[नाम विद्यार्थी]]="","",IF(AND(Table1[[#This Row],[कक्षा]]&gt;8,Table1[[#This Row],[कक्षा]]&lt;11),50,""))</f>
        <v/>
      </c>
      <c r="M2490" s="28" t="str">
        <f>IF(Table1[[#This Row],[नाम विद्यार्थी]]="","",IF(AND(Table1[[#This Row],[कक्षा]]&gt;=11,'School Fees'!$L$3="Yes"),100,""))</f>
        <v/>
      </c>
      <c r="N24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0" s="25" t="str">
        <f>IF(Table1[[#This Row],[नाम विद्यार्थी]]="","",IF(Table1[[#This Row],[कक्षा]]&gt;8,5,""))</f>
        <v/>
      </c>
      <c r="P24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0" s="21"/>
      <c r="R2490" s="21"/>
      <c r="S2490" s="28" t="str">
        <f>IF(SUM(Table1[[#This Row],[छात्र निधि]:[टी.सी.शुल्क]])=0,"",SUM(Table1[[#This Row],[छात्र निधि]:[टी.सी.शुल्क]]))</f>
        <v/>
      </c>
      <c r="T2490" s="33"/>
      <c r="U2490" s="33"/>
      <c r="V2490" s="22"/>
    </row>
    <row r="2491" spans="2:22" ht="15">
      <c r="B2491" s="25" t="str">
        <f>IF(C2491="","",ROWS($A$4:A2491))</f>
        <v/>
      </c>
      <c r="C2491" s="25" t="str">
        <f>IF('Student Record'!A2489="","",'Student Record'!A2489)</f>
        <v/>
      </c>
      <c r="D2491" s="25" t="str">
        <f>IF('Student Record'!B2489="","",'Student Record'!B2489)</f>
        <v/>
      </c>
      <c r="E2491" s="25" t="str">
        <f>IF('Student Record'!C2489="","",'Student Record'!C2489)</f>
        <v/>
      </c>
      <c r="F2491" s="26" t="str">
        <f>IF('Student Record'!E2489="","",'Student Record'!E2489)</f>
        <v/>
      </c>
      <c r="G2491" s="26" t="str">
        <f>IF('Student Record'!G2489="","",'Student Record'!G2489)</f>
        <v/>
      </c>
      <c r="H2491" s="25" t="str">
        <f>IF('Student Record'!I2489="","",'Student Record'!I2489)</f>
        <v/>
      </c>
      <c r="I2491" s="27" t="str">
        <f>IF('Student Record'!J2489="","",'Student Record'!J2489)</f>
        <v/>
      </c>
      <c r="J2491" s="25" t="str">
        <f>IF('Student Record'!O2489="","",'Student Record'!O2489)</f>
        <v/>
      </c>
      <c r="K24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1" s="25" t="str">
        <f>IF(Table1[[#This Row],[नाम विद्यार्थी]]="","",IF(AND(Table1[[#This Row],[कक्षा]]&gt;8,Table1[[#This Row],[कक्षा]]&lt;11),50,""))</f>
        <v/>
      </c>
      <c r="M2491" s="28" t="str">
        <f>IF(Table1[[#This Row],[नाम विद्यार्थी]]="","",IF(AND(Table1[[#This Row],[कक्षा]]&gt;=11,'School Fees'!$L$3="Yes"),100,""))</f>
        <v/>
      </c>
      <c r="N24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1" s="25" t="str">
        <f>IF(Table1[[#This Row],[नाम विद्यार्थी]]="","",IF(Table1[[#This Row],[कक्षा]]&gt;8,5,""))</f>
        <v/>
      </c>
      <c r="P24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1" s="21"/>
      <c r="R2491" s="21"/>
      <c r="S2491" s="28" t="str">
        <f>IF(SUM(Table1[[#This Row],[छात्र निधि]:[टी.सी.शुल्क]])=0,"",SUM(Table1[[#This Row],[छात्र निधि]:[टी.सी.शुल्क]]))</f>
        <v/>
      </c>
      <c r="T2491" s="33"/>
      <c r="U2491" s="33"/>
      <c r="V2491" s="22"/>
    </row>
    <row r="2492" spans="2:22" ht="15">
      <c r="B2492" s="25" t="str">
        <f>IF(C2492="","",ROWS($A$4:A2492))</f>
        <v/>
      </c>
      <c r="C2492" s="25" t="str">
        <f>IF('Student Record'!A2490="","",'Student Record'!A2490)</f>
        <v/>
      </c>
      <c r="D2492" s="25" t="str">
        <f>IF('Student Record'!B2490="","",'Student Record'!B2490)</f>
        <v/>
      </c>
      <c r="E2492" s="25" t="str">
        <f>IF('Student Record'!C2490="","",'Student Record'!C2490)</f>
        <v/>
      </c>
      <c r="F2492" s="26" t="str">
        <f>IF('Student Record'!E2490="","",'Student Record'!E2490)</f>
        <v/>
      </c>
      <c r="G2492" s="26" t="str">
        <f>IF('Student Record'!G2490="","",'Student Record'!G2490)</f>
        <v/>
      </c>
      <c r="H2492" s="25" t="str">
        <f>IF('Student Record'!I2490="","",'Student Record'!I2490)</f>
        <v/>
      </c>
      <c r="I2492" s="27" t="str">
        <f>IF('Student Record'!J2490="","",'Student Record'!J2490)</f>
        <v/>
      </c>
      <c r="J2492" s="25" t="str">
        <f>IF('Student Record'!O2490="","",'Student Record'!O2490)</f>
        <v/>
      </c>
      <c r="K24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2" s="25" t="str">
        <f>IF(Table1[[#This Row],[नाम विद्यार्थी]]="","",IF(AND(Table1[[#This Row],[कक्षा]]&gt;8,Table1[[#This Row],[कक्षा]]&lt;11),50,""))</f>
        <v/>
      </c>
      <c r="M2492" s="28" t="str">
        <f>IF(Table1[[#This Row],[नाम विद्यार्थी]]="","",IF(AND(Table1[[#This Row],[कक्षा]]&gt;=11,'School Fees'!$L$3="Yes"),100,""))</f>
        <v/>
      </c>
      <c r="N24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2" s="25" t="str">
        <f>IF(Table1[[#This Row],[नाम विद्यार्थी]]="","",IF(Table1[[#This Row],[कक्षा]]&gt;8,5,""))</f>
        <v/>
      </c>
      <c r="P24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2" s="21"/>
      <c r="R2492" s="21"/>
      <c r="S2492" s="28" t="str">
        <f>IF(SUM(Table1[[#This Row],[छात्र निधि]:[टी.सी.शुल्क]])=0,"",SUM(Table1[[#This Row],[छात्र निधि]:[टी.सी.शुल्क]]))</f>
        <v/>
      </c>
      <c r="T2492" s="33"/>
      <c r="U2492" s="33"/>
      <c r="V2492" s="22"/>
    </row>
    <row r="2493" spans="2:22" ht="15">
      <c r="B2493" s="25" t="str">
        <f>IF(C2493="","",ROWS($A$4:A2493))</f>
        <v/>
      </c>
      <c r="C2493" s="25" t="str">
        <f>IF('Student Record'!A2491="","",'Student Record'!A2491)</f>
        <v/>
      </c>
      <c r="D2493" s="25" t="str">
        <f>IF('Student Record'!B2491="","",'Student Record'!B2491)</f>
        <v/>
      </c>
      <c r="E2493" s="25" t="str">
        <f>IF('Student Record'!C2491="","",'Student Record'!C2491)</f>
        <v/>
      </c>
      <c r="F2493" s="26" t="str">
        <f>IF('Student Record'!E2491="","",'Student Record'!E2491)</f>
        <v/>
      </c>
      <c r="G2493" s="26" t="str">
        <f>IF('Student Record'!G2491="","",'Student Record'!G2491)</f>
        <v/>
      </c>
      <c r="H2493" s="25" t="str">
        <f>IF('Student Record'!I2491="","",'Student Record'!I2491)</f>
        <v/>
      </c>
      <c r="I2493" s="27" t="str">
        <f>IF('Student Record'!J2491="","",'Student Record'!J2491)</f>
        <v/>
      </c>
      <c r="J2493" s="25" t="str">
        <f>IF('Student Record'!O2491="","",'Student Record'!O2491)</f>
        <v/>
      </c>
      <c r="K24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3" s="25" t="str">
        <f>IF(Table1[[#This Row],[नाम विद्यार्थी]]="","",IF(AND(Table1[[#This Row],[कक्षा]]&gt;8,Table1[[#This Row],[कक्षा]]&lt;11),50,""))</f>
        <v/>
      </c>
      <c r="M2493" s="28" t="str">
        <f>IF(Table1[[#This Row],[नाम विद्यार्थी]]="","",IF(AND(Table1[[#This Row],[कक्षा]]&gt;=11,'School Fees'!$L$3="Yes"),100,""))</f>
        <v/>
      </c>
      <c r="N24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3" s="25" t="str">
        <f>IF(Table1[[#This Row],[नाम विद्यार्थी]]="","",IF(Table1[[#This Row],[कक्षा]]&gt;8,5,""))</f>
        <v/>
      </c>
      <c r="P24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3" s="21"/>
      <c r="R2493" s="21"/>
      <c r="S2493" s="28" t="str">
        <f>IF(SUM(Table1[[#This Row],[छात्र निधि]:[टी.सी.शुल्क]])=0,"",SUM(Table1[[#This Row],[छात्र निधि]:[टी.सी.शुल्क]]))</f>
        <v/>
      </c>
      <c r="T2493" s="33"/>
      <c r="U2493" s="33"/>
      <c r="V2493" s="22"/>
    </row>
    <row r="2494" spans="2:22" ht="15">
      <c r="B2494" s="25" t="str">
        <f>IF(C2494="","",ROWS($A$4:A2494))</f>
        <v/>
      </c>
      <c r="C2494" s="25" t="str">
        <f>IF('Student Record'!A2492="","",'Student Record'!A2492)</f>
        <v/>
      </c>
      <c r="D2494" s="25" t="str">
        <f>IF('Student Record'!B2492="","",'Student Record'!B2492)</f>
        <v/>
      </c>
      <c r="E2494" s="25" t="str">
        <f>IF('Student Record'!C2492="","",'Student Record'!C2492)</f>
        <v/>
      </c>
      <c r="F2494" s="26" t="str">
        <f>IF('Student Record'!E2492="","",'Student Record'!E2492)</f>
        <v/>
      </c>
      <c r="G2494" s="26" t="str">
        <f>IF('Student Record'!G2492="","",'Student Record'!G2492)</f>
        <v/>
      </c>
      <c r="H2494" s="25" t="str">
        <f>IF('Student Record'!I2492="","",'Student Record'!I2492)</f>
        <v/>
      </c>
      <c r="I2494" s="27" t="str">
        <f>IF('Student Record'!J2492="","",'Student Record'!J2492)</f>
        <v/>
      </c>
      <c r="J2494" s="25" t="str">
        <f>IF('Student Record'!O2492="","",'Student Record'!O2492)</f>
        <v/>
      </c>
      <c r="K24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4" s="25" t="str">
        <f>IF(Table1[[#This Row],[नाम विद्यार्थी]]="","",IF(AND(Table1[[#This Row],[कक्षा]]&gt;8,Table1[[#This Row],[कक्षा]]&lt;11),50,""))</f>
        <v/>
      </c>
      <c r="M2494" s="28" t="str">
        <f>IF(Table1[[#This Row],[नाम विद्यार्थी]]="","",IF(AND(Table1[[#This Row],[कक्षा]]&gt;=11,'School Fees'!$L$3="Yes"),100,""))</f>
        <v/>
      </c>
      <c r="N24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4" s="25" t="str">
        <f>IF(Table1[[#This Row],[नाम विद्यार्थी]]="","",IF(Table1[[#This Row],[कक्षा]]&gt;8,5,""))</f>
        <v/>
      </c>
      <c r="P24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4" s="21"/>
      <c r="R2494" s="21"/>
      <c r="S2494" s="28" t="str">
        <f>IF(SUM(Table1[[#This Row],[छात्र निधि]:[टी.सी.शुल्क]])=0,"",SUM(Table1[[#This Row],[छात्र निधि]:[टी.सी.शुल्क]]))</f>
        <v/>
      </c>
      <c r="T2494" s="33"/>
      <c r="U2494" s="33"/>
      <c r="V2494" s="22"/>
    </row>
    <row r="2495" spans="2:22" ht="15">
      <c r="B2495" s="25" t="str">
        <f>IF(C2495="","",ROWS($A$4:A2495))</f>
        <v/>
      </c>
      <c r="C2495" s="25" t="str">
        <f>IF('Student Record'!A2493="","",'Student Record'!A2493)</f>
        <v/>
      </c>
      <c r="D2495" s="25" t="str">
        <f>IF('Student Record'!B2493="","",'Student Record'!B2493)</f>
        <v/>
      </c>
      <c r="E2495" s="25" t="str">
        <f>IF('Student Record'!C2493="","",'Student Record'!C2493)</f>
        <v/>
      </c>
      <c r="F2495" s="26" t="str">
        <f>IF('Student Record'!E2493="","",'Student Record'!E2493)</f>
        <v/>
      </c>
      <c r="G2495" s="26" t="str">
        <f>IF('Student Record'!G2493="","",'Student Record'!G2493)</f>
        <v/>
      </c>
      <c r="H2495" s="25" t="str">
        <f>IF('Student Record'!I2493="","",'Student Record'!I2493)</f>
        <v/>
      </c>
      <c r="I2495" s="27" t="str">
        <f>IF('Student Record'!J2493="","",'Student Record'!J2493)</f>
        <v/>
      </c>
      <c r="J2495" s="25" t="str">
        <f>IF('Student Record'!O2493="","",'Student Record'!O2493)</f>
        <v/>
      </c>
      <c r="K24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5" s="25" t="str">
        <f>IF(Table1[[#This Row],[नाम विद्यार्थी]]="","",IF(AND(Table1[[#This Row],[कक्षा]]&gt;8,Table1[[#This Row],[कक्षा]]&lt;11),50,""))</f>
        <v/>
      </c>
      <c r="M2495" s="28" t="str">
        <f>IF(Table1[[#This Row],[नाम विद्यार्थी]]="","",IF(AND(Table1[[#This Row],[कक्षा]]&gt;=11,'School Fees'!$L$3="Yes"),100,""))</f>
        <v/>
      </c>
      <c r="N24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5" s="25" t="str">
        <f>IF(Table1[[#This Row],[नाम विद्यार्थी]]="","",IF(Table1[[#This Row],[कक्षा]]&gt;8,5,""))</f>
        <v/>
      </c>
      <c r="P24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5" s="21"/>
      <c r="R2495" s="21"/>
      <c r="S2495" s="28" t="str">
        <f>IF(SUM(Table1[[#This Row],[छात्र निधि]:[टी.सी.शुल्क]])=0,"",SUM(Table1[[#This Row],[छात्र निधि]:[टी.सी.शुल्क]]))</f>
        <v/>
      </c>
      <c r="T2495" s="33"/>
      <c r="U2495" s="33"/>
      <c r="V2495" s="22"/>
    </row>
    <row r="2496" spans="2:22" ht="15">
      <c r="B2496" s="25" t="str">
        <f>IF(C2496="","",ROWS($A$4:A2496))</f>
        <v/>
      </c>
      <c r="C2496" s="25" t="str">
        <f>IF('Student Record'!A2494="","",'Student Record'!A2494)</f>
        <v/>
      </c>
      <c r="D2496" s="25" t="str">
        <f>IF('Student Record'!B2494="","",'Student Record'!B2494)</f>
        <v/>
      </c>
      <c r="E2496" s="25" t="str">
        <f>IF('Student Record'!C2494="","",'Student Record'!C2494)</f>
        <v/>
      </c>
      <c r="F2496" s="26" t="str">
        <f>IF('Student Record'!E2494="","",'Student Record'!E2494)</f>
        <v/>
      </c>
      <c r="G2496" s="26" t="str">
        <f>IF('Student Record'!G2494="","",'Student Record'!G2494)</f>
        <v/>
      </c>
      <c r="H2496" s="25" t="str">
        <f>IF('Student Record'!I2494="","",'Student Record'!I2494)</f>
        <v/>
      </c>
      <c r="I2496" s="27" t="str">
        <f>IF('Student Record'!J2494="","",'Student Record'!J2494)</f>
        <v/>
      </c>
      <c r="J2496" s="25" t="str">
        <f>IF('Student Record'!O2494="","",'Student Record'!O2494)</f>
        <v/>
      </c>
      <c r="K24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6" s="25" t="str">
        <f>IF(Table1[[#This Row],[नाम विद्यार्थी]]="","",IF(AND(Table1[[#This Row],[कक्षा]]&gt;8,Table1[[#This Row],[कक्षा]]&lt;11),50,""))</f>
        <v/>
      </c>
      <c r="M2496" s="28" t="str">
        <f>IF(Table1[[#This Row],[नाम विद्यार्थी]]="","",IF(AND(Table1[[#This Row],[कक्षा]]&gt;=11,'School Fees'!$L$3="Yes"),100,""))</f>
        <v/>
      </c>
      <c r="N24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6" s="25" t="str">
        <f>IF(Table1[[#This Row],[नाम विद्यार्थी]]="","",IF(Table1[[#This Row],[कक्षा]]&gt;8,5,""))</f>
        <v/>
      </c>
      <c r="P24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6" s="21"/>
      <c r="R2496" s="21"/>
      <c r="S2496" s="28" t="str">
        <f>IF(SUM(Table1[[#This Row],[छात्र निधि]:[टी.सी.शुल्क]])=0,"",SUM(Table1[[#This Row],[छात्र निधि]:[टी.सी.शुल्क]]))</f>
        <v/>
      </c>
      <c r="T2496" s="33"/>
      <c r="U2496" s="33"/>
      <c r="V2496" s="22"/>
    </row>
    <row r="2497" spans="2:22" ht="15">
      <c r="B2497" s="25" t="str">
        <f>IF(C2497="","",ROWS($A$4:A2497))</f>
        <v/>
      </c>
      <c r="C2497" s="25" t="str">
        <f>IF('Student Record'!A2495="","",'Student Record'!A2495)</f>
        <v/>
      </c>
      <c r="D2497" s="25" t="str">
        <f>IF('Student Record'!B2495="","",'Student Record'!B2495)</f>
        <v/>
      </c>
      <c r="E2497" s="25" t="str">
        <f>IF('Student Record'!C2495="","",'Student Record'!C2495)</f>
        <v/>
      </c>
      <c r="F2497" s="26" t="str">
        <f>IF('Student Record'!E2495="","",'Student Record'!E2495)</f>
        <v/>
      </c>
      <c r="G2497" s="26" t="str">
        <f>IF('Student Record'!G2495="","",'Student Record'!G2495)</f>
        <v/>
      </c>
      <c r="H2497" s="25" t="str">
        <f>IF('Student Record'!I2495="","",'Student Record'!I2495)</f>
        <v/>
      </c>
      <c r="I2497" s="27" t="str">
        <f>IF('Student Record'!J2495="","",'Student Record'!J2495)</f>
        <v/>
      </c>
      <c r="J2497" s="25" t="str">
        <f>IF('Student Record'!O2495="","",'Student Record'!O2495)</f>
        <v/>
      </c>
      <c r="K24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7" s="25" t="str">
        <f>IF(Table1[[#This Row],[नाम विद्यार्थी]]="","",IF(AND(Table1[[#This Row],[कक्षा]]&gt;8,Table1[[#This Row],[कक्षा]]&lt;11),50,""))</f>
        <v/>
      </c>
      <c r="M2497" s="28" t="str">
        <f>IF(Table1[[#This Row],[नाम विद्यार्थी]]="","",IF(AND(Table1[[#This Row],[कक्षा]]&gt;=11,'School Fees'!$L$3="Yes"),100,""))</f>
        <v/>
      </c>
      <c r="N24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7" s="25" t="str">
        <f>IF(Table1[[#This Row],[नाम विद्यार्थी]]="","",IF(Table1[[#This Row],[कक्षा]]&gt;8,5,""))</f>
        <v/>
      </c>
      <c r="P24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7" s="21"/>
      <c r="R2497" s="21"/>
      <c r="S2497" s="28" t="str">
        <f>IF(SUM(Table1[[#This Row],[छात्र निधि]:[टी.सी.शुल्क]])=0,"",SUM(Table1[[#This Row],[छात्र निधि]:[टी.सी.शुल्क]]))</f>
        <v/>
      </c>
      <c r="T2497" s="33"/>
      <c r="U2497" s="33"/>
      <c r="V2497" s="22"/>
    </row>
    <row r="2498" spans="2:22" ht="15">
      <c r="B2498" s="25" t="str">
        <f>IF(C2498="","",ROWS($A$4:A2498))</f>
        <v/>
      </c>
      <c r="C2498" s="25" t="str">
        <f>IF('Student Record'!A2496="","",'Student Record'!A2496)</f>
        <v/>
      </c>
      <c r="D2498" s="25" t="str">
        <f>IF('Student Record'!B2496="","",'Student Record'!B2496)</f>
        <v/>
      </c>
      <c r="E2498" s="25" t="str">
        <f>IF('Student Record'!C2496="","",'Student Record'!C2496)</f>
        <v/>
      </c>
      <c r="F2498" s="26" t="str">
        <f>IF('Student Record'!E2496="","",'Student Record'!E2496)</f>
        <v/>
      </c>
      <c r="G2498" s="26" t="str">
        <f>IF('Student Record'!G2496="","",'Student Record'!G2496)</f>
        <v/>
      </c>
      <c r="H2498" s="25" t="str">
        <f>IF('Student Record'!I2496="","",'Student Record'!I2496)</f>
        <v/>
      </c>
      <c r="I2498" s="27" t="str">
        <f>IF('Student Record'!J2496="","",'Student Record'!J2496)</f>
        <v/>
      </c>
      <c r="J2498" s="25" t="str">
        <f>IF('Student Record'!O2496="","",'Student Record'!O2496)</f>
        <v/>
      </c>
      <c r="K24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8" s="25" t="str">
        <f>IF(Table1[[#This Row],[नाम विद्यार्थी]]="","",IF(AND(Table1[[#This Row],[कक्षा]]&gt;8,Table1[[#This Row],[कक्षा]]&lt;11),50,""))</f>
        <v/>
      </c>
      <c r="M2498" s="28" t="str">
        <f>IF(Table1[[#This Row],[नाम विद्यार्थी]]="","",IF(AND(Table1[[#This Row],[कक्षा]]&gt;=11,'School Fees'!$L$3="Yes"),100,""))</f>
        <v/>
      </c>
      <c r="N24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8" s="25" t="str">
        <f>IF(Table1[[#This Row],[नाम विद्यार्थी]]="","",IF(Table1[[#This Row],[कक्षा]]&gt;8,5,""))</f>
        <v/>
      </c>
      <c r="P24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8" s="21"/>
      <c r="R2498" s="21"/>
      <c r="S2498" s="28" t="str">
        <f>IF(SUM(Table1[[#This Row],[छात्र निधि]:[टी.सी.शुल्क]])=0,"",SUM(Table1[[#This Row],[छात्र निधि]:[टी.सी.शुल्क]]))</f>
        <v/>
      </c>
      <c r="T2498" s="33"/>
      <c r="U2498" s="33"/>
      <c r="V2498" s="22"/>
    </row>
    <row r="2499" spans="2:22" ht="15">
      <c r="B2499" s="25" t="str">
        <f>IF(C2499="","",ROWS($A$4:A2499))</f>
        <v/>
      </c>
      <c r="C2499" s="25" t="str">
        <f>IF('Student Record'!A2497="","",'Student Record'!A2497)</f>
        <v/>
      </c>
      <c r="D2499" s="25" t="str">
        <f>IF('Student Record'!B2497="","",'Student Record'!B2497)</f>
        <v/>
      </c>
      <c r="E2499" s="25" t="str">
        <f>IF('Student Record'!C2497="","",'Student Record'!C2497)</f>
        <v/>
      </c>
      <c r="F2499" s="26" t="str">
        <f>IF('Student Record'!E2497="","",'Student Record'!E2497)</f>
        <v/>
      </c>
      <c r="G2499" s="26" t="str">
        <f>IF('Student Record'!G2497="","",'Student Record'!G2497)</f>
        <v/>
      </c>
      <c r="H2499" s="25" t="str">
        <f>IF('Student Record'!I2497="","",'Student Record'!I2497)</f>
        <v/>
      </c>
      <c r="I2499" s="27" t="str">
        <f>IF('Student Record'!J2497="","",'Student Record'!J2497)</f>
        <v/>
      </c>
      <c r="J2499" s="25" t="str">
        <f>IF('Student Record'!O2497="","",'Student Record'!O2497)</f>
        <v/>
      </c>
      <c r="K24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499" s="25" t="str">
        <f>IF(Table1[[#This Row],[नाम विद्यार्थी]]="","",IF(AND(Table1[[#This Row],[कक्षा]]&gt;8,Table1[[#This Row],[कक्षा]]&lt;11),50,""))</f>
        <v/>
      </c>
      <c r="M2499" s="28" t="str">
        <f>IF(Table1[[#This Row],[नाम विद्यार्थी]]="","",IF(AND(Table1[[#This Row],[कक्षा]]&gt;=11,'School Fees'!$L$3="Yes"),100,""))</f>
        <v/>
      </c>
      <c r="N24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499" s="25" t="str">
        <f>IF(Table1[[#This Row],[नाम विद्यार्थी]]="","",IF(Table1[[#This Row],[कक्षा]]&gt;8,5,""))</f>
        <v/>
      </c>
      <c r="P24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499" s="21"/>
      <c r="R2499" s="21"/>
      <c r="S2499" s="28" t="str">
        <f>IF(SUM(Table1[[#This Row],[छात्र निधि]:[टी.सी.शुल्क]])=0,"",SUM(Table1[[#This Row],[छात्र निधि]:[टी.सी.शुल्क]]))</f>
        <v/>
      </c>
      <c r="T2499" s="33"/>
      <c r="U2499" s="33"/>
      <c r="V2499" s="22"/>
    </row>
    <row r="2500" spans="2:22" ht="15">
      <c r="B2500" s="25" t="str">
        <f>IF(C2500="","",ROWS($A$4:A2500))</f>
        <v/>
      </c>
      <c r="C2500" s="25" t="str">
        <f>IF('Student Record'!A2498="","",'Student Record'!A2498)</f>
        <v/>
      </c>
      <c r="D2500" s="25" t="str">
        <f>IF('Student Record'!B2498="","",'Student Record'!B2498)</f>
        <v/>
      </c>
      <c r="E2500" s="25" t="str">
        <f>IF('Student Record'!C2498="","",'Student Record'!C2498)</f>
        <v/>
      </c>
      <c r="F2500" s="26" t="str">
        <f>IF('Student Record'!E2498="","",'Student Record'!E2498)</f>
        <v/>
      </c>
      <c r="G2500" s="26" t="str">
        <f>IF('Student Record'!G2498="","",'Student Record'!G2498)</f>
        <v/>
      </c>
      <c r="H2500" s="25" t="str">
        <f>IF('Student Record'!I2498="","",'Student Record'!I2498)</f>
        <v/>
      </c>
      <c r="I2500" s="27" t="str">
        <f>IF('Student Record'!J2498="","",'Student Record'!J2498)</f>
        <v/>
      </c>
      <c r="J2500" s="25" t="str">
        <f>IF('Student Record'!O2498="","",'Student Record'!O2498)</f>
        <v/>
      </c>
      <c r="K25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0" s="25" t="str">
        <f>IF(Table1[[#This Row],[नाम विद्यार्थी]]="","",IF(AND(Table1[[#This Row],[कक्षा]]&gt;8,Table1[[#This Row],[कक्षा]]&lt;11),50,""))</f>
        <v/>
      </c>
      <c r="M2500" s="28" t="str">
        <f>IF(Table1[[#This Row],[नाम विद्यार्थी]]="","",IF(AND(Table1[[#This Row],[कक्षा]]&gt;=11,'School Fees'!$L$3="Yes"),100,""))</f>
        <v/>
      </c>
      <c r="N25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0" s="25" t="str">
        <f>IF(Table1[[#This Row],[नाम विद्यार्थी]]="","",IF(Table1[[#This Row],[कक्षा]]&gt;8,5,""))</f>
        <v/>
      </c>
      <c r="P25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0" s="21"/>
      <c r="R2500" s="21"/>
      <c r="S2500" s="28" t="str">
        <f>IF(SUM(Table1[[#This Row],[छात्र निधि]:[टी.सी.शुल्क]])=0,"",SUM(Table1[[#This Row],[छात्र निधि]:[टी.सी.शुल्क]]))</f>
        <v/>
      </c>
      <c r="T2500" s="33"/>
      <c r="U2500" s="33"/>
      <c r="V2500" s="22"/>
    </row>
    <row r="2501" spans="2:22" ht="15">
      <c r="B2501" s="25" t="str">
        <f>IF(C2501="","",ROWS($A$4:A2501))</f>
        <v/>
      </c>
      <c r="C2501" s="25" t="str">
        <f>IF('Student Record'!A2499="","",'Student Record'!A2499)</f>
        <v/>
      </c>
      <c r="D2501" s="25" t="str">
        <f>IF('Student Record'!B2499="","",'Student Record'!B2499)</f>
        <v/>
      </c>
      <c r="E2501" s="25" t="str">
        <f>IF('Student Record'!C2499="","",'Student Record'!C2499)</f>
        <v/>
      </c>
      <c r="F2501" s="26" t="str">
        <f>IF('Student Record'!E2499="","",'Student Record'!E2499)</f>
        <v/>
      </c>
      <c r="G2501" s="26" t="str">
        <f>IF('Student Record'!G2499="","",'Student Record'!G2499)</f>
        <v/>
      </c>
      <c r="H2501" s="25" t="str">
        <f>IF('Student Record'!I2499="","",'Student Record'!I2499)</f>
        <v/>
      </c>
      <c r="I2501" s="27" t="str">
        <f>IF('Student Record'!J2499="","",'Student Record'!J2499)</f>
        <v/>
      </c>
      <c r="J2501" s="25" t="str">
        <f>IF('Student Record'!O2499="","",'Student Record'!O2499)</f>
        <v/>
      </c>
      <c r="K25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1" s="25" t="str">
        <f>IF(Table1[[#This Row],[नाम विद्यार्थी]]="","",IF(AND(Table1[[#This Row],[कक्षा]]&gt;8,Table1[[#This Row],[कक्षा]]&lt;11),50,""))</f>
        <v/>
      </c>
      <c r="M2501" s="28" t="str">
        <f>IF(Table1[[#This Row],[नाम विद्यार्थी]]="","",IF(AND(Table1[[#This Row],[कक्षा]]&gt;=11,'School Fees'!$L$3="Yes"),100,""))</f>
        <v/>
      </c>
      <c r="N25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1" s="25" t="str">
        <f>IF(Table1[[#This Row],[नाम विद्यार्थी]]="","",IF(Table1[[#This Row],[कक्षा]]&gt;8,5,""))</f>
        <v/>
      </c>
      <c r="P25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1" s="21"/>
      <c r="R2501" s="21"/>
      <c r="S2501" s="28" t="str">
        <f>IF(SUM(Table1[[#This Row],[छात्र निधि]:[टी.सी.शुल्क]])=0,"",SUM(Table1[[#This Row],[छात्र निधि]:[टी.सी.शुल्क]]))</f>
        <v/>
      </c>
      <c r="T2501" s="33"/>
      <c r="U2501" s="33"/>
      <c r="V2501" s="22"/>
    </row>
    <row r="2502" spans="2:22" ht="15">
      <c r="B2502" s="25" t="str">
        <f>IF(C2502="","",ROWS($A$4:A2502))</f>
        <v/>
      </c>
      <c r="C2502" s="25" t="str">
        <f>IF('Student Record'!A2500="","",'Student Record'!A2500)</f>
        <v/>
      </c>
      <c r="D2502" s="25" t="str">
        <f>IF('Student Record'!B2500="","",'Student Record'!B2500)</f>
        <v/>
      </c>
      <c r="E2502" s="25" t="str">
        <f>IF('Student Record'!C2500="","",'Student Record'!C2500)</f>
        <v/>
      </c>
      <c r="F2502" s="26" t="str">
        <f>IF('Student Record'!E2500="","",'Student Record'!E2500)</f>
        <v/>
      </c>
      <c r="G2502" s="26" t="str">
        <f>IF('Student Record'!G2500="","",'Student Record'!G2500)</f>
        <v/>
      </c>
      <c r="H2502" s="25" t="str">
        <f>IF('Student Record'!I2500="","",'Student Record'!I2500)</f>
        <v/>
      </c>
      <c r="I2502" s="27" t="str">
        <f>IF('Student Record'!J2500="","",'Student Record'!J2500)</f>
        <v/>
      </c>
      <c r="J2502" s="25" t="str">
        <f>IF('Student Record'!O2500="","",'Student Record'!O2500)</f>
        <v/>
      </c>
      <c r="K25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2" s="25" t="str">
        <f>IF(Table1[[#This Row],[नाम विद्यार्थी]]="","",IF(AND(Table1[[#This Row],[कक्षा]]&gt;8,Table1[[#This Row],[कक्षा]]&lt;11),50,""))</f>
        <v/>
      </c>
      <c r="M2502" s="28" t="str">
        <f>IF(Table1[[#This Row],[नाम विद्यार्थी]]="","",IF(AND(Table1[[#This Row],[कक्षा]]&gt;=11,'School Fees'!$L$3="Yes"),100,""))</f>
        <v/>
      </c>
      <c r="N25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2" s="25" t="str">
        <f>IF(Table1[[#This Row],[नाम विद्यार्थी]]="","",IF(Table1[[#This Row],[कक्षा]]&gt;8,5,""))</f>
        <v/>
      </c>
      <c r="P25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2" s="21"/>
      <c r="R2502" s="21"/>
      <c r="S2502" s="28" t="str">
        <f>IF(SUM(Table1[[#This Row],[छात्र निधि]:[टी.सी.शुल्क]])=0,"",SUM(Table1[[#This Row],[छात्र निधि]:[टी.सी.शुल्क]]))</f>
        <v/>
      </c>
      <c r="T2502" s="33"/>
      <c r="U2502" s="33"/>
      <c r="V2502" s="22"/>
    </row>
    <row r="2503" spans="2:22" ht="15">
      <c r="B2503" s="25" t="str">
        <f>IF(C2503="","",ROWS($A$4:A2503))</f>
        <v/>
      </c>
      <c r="C2503" s="25" t="str">
        <f>IF('Student Record'!A2501="","",'Student Record'!A2501)</f>
        <v/>
      </c>
      <c r="D2503" s="25" t="str">
        <f>IF('Student Record'!B2501="","",'Student Record'!B2501)</f>
        <v/>
      </c>
      <c r="E2503" s="25" t="str">
        <f>IF('Student Record'!C2501="","",'Student Record'!C2501)</f>
        <v/>
      </c>
      <c r="F2503" s="26" t="str">
        <f>IF('Student Record'!E2501="","",'Student Record'!E2501)</f>
        <v/>
      </c>
      <c r="G2503" s="26" t="str">
        <f>IF('Student Record'!G2501="","",'Student Record'!G2501)</f>
        <v/>
      </c>
      <c r="H2503" s="25" t="str">
        <f>IF('Student Record'!I2501="","",'Student Record'!I2501)</f>
        <v/>
      </c>
      <c r="I2503" s="27" t="str">
        <f>IF('Student Record'!J2501="","",'Student Record'!J2501)</f>
        <v/>
      </c>
      <c r="J2503" s="25" t="str">
        <f>IF('Student Record'!O2501="","",'Student Record'!O2501)</f>
        <v/>
      </c>
      <c r="K25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3" s="25" t="str">
        <f>IF(Table1[[#This Row],[नाम विद्यार्थी]]="","",IF(AND(Table1[[#This Row],[कक्षा]]&gt;8,Table1[[#This Row],[कक्षा]]&lt;11),50,""))</f>
        <v/>
      </c>
      <c r="M2503" s="28" t="str">
        <f>IF(Table1[[#This Row],[नाम विद्यार्थी]]="","",IF(AND(Table1[[#This Row],[कक्षा]]&gt;=11,'School Fees'!$L$3="Yes"),100,""))</f>
        <v/>
      </c>
      <c r="N25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3" s="25" t="str">
        <f>IF(Table1[[#This Row],[नाम विद्यार्थी]]="","",IF(Table1[[#This Row],[कक्षा]]&gt;8,5,""))</f>
        <v/>
      </c>
      <c r="P25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3" s="21"/>
      <c r="R2503" s="21"/>
      <c r="S2503" s="28" t="str">
        <f>IF(SUM(Table1[[#This Row],[छात्र निधि]:[टी.सी.शुल्क]])=0,"",SUM(Table1[[#This Row],[छात्र निधि]:[टी.सी.शुल्क]]))</f>
        <v/>
      </c>
      <c r="T2503" s="33"/>
      <c r="U2503" s="33"/>
      <c r="V2503" s="22"/>
    </row>
    <row r="2504" spans="2:22" ht="15">
      <c r="B2504" s="25" t="str">
        <f>IF(C2504="","",ROWS($A$4:A2504))</f>
        <v/>
      </c>
      <c r="C2504" s="25" t="str">
        <f>IF('Student Record'!A2502="","",'Student Record'!A2502)</f>
        <v/>
      </c>
      <c r="D2504" s="25" t="str">
        <f>IF('Student Record'!B2502="","",'Student Record'!B2502)</f>
        <v/>
      </c>
      <c r="E2504" s="25" t="str">
        <f>IF('Student Record'!C2502="","",'Student Record'!C2502)</f>
        <v/>
      </c>
      <c r="F2504" s="26" t="str">
        <f>IF('Student Record'!E2502="","",'Student Record'!E2502)</f>
        <v/>
      </c>
      <c r="G2504" s="26" t="str">
        <f>IF('Student Record'!G2502="","",'Student Record'!G2502)</f>
        <v/>
      </c>
      <c r="H2504" s="25" t="str">
        <f>IF('Student Record'!I2502="","",'Student Record'!I2502)</f>
        <v/>
      </c>
      <c r="I2504" s="27" t="str">
        <f>IF('Student Record'!J2502="","",'Student Record'!J2502)</f>
        <v/>
      </c>
      <c r="J2504" s="25" t="str">
        <f>IF('Student Record'!O2502="","",'Student Record'!O2502)</f>
        <v/>
      </c>
      <c r="K25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4" s="25" t="str">
        <f>IF(Table1[[#This Row],[नाम विद्यार्थी]]="","",IF(AND(Table1[[#This Row],[कक्षा]]&gt;8,Table1[[#This Row],[कक्षा]]&lt;11),50,""))</f>
        <v/>
      </c>
      <c r="M2504" s="28" t="str">
        <f>IF(Table1[[#This Row],[नाम विद्यार्थी]]="","",IF(AND(Table1[[#This Row],[कक्षा]]&gt;=11,'School Fees'!$L$3="Yes"),100,""))</f>
        <v/>
      </c>
      <c r="N25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4" s="25" t="str">
        <f>IF(Table1[[#This Row],[नाम विद्यार्थी]]="","",IF(Table1[[#This Row],[कक्षा]]&gt;8,5,""))</f>
        <v/>
      </c>
      <c r="P25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4" s="21"/>
      <c r="R2504" s="21"/>
      <c r="S2504" s="28" t="str">
        <f>IF(SUM(Table1[[#This Row],[छात्र निधि]:[टी.सी.शुल्क]])=0,"",SUM(Table1[[#This Row],[छात्र निधि]:[टी.सी.शुल्क]]))</f>
        <v/>
      </c>
      <c r="T2504" s="33"/>
      <c r="U2504" s="33"/>
      <c r="V2504" s="22"/>
    </row>
    <row r="2505" spans="2:22" ht="15">
      <c r="B2505" s="25" t="str">
        <f>IF(C2505="","",ROWS($A$4:A2505))</f>
        <v/>
      </c>
      <c r="C2505" s="25" t="str">
        <f>IF('Student Record'!A2503="","",'Student Record'!A2503)</f>
        <v/>
      </c>
      <c r="D2505" s="25" t="str">
        <f>IF('Student Record'!B2503="","",'Student Record'!B2503)</f>
        <v/>
      </c>
      <c r="E2505" s="25" t="str">
        <f>IF('Student Record'!C2503="","",'Student Record'!C2503)</f>
        <v/>
      </c>
      <c r="F2505" s="26" t="str">
        <f>IF('Student Record'!E2503="","",'Student Record'!E2503)</f>
        <v/>
      </c>
      <c r="G2505" s="26" t="str">
        <f>IF('Student Record'!G2503="","",'Student Record'!G2503)</f>
        <v/>
      </c>
      <c r="H2505" s="25" t="str">
        <f>IF('Student Record'!I2503="","",'Student Record'!I2503)</f>
        <v/>
      </c>
      <c r="I2505" s="27" t="str">
        <f>IF('Student Record'!J2503="","",'Student Record'!J2503)</f>
        <v/>
      </c>
      <c r="J2505" s="25" t="str">
        <f>IF('Student Record'!O2503="","",'Student Record'!O2503)</f>
        <v/>
      </c>
      <c r="K25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5" s="25" t="str">
        <f>IF(Table1[[#This Row],[नाम विद्यार्थी]]="","",IF(AND(Table1[[#This Row],[कक्षा]]&gt;8,Table1[[#This Row],[कक्षा]]&lt;11),50,""))</f>
        <v/>
      </c>
      <c r="M2505" s="28" t="str">
        <f>IF(Table1[[#This Row],[नाम विद्यार्थी]]="","",IF(AND(Table1[[#This Row],[कक्षा]]&gt;=11,'School Fees'!$L$3="Yes"),100,""))</f>
        <v/>
      </c>
      <c r="N25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5" s="25" t="str">
        <f>IF(Table1[[#This Row],[नाम विद्यार्थी]]="","",IF(Table1[[#This Row],[कक्षा]]&gt;8,5,""))</f>
        <v/>
      </c>
      <c r="P25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5" s="21"/>
      <c r="R2505" s="21"/>
      <c r="S2505" s="28" t="str">
        <f>IF(SUM(Table1[[#This Row],[छात्र निधि]:[टी.सी.शुल्क]])=0,"",SUM(Table1[[#This Row],[छात्र निधि]:[टी.सी.शुल्क]]))</f>
        <v/>
      </c>
      <c r="T2505" s="33"/>
      <c r="U2505" s="33"/>
      <c r="V2505" s="22"/>
    </row>
    <row r="2506" spans="2:22" ht="15">
      <c r="B2506" s="25" t="str">
        <f>IF(C2506="","",ROWS($A$4:A2506))</f>
        <v/>
      </c>
      <c r="C2506" s="25" t="str">
        <f>IF('Student Record'!A2504="","",'Student Record'!A2504)</f>
        <v/>
      </c>
      <c r="D2506" s="25" t="str">
        <f>IF('Student Record'!B2504="","",'Student Record'!B2504)</f>
        <v/>
      </c>
      <c r="E2506" s="25" t="str">
        <f>IF('Student Record'!C2504="","",'Student Record'!C2504)</f>
        <v/>
      </c>
      <c r="F2506" s="26" t="str">
        <f>IF('Student Record'!E2504="","",'Student Record'!E2504)</f>
        <v/>
      </c>
      <c r="G2506" s="26" t="str">
        <f>IF('Student Record'!G2504="","",'Student Record'!G2504)</f>
        <v/>
      </c>
      <c r="H2506" s="25" t="str">
        <f>IF('Student Record'!I2504="","",'Student Record'!I2504)</f>
        <v/>
      </c>
      <c r="I2506" s="27" t="str">
        <f>IF('Student Record'!J2504="","",'Student Record'!J2504)</f>
        <v/>
      </c>
      <c r="J2506" s="25" t="str">
        <f>IF('Student Record'!O2504="","",'Student Record'!O2504)</f>
        <v/>
      </c>
      <c r="K25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6" s="25" t="str">
        <f>IF(Table1[[#This Row],[नाम विद्यार्थी]]="","",IF(AND(Table1[[#This Row],[कक्षा]]&gt;8,Table1[[#This Row],[कक्षा]]&lt;11),50,""))</f>
        <v/>
      </c>
      <c r="M2506" s="28" t="str">
        <f>IF(Table1[[#This Row],[नाम विद्यार्थी]]="","",IF(AND(Table1[[#This Row],[कक्षा]]&gt;=11,'School Fees'!$L$3="Yes"),100,""))</f>
        <v/>
      </c>
      <c r="N25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6" s="25" t="str">
        <f>IF(Table1[[#This Row],[नाम विद्यार्थी]]="","",IF(Table1[[#This Row],[कक्षा]]&gt;8,5,""))</f>
        <v/>
      </c>
      <c r="P25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6" s="21"/>
      <c r="R2506" s="21"/>
      <c r="S2506" s="28" t="str">
        <f>IF(SUM(Table1[[#This Row],[छात्र निधि]:[टी.सी.शुल्क]])=0,"",SUM(Table1[[#This Row],[छात्र निधि]:[टी.सी.शुल्क]]))</f>
        <v/>
      </c>
      <c r="T2506" s="33"/>
      <c r="U2506" s="33"/>
      <c r="V2506" s="22"/>
    </row>
    <row r="2507" spans="2:22" ht="15">
      <c r="B2507" s="25" t="str">
        <f>IF(C2507="","",ROWS($A$4:A2507))</f>
        <v/>
      </c>
      <c r="C2507" s="25" t="str">
        <f>IF('Student Record'!A2505="","",'Student Record'!A2505)</f>
        <v/>
      </c>
      <c r="D2507" s="25" t="str">
        <f>IF('Student Record'!B2505="","",'Student Record'!B2505)</f>
        <v/>
      </c>
      <c r="E2507" s="25" t="str">
        <f>IF('Student Record'!C2505="","",'Student Record'!C2505)</f>
        <v/>
      </c>
      <c r="F2507" s="26" t="str">
        <f>IF('Student Record'!E2505="","",'Student Record'!E2505)</f>
        <v/>
      </c>
      <c r="G2507" s="26" t="str">
        <f>IF('Student Record'!G2505="","",'Student Record'!G2505)</f>
        <v/>
      </c>
      <c r="H2507" s="25" t="str">
        <f>IF('Student Record'!I2505="","",'Student Record'!I2505)</f>
        <v/>
      </c>
      <c r="I2507" s="27" t="str">
        <f>IF('Student Record'!J2505="","",'Student Record'!J2505)</f>
        <v/>
      </c>
      <c r="J2507" s="25" t="str">
        <f>IF('Student Record'!O2505="","",'Student Record'!O2505)</f>
        <v/>
      </c>
      <c r="K25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7" s="25" t="str">
        <f>IF(Table1[[#This Row],[नाम विद्यार्थी]]="","",IF(AND(Table1[[#This Row],[कक्षा]]&gt;8,Table1[[#This Row],[कक्षा]]&lt;11),50,""))</f>
        <v/>
      </c>
      <c r="M2507" s="28" t="str">
        <f>IF(Table1[[#This Row],[नाम विद्यार्थी]]="","",IF(AND(Table1[[#This Row],[कक्षा]]&gt;=11,'School Fees'!$L$3="Yes"),100,""))</f>
        <v/>
      </c>
      <c r="N25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7" s="25" t="str">
        <f>IF(Table1[[#This Row],[नाम विद्यार्थी]]="","",IF(Table1[[#This Row],[कक्षा]]&gt;8,5,""))</f>
        <v/>
      </c>
      <c r="P25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7" s="21"/>
      <c r="R2507" s="21"/>
      <c r="S2507" s="28" t="str">
        <f>IF(SUM(Table1[[#This Row],[छात्र निधि]:[टी.सी.शुल्क]])=0,"",SUM(Table1[[#This Row],[छात्र निधि]:[टी.सी.शुल्क]]))</f>
        <v/>
      </c>
      <c r="T2507" s="33"/>
      <c r="U2507" s="33"/>
      <c r="V2507" s="22"/>
    </row>
    <row r="2508" spans="2:22" ht="15">
      <c r="B2508" s="25" t="str">
        <f>IF(C2508="","",ROWS($A$4:A2508))</f>
        <v/>
      </c>
      <c r="C2508" s="25" t="str">
        <f>IF('Student Record'!A2506="","",'Student Record'!A2506)</f>
        <v/>
      </c>
      <c r="D2508" s="25" t="str">
        <f>IF('Student Record'!B2506="","",'Student Record'!B2506)</f>
        <v/>
      </c>
      <c r="E2508" s="25" t="str">
        <f>IF('Student Record'!C2506="","",'Student Record'!C2506)</f>
        <v/>
      </c>
      <c r="F2508" s="26" t="str">
        <f>IF('Student Record'!E2506="","",'Student Record'!E2506)</f>
        <v/>
      </c>
      <c r="G2508" s="26" t="str">
        <f>IF('Student Record'!G2506="","",'Student Record'!G2506)</f>
        <v/>
      </c>
      <c r="H2508" s="25" t="str">
        <f>IF('Student Record'!I2506="","",'Student Record'!I2506)</f>
        <v/>
      </c>
      <c r="I2508" s="27" t="str">
        <f>IF('Student Record'!J2506="","",'Student Record'!J2506)</f>
        <v/>
      </c>
      <c r="J2508" s="25" t="str">
        <f>IF('Student Record'!O2506="","",'Student Record'!O2506)</f>
        <v/>
      </c>
      <c r="K25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8" s="25" t="str">
        <f>IF(Table1[[#This Row],[नाम विद्यार्थी]]="","",IF(AND(Table1[[#This Row],[कक्षा]]&gt;8,Table1[[#This Row],[कक्षा]]&lt;11),50,""))</f>
        <v/>
      </c>
      <c r="M2508" s="28" t="str">
        <f>IF(Table1[[#This Row],[नाम विद्यार्थी]]="","",IF(AND(Table1[[#This Row],[कक्षा]]&gt;=11,'School Fees'!$L$3="Yes"),100,""))</f>
        <v/>
      </c>
      <c r="N25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8" s="25" t="str">
        <f>IF(Table1[[#This Row],[नाम विद्यार्थी]]="","",IF(Table1[[#This Row],[कक्षा]]&gt;8,5,""))</f>
        <v/>
      </c>
      <c r="P25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8" s="21"/>
      <c r="R2508" s="21"/>
      <c r="S2508" s="28" t="str">
        <f>IF(SUM(Table1[[#This Row],[छात्र निधि]:[टी.सी.शुल्क]])=0,"",SUM(Table1[[#This Row],[छात्र निधि]:[टी.सी.शुल्क]]))</f>
        <v/>
      </c>
      <c r="T2508" s="33"/>
      <c r="U2508" s="33"/>
      <c r="V2508" s="22"/>
    </row>
    <row r="2509" spans="2:22" ht="15">
      <c r="B2509" s="25" t="str">
        <f>IF(C2509="","",ROWS($A$4:A2509))</f>
        <v/>
      </c>
      <c r="C2509" s="25" t="str">
        <f>IF('Student Record'!A2507="","",'Student Record'!A2507)</f>
        <v/>
      </c>
      <c r="D2509" s="25" t="str">
        <f>IF('Student Record'!B2507="","",'Student Record'!B2507)</f>
        <v/>
      </c>
      <c r="E2509" s="25" t="str">
        <f>IF('Student Record'!C2507="","",'Student Record'!C2507)</f>
        <v/>
      </c>
      <c r="F2509" s="26" t="str">
        <f>IF('Student Record'!E2507="","",'Student Record'!E2507)</f>
        <v/>
      </c>
      <c r="G2509" s="26" t="str">
        <f>IF('Student Record'!G2507="","",'Student Record'!G2507)</f>
        <v/>
      </c>
      <c r="H2509" s="25" t="str">
        <f>IF('Student Record'!I2507="","",'Student Record'!I2507)</f>
        <v/>
      </c>
      <c r="I2509" s="27" t="str">
        <f>IF('Student Record'!J2507="","",'Student Record'!J2507)</f>
        <v/>
      </c>
      <c r="J2509" s="25" t="str">
        <f>IF('Student Record'!O2507="","",'Student Record'!O2507)</f>
        <v/>
      </c>
      <c r="K25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09" s="25" t="str">
        <f>IF(Table1[[#This Row],[नाम विद्यार्थी]]="","",IF(AND(Table1[[#This Row],[कक्षा]]&gt;8,Table1[[#This Row],[कक्षा]]&lt;11),50,""))</f>
        <v/>
      </c>
      <c r="M2509" s="28" t="str">
        <f>IF(Table1[[#This Row],[नाम विद्यार्थी]]="","",IF(AND(Table1[[#This Row],[कक्षा]]&gt;=11,'School Fees'!$L$3="Yes"),100,""))</f>
        <v/>
      </c>
      <c r="N25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09" s="25" t="str">
        <f>IF(Table1[[#This Row],[नाम विद्यार्थी]]="","",IF(Table1[[#This Row],[कक्षा]]&gt;8,5,""))</f>
        <v/>
      </c>
      <c r="P25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09" s="21"/>
      <c r="R2509" s="21"/>
      <c r="S2509" s="28" t="str">
        <f>IF(SUM(Table1[[#This Row],[छात्र निधि]:[टी.सी.शुल्क]])=0,"",SUM(Table1[[#This Row],[छात्र निधि]:[टी.सी.शुल्क]]))</f>
        <v/>
      </c>
      <c r="T2509" s="33"/>
      <c r="U2509" s="33"/>
      <c r="V2509" s="22"/>
    </row>
    <row r="2510" spans="2:22" ht="15">
      <c r="B2510" s="25" t="str">
        <f>IF(C2510="","",ROWS($A$4:A2510))</f>
        <v/>
      </c>
      <c r="C2510" s="25" t="str">
        <f>IF('Student Record'!A2508="","",'Student Record'!A2508)</f>
        <v/>
      </c>
      <c r="D2510" s="25" t="str">
        <f>IF('Student Record'!B2508="","",'Student Record'!B2508)</f>
        <v/>
      </c>
      <c r="E2510" s="25" t="str">
        <f>IF('Student Record'!C2508="","",'Student Record'!C2508)</f>
        <v/>
      </c>
      <c r="F2510" s="26" t="str">
        <f>IF('Student Record'!E2508="","",'Student Record'!E2508)</f>
        <v/>
      </c>
      <c r="G2510" s="26" t="str">
        <f>IF('Student Record'!G2508="","",'Student Record'!G2508)</f>
        <v/>
      </c>
      <c r="H2510" s="25" t="str">
        <f>IF('Student Record'!I2508="","",'Student Record'!I2508)</f>
        <v/>
      </c>
      <c r="I2510" s="27" t="str">
        <f>IF('Student Record'!J2508="","",'Student Record'!J2508)</f>
        <v/>
      </c>
      <c r="J2510" s="25" t="str">
        <f>IF('Student Record'!O2508="","",'Student Record'!O2508)</f>
        <v/>
      </c>
      <c r="K25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0" s="25" t="str">
        <f>IF(Table1[[#This Row],[नाम विद्यार्थी]]="","",IF(AND(Table1[[#This Row],[कक्षा]]&gt;8,Table1[[#This Row],[कक्षा]]&lt;11),50,""))</f>
        <v/>
      </c>
      <c r="M2510" s="28" t="str">
        <f>IF(Table1[[#This Row],[नाम विद्यार्थी]]="","",IF(AND(Table1[[#This Row],[कक्षा]]&gt;=11,'School Fees'!$L$3="Yes"),100,""))</f>
        <v/>
      </c>
      <c r="N25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0" s="25" t="str">
        <f>IF(Table1[[#This Row],[नाम विद्यार्थी]]="","",IF(Table1[[#This Row],[कक्षा]]&gt;8,5,""))</f>
        <v/>
      </c>
      <c r="P25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0" s="21"/>
      <c r="R2510" s="21"/>
      <c r="S2510" s="28" t="str">
        <f>IF(SUM(Table1[[#This Row],[छात्र निधि]:[टी.सी.शुल्क]])=0,"",SUM(Table1[[#This Row],[छात्र निधि]:[टी.सी.शुल्क]]))</f>
        <v/>
      </c>
      <c r="T2510" s="33"/>
      <c r="U2510" s="33"/>
      <c r="V2510" s="22"/>
    </row>
    <row r="2511" spans="2:22" ht="15">
      <c r="B2511" s="25" t="str">
        <f>IF(C2511="","",ROWS($A$4:A2511))</f>
        <v/>
      </c>
      <c r="C2511" s="25" t="str">
        <f>IF('Student Record'!A2509="","",'Student Record'!A2509)</f>
        <v/>
      </c>
      <c r="D2511" s="25" t="str">
        <f>IF('Student Record'!B2509="","",'Student Record'!B2509)</f>
        <v/>
      </c>
      <c r="E2511" s="25" t="str">
        <f>IF('Student Record'!C2509="","",'Student Record'!C2509)</f>
        <v/>
      </c>
      <c r="F2511" s="26" t="str">
        <f>IF('Student Record'!E2509="","",'Student Record'!E2509)</f>
        <v/>
      </c>
      <c r="G2511" s="26" t="str">
        <f>IF('Student Record'!G2509="","",'Student Record'!G2509)</f>
        <v/>
      </c>
      <c r="H2511" s="25" t="str">
        <f>IF('Student Record'!I2509="","",'Student Record'!I2509)</f>
        <v/>
      </c>
      <c r="I2511" s="27" t="str">
        <f>IF('Student Record'!J2509="","",'Student Record'!J2509)</f>
        <v/>
      </c>
      <c r="J2511" s="25" t="str">
        <f>IF('Student Record'!O2509="","",'Student Record'!O2509)</f>
        <v/>
      </c>
      <c r="K25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1" s="25" t="str">
        <f>IF(Table1[[#This Row],[नाम विद्यार्थी]]="","",IF(AND(Table1[[#This Row],[कक्षा]]&gt;8,Table1[[#This Row],[कक्षा]]&lt;11),50,""))</f>
        <v/>
      </c>
      <c r="M2511" s="28" t="str">
        <f>IF(Table1[[#This Row],[नाम विद्यार्थी]]="","",IF(AND(Table1[[#This Row],[कक्षा]]&gt;=11,'School Fees'!$L$3="Yes"),100,""))</f>
        <v/>
      </c>
      <c r="N25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1" s="25" t="str">
        <f>IF(Table1[[#This Row],[नाम विद्यार्थी]]="","",IF(Table1[[#This Row],[कक्षा]]&gt;8,5,""))</f>
        <v/>
      </c>
      <c r="P25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1" s="21"/>
      <c r="R2511" s="21"/>
      <c r="S2511" s="28" t="str">
        <f>IF(SUM(Table1[[#This Row],[छात्र निधि]:[टी.सी.शुल्क]])=0,"",SUM(Table1[[#This Row],[छात्र निधि]:[टी.सी.शुल्क]]))</f>
        <v/>
      </c>
      <c r="T2511" s="33"/>
      <c r="U2511" s="33"/>
      <c r="V2511" s="22"/>
    </row>
    <row r="2512" spans="2:22" ht="15">
      <c r="B2512" s="25" t="str">
        <f>IF(C2512="","",ROWS($A$4:A2512))</f>
        <v/>
      </c>
      <c r="C2512" s="25" t="str">
        <f>IF('Student Record'!A2510="","",'Student Record'!A2510)</f>
        <v/>
      </c>
      <c r="D2512" s="25" t="str">
        <f>IF('Student Record'!B2510="","",'Student Record'!B2510)</f>
        <v/>
      </c>
      <c r="E2512" s="25" t="str">
        <f>IF('Student Record'!C2510="","",'Student Record'!C2510)</f>
        <v/>
      </c>
      <c r="F2512" s="26" t="str">
        <f>IF('Student Record'!E2510="","",'Student Record'!E2510)</f>
        <v/>
      </c>
      <c r="G2512" s="26" t="str">
        <f>IF('Student Record'!G2510="","",'Student Record'!G2510)</f>
        <v/>
      </c>
      <c r="H2512" s="25" t="str">
        <f>IF('Student Record'!I2510="","",'Student Record'!I2510)</f>
        <v/>
      </c>
      <c r="I2512" s="27" t="str">
        <f>IF('Student Record'!J2510="","",'Student Record'!J2510)</f>
        <v/>
      </c>
      <c r="J2512" s="25" t="str">
        <f>IF('Student Record'!O2510="","",'Student Record'!O2510)</f>
        <v/>
      </c>
      <c r="K25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2" s="25" t="str">
        <f>IF(Table1[[#This Row],[नाम विद्यार्थी]]="","",IF(AND(Table1[[#This Row],[कक्षा]]&gt;8,Table1[[#This Row],[कक्षा]]&lt;11),50,""))</f>
        <v/>
      </c>
      <c r="M2512" s="28" t="str">
        <f>IF(Table1[[#This Row],[नाम विद्यार्थी]]="","",IF(AND(Table1[[#This Row],[कक्षा]]&gt;=11,'School Fees'!$L$3="Yes"),100,""))</f>
        <v/>
      </c>
      <c r="N25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2" s="25" t="str">
        <f>IF(Table1[[#This Row],[नाम विद्यार्थी]]="","",IF(Table1[[#This Row],[कक्षा]]&gt;8,5,""))</f>
        <v/>
      </c>
      <c r="P25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2" s="21"/>
      <c r="R2512" s="21"/>
      <c r="S2512" s="28" t="str">
        <f>IF(SUM(Table1[[#This Row],[छात्र निधि]:[टी.सी.शुल्क]])=0,"",SUM(Table1[[#This Row],[छात्र निधि]:[टी.सी.शुल्क]]))</f>
        <v/>
      </c>
      <c r="T2512" s="33"/>
      <c r="U2512" s="33"/>
      <c r="V2512" s="22"/>
    </row>
    <row r="2513" spans="2:22" ht="15">
      <c r="B2513" s="25" t="str">
        <f>IF(C2513="","",ROWS($A$4:A2513))</f>
        <v/>
      </c>
      <c r="C2513" s="25" t="str">
        <f>IF('Student Record'!A2511="","",'Student Record'!A2511)</f>
        <v/>
      </c>
      <c r="D2513" s="25" t="str">
        <f>IF('Student Record'!B2511="","",'Student Record'!B2511)</f>
        <v/>
      </c>
      <c r="E2513" s="25" t="str">
        <f>IF('Student Record'!C2511="","",'Student Record'!C2511)</f>
        <v/>
      </c>
      <c r="F2513" s="26" t="str">
        <f>IF('Student Record'!E2511="","",'Student Record'!E2511)</f>
        <v/>
      </c>
      <c r="G2513" s="26" t="str">
        <f>IF('Student Record'!G2511="","",'Student Record'!G2511)</f>
        <v/>
      </c>
      <c r="H2513" s="25" t="str">
        <f>IF('Student Record'!I2511="","",'Student Record'!I2511)</f>
        <v/>
      </c>
      <c r="I2513" s="27" t="str">
        <f>IF('Student Record'!J2511="","",'Student Record'!J2511)</f>
        <v/>
      </c>
      <c r="J2513" s="25" t="str">
        <f>IF('Student Record'!O2511="","",'Student Record'!O2511)</f>
        <v/>
      </c>
      <c r="K25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3" s="25" t="str">
        <f>IF(Table1[[#This Row],[नाम विद्यार्थी]]="","",IF(AND(Table1[[#This Row],[कक्षा]]&gt;8,Table1[[#This Row],[कक्षा]]&lt;11),50,""))</f>
        <v/>
      </c>
      <c r="M2513" s="28" t="str">
        <f>IF(Table1[[#This Row],[नाम विद्यार्थी]]="","",IF(AND(Table1[[#This Row],[कक्षा]]&gt;=11,'School Fees'!$L$3="Yes"),100,""))</f>
        <v/>
      </c>
      <c r="N25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3" s="25" t="str">
        <f>IF(Table1[[#This Row],[नाम विद्यार्थी]]="","",IF(Table1[[#This Row],[कक्षा]]&gt;8,5,""))</f>
        <v/>
      </c>
      <c r="P25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3" s="21"/>
      <c r="R2513" s="21"/>
      <c r="S2513" s="28" t="str">
        <f>IF(SUM(Table1[[#This Row],[छात्र निधि]:[टी.सी.शुल्क]])=0,"",SUM(Table1[[#This Row],[छात्र निधि]:[टी.सी.शुल्क]]))</f>
        <v/>
      </c>
      <c r="T2513" s="33"/>
      <c r="U2513" s="33"/>
      <c r="V2513" s="22"/>
    </row>
    <row r="2514" spans="2:22" ht="15">
      <c r="B2514" s="25" t="str">
        <f>IF(C2514="","",ROWS($A$4:A2514))</f>
        <v/>
      </c>
      <c r="C2514" s="25" t="str">
        <f>IF('Student Record'!A2512="","",'Student Record'!A2512)</f>
        <v/>
      </c>
      <c r="D2514" s="25" t="str">
        <f>IF('Student Record'!B2512="","",'Student Record'!B2512)</f>
        <v/>
      </c>
      <c r="E2514" s="25" t="str">
        <f>IF('Student Record'!C2512="","",'Student Record'!C2512)</f>
        <v/>
      </c>
      <c r="F2514" s="26" t="str">
        <f>IF('Student Record'!E2512="","",'Student Record'!E2512)</f>
        <v/>
      </c>
      <c r="G2514" s="26" t="str">
        <f>IF('Student Record'!G2512="","",'Student Record'!G2512)</f>
        <v/>
      </c>
      <c r="H2514" s="25" t="str">
        <f>IF('Student Record'!I2512="","",'Student Record'!I2512)</f>
        <v/>
      </c>
      <c r="I2514" s="27" t="str">
        <f>IF('Student Record'!J2512="","",'Student Record'!J2512)</f>
        <v/>
      </c>
      <c r="J2514" s="25" t="str">
        <f>IF('Student Record'!O2512="","",'Student Record'!O2512)</f>
        <v/>
      </c>
      <c r="K25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4" s="25" t="str">
        <f>IF(Table1[[#This Row],[नाम विद्यार्थी]]="","",IF(AND(Table1[[#This Row],[कक्षा]]&gt;8,Table1[[#This Row],[कक्षा]]&lt;11),50,""))</f>
        <v/>
      </c>
      <c r="M2514" s="28" t="str">
        <f>IF(Table1[[#This Row],[नाम विद्यार्थी]]="","",IF(AND(Table1[[#This Row],[कक्षा]]&gt;=11,'School Fees'!$L$3="Yes"),100,""))</f>
        <v/>
      </c>
      <c r="N25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4" s="25" t="str">
        <f>IF(Table1[[#This Row],[नाम विद्यार्थी]]="","",IF(Table1[[#This Row],[कक्षा]]&gt;8,5,""))</f>
        <v/>
      </c>
      <c r="P25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4" s="21"/>
      <c r="R2514" s="21"/>
      <c r="S2514" s="28" t="str">
        <f>IF(SUM(Table1[[#This Row],[छात्र निधि]:[टी.सी.शुल्क]])=0,"",SUM(Table1[[#This Row],[छात्र निधि]:[टी.सी.शुल्क]]))</f>
        <v/>
      </c>
      <c r="T2514" s="33"/>
      <c r="U2514" s="33"/>
      <c r="V2514" s="22"/>
    </row>
    <row r="2515" spans="2:22" ht="15">
      <c r="B2515" s="25" t="str">
        <f>IF(C2515="","",ROWS($A$4:A2515))</f>
        <v/>
      </c>
      <c r="C2515" s="25" t="str">
        <f>IF('Student Record'!A2513="","",'Student Record'!A2513)</f>
        <v/>
      </c>
      <c r="D2515" s="25" t="str">
        <f>IF('Student Record'!B2513="","",'Student Record'!B2513)</f>
        <v/>
      </c>
      <c r="E2515" s="25" t="str">
        <f>IF('Student Record'!C2513="","",'Student Record'!C2513)</f>
        <v/>
      </c>
      <c r="F2515" s="26" t="str">
        <f>IF('Student Record'!E2513="","",'Student Record'!E2513)</f>
        <v/>
      </c>
      <c r="G2515" s="26" t="str">
        <f>IF('Student Record'!G2513="","",'Student Record'!G2513)</f>
        <v/>
      </c>
      <c r="H2515" s="25" t="str">
        <f>IF('Student Record'!I2513="","",'Student Record'!I2513)</f>
        <v/>
      </c>
      <c r="I2515" s="27" t="str">
        <f>IF('Student Record'!J2513="","",'Student Record'!J2513)</f>
        <v/>
      </c>
      <c r="J2515" s="25" t="str">
        <f>IF('Student Record'!O2513="","",'Student Record'!O2513)</f>
        <v/>
      </c>
      <c r="K25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5" s="25" t="str">
        <f>IF(Table1[[#This Row],[नाम विद्यार्थी]]="","",IF(AND(Table1[[#This Row],[कक्षा]]&gt;8,Table1[[#This Row],[कक्षा]]&lt;11),50,""))</f>
        <v/>
      </c>
      <c r="M2515" s="28" t="str">
        <f>IF(Table1[[#This Row],[नाम विद्यार्थी]]="","",IF(AND(Table1[[#This Row],[कक्षा]]&gt;=11,'School Fees'!$L$3="Yes"),100,""))</f>
        <v/>
      </c>
      <c r="N25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5" s="25" t="str">
        <f>IF(Table1[[#This Row],[नाम विद्यार्थी]]="","",IF(Table1[[#This Row],[कक्षा]]&gt;8,5,""))</f>
        <v/>
      </c>
      <c r="P25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5" s="21"/>
      <c r="R2515" s="21"/>
      <c r="S2515" s="28" t="str">
        <f>IF(SUM(Table1[[#This Row],[छात्र निधि]:[टी.सी.शुल्क]])=0,"",SUM(Table1[[#This Row],[छात्र निधि]:[टी.सी.शुल्क]]))</f>
        <v/>
      </c>
      <c r="T2515" s="33"/>
      <c r="U2515" s="33"/>
      <c r="V2515" s="22"/>
    </row>
    <row r="2516" spans="2:22" ht="15">
      <c r="B2516" s="25" t="str">
        <f>IF(C2516="","",ROWS($A$4:A2516))</f>
        <v/>
      </c>
      <c r="C2516" s="25" t="str">
        <f>IF('Student Record'!A2514="","",'Student Record'!A2514)</f>
        <v/>
      </c>
      <c r="D2516" s="25" t="str">
        <f>IF('Student Record'!B2514="","",'Student Record'!B2514)</f>
        <v/>
      </c>
      <c r="E2516" s="25" t="str">
        <f>IF('Student Record'!C2514="","",'Student Record'!C2514)</f>
        <v/>
      </c>
      <c r="F2516" s="26" t="str">
        <f>IF('Student Record'!E2514="","",'Student Record'!E2514)</f>
        <v/>
      </c>
      <c r="G2516" s="26" t="str">
        <f>IF('Student Record'!G2514="","",'Student Record'!G2514)</f>
        <v/>
      </c>
      <c r="H2516" s="25" t="str">
        <f>IF('Student Record'!I2514="","",'Student Record'!I2514)</f>
        <v/>
      </c>
      <c r="I2516" s="27" t="str">
        <f>IF('Student Record'!J2514="","",'Student Record'!J2514)</f>
        <v/>
      </c>
      <c r="J2516" s="25" t="str">
        <f>IF('Student Record'!O2514="","",'Student Record'!O2514)</f>
        <v/>
      </c>
      <c r="K25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6" s="25" t="str">
        <f>IF(Table1[[#This Row],[नाम विद्यार्थी]]="","",IF(AND(Table1[[#This Row],[कक्षा]]&gt;8,Table1[[#This Row],[कक्षा]]&lt;11),50,""))</f>
        <v/>
      </c>
      <c r="M2516" s="28" t="str">
        <f>IF(Table1[[#This Row],[नाम विद्यार्थी]]="","",IF(AND(Table1[[#This Row],[कक्षा]]&gt;=11,'School Fees'!$L$3="Yes"),100,""))</f>
        <v/>
      </c>
      <c r="N25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6" s="25" t="str">
        <f>IF(Table1[[#This Row],[नाम विद्यार्थी]]="","",IF(Table1[[#This Row],[कक्षा]]&gt;8,5,""))</f>
        <v/>
      </c>
      <c r="P25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6" s="21"/>
      <c r="R2516" s="21"/>
      <c r="S2516" s="28" t="str">
        <f>IF(SUM(Table1[[#This Row],[छात्र निधि]:[टी.सी.शुल्क]])=0,"",SUM(Table1[[#This Row],[छात्र निधि]:[टी.सी.शुल्क]]))</f>
        <v/>
      </c>
      <c r="T2516" s="33"/>
      <c r="U2516" s="33"/>
      <c r="V2516" s="22"/>
    </row>
    <row r="2517" spans="2:22" ht="15">
      <c r="B2517" s="25" t="str">
        <f>IF(C2517="","",ROWS($A$4:A2517))</f>
        <v/>
      </c>
      <c r="C2517" s="25" t="str">
        <f>IF('Student Record'!A2515="","",'Student Record'!A2515)</f>
        <v/>
      </c>
      <c r="D2517" s="25" t="str">
        <f>IF('Student Record'!B2515="","",'Student Record'!B2515)</f>
        <v/>
      </c>
      <c r="E2517" s="25" t="str">
        <f>IF('Student Record'!C2515="","",'Student Record'!C2515)</f>
        <v/>
      </c>
      <c r="F2517" s="26" t="str">
        <f>IF('Student Record'!E2515="","",'Student Record'!E2515)</f>
        <v/>
      </c>
      <c r="G2517" s="26" t="str">
        <f>IF('Student Record'!G2515="","",'Student Record'!G2515)</f>
        <v/>
      </c>
      <c r="H2517" s="25" t="str">
        <f>IF('Student Record'!I2515="","",'Student Record'!I2515)</f>
        <v/>
      </c>
      <c r="I2517" s="27" t="str">
        <f>IF('Student Record'!J2515="","",'Student Record'!J2515)</f>
        <v/>
      </c>
      <c r="J2517" s="25" t="str">
        <f>IF('Student Record'!O2515="","",'Student Record'!O2515)</f>
        <v/>
      </c>
      <c r="K25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7" s="25" t="str">
        <f>IF(Table1[[#This Row],[नाम विद्यार्थी]]="","",IF(AND(Table1[[#This Row],[कक्षा]]&gt;8,Table1[[#This Row],[कक्षा]]&lt;11),50,""))</f>
        <v/>
      </c>
      <c r="M2517" s="28" t="str">
        <f>IF(Table1[[#This Row],[नाम विद्यार्थी]]="","",IF(AND(Table1[[#This Row],[कक्षा]]&gt;=11,'School Fees'!$L$3="Yes"),100,""))</f>
        <v/>
      </c>
      <c r="N25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7" s="25" t="str">
        <f>IF(Table1[[#This Row],[नाम विद्यार्थी]]="","",IF(Table1[[#This Row],[कक्षा]]&gt;8,5,""))</f>
        <v/>
      </c>
      <c r="P25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7" s="21"/>
      <c r="R2517" s="21"/>
      <c r="S2517" s="28" t="str">
        <f>IF(SUM(Table1[[#This Row],[छात्र निधि]:[टी.सी.शुल्क]])=0,"",SUM(Table1[[#This Row],[छात्र निधि]:[टी.सी.शुल्क]]))</f>
        <v/>
      </c>
      <c r="T2517" s="33"/>
      <c r="U2517" s="33"/>
      <c r="V2517" s="22"/>
    </row>
    <row r="2518" spans="2:22" ht="15">
      <c r="B2518" s="25" t="str">
        <f>IF(C2518="","",ROWS($A$4:A2518))</f>
        <v/>
      </c>
      <c r="C2518" s="25" t="str">
        <f>IF('Student Record'!A2516="","",'Student Record'!A2516)</f>
        <v/>
      </c>
      <c r="D2518" s="25" t="str">
        <f>IF('Student Record'!B2516="","",'Student Record'!B2516)</f>
        <v/>
      </c>
      <c r="E2518" s="25" t="str">
        <f>IF('Student Record'!C2516="","",'Student Record'!C2516)</f>
        <v/>
      </c>
      <c r="F2518" s="26" t="str">
        <f>IF('Student Record'!E2516="","",'Student Record'!E2516)</f>
        <v/>
      </c>
      <c r="G2518" s="26" t="str">
        <f>IF('Student Record'!G2516="","",'Student Record'!G2516)</f>
        <v/>
      </c>
      <c r="H2518" s="25" t="str">
        <f>IF('Student Record'!I2516="","",'Student Record'!I2516)</f>
        <v/>
      </c>
      <c r="I2518" s="27" t="str">
        <f>IF('Student Record'!J2516="","",'Student Record'!J2516)</f>
        <v/>
      </c>
      <c r="J2518" s="25" t="str">
        <f>IF('Student Record'!O2516="","",'Student Record'!O2516)</f>
        <v/>
      </c>
      <c r="K25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8" s="25" t="str">
        <f>IF(Table1[[#This Row],[नाम विद्यार्थी]]="","",IF(AND(Table1[[#This Row],[कक्षा]]&gt;8,Table1[[#This Row],[कक्षा]]&lt;11),50,""))</f>
        <v/>
      </c>
      <c r="M2518" s="28" t="str">
        <f>IF(Table1[[#This Row],[नाम विद्यार्थी]]="","",IF(AND(Table1[[#This Row],[कक्षा]]&gt;=11,'School Fees'!$L$3="Yes"),100,""))</f>
        <v/>
      </c>
      <c r="N25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8" s="25" t="str">
        <f>IF(Table1[[#This Row],[नाम विद्यार्थी]]="","",IF(Table1[[#This Row],[कक्षा]]&gt;8,5,""))</f>
        <v/>
      </c>
      <c r="P25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8" s="21"/>
      <c r="R2518" s="21"/>
      <c r="S2518" s="28" t="str">
        <f>IF(SUM(Table1[[#This Row],[छात्र निधि]:[टी.सी.शुल्क]])=0,"",SUM(Table1[[#This Row],[छात्र निधि]:[टी.सी.शुल्क]]))</f>
        <v/>
      </c>
      <c r="T2518" s="33"/>
      <c r="U2518" s="33"/>
      <c r="V2518" s="22"/>
    </row>
    <row r="2519" spans="2:22" ht="15">
      <c r="B2519" s="25" t="str">
        <f>IF(C2519="","",ROWS($A$4:A2519))</f>
        <v/>
      </c>
      <c r="C2519" s="25" t="str">
        <f>IF('Student Record'!A2517="","",'Student Record'!A2517)</f>
        <v/>
      </c>
      <c r="D2519" s="25" t="str">
        <f>IF('Student Record'!B2517="","",'Student Record'!B2517)</f>
        <v/>
      </c>
      <c r="E2519" s="25" t="str">
        <f>IF('Student Record'!C2517="","",'Student Record'!C2517)</f>
        <v/>
      </c>
      <c r="F2519" s="26" t="str">
        <f>IF('Student Record'!E2517="","",'Student Record'!E2517)</f>
        <v/>
      </c>
      <c r="G2519" s="26" t="str">
        <f>IF('Student Record'!G2517="","",'Student Record'!G2517)</f>
        <v/>
      </c>
      <c r="H2519" s="25" t="str">
        <f>IF('Student Record'!I2517="","",'Student Record'!I2517)</f>
        <v/>
      </c>
      <c r="I2519" s="27" t="str">
        <f>IF('Student Record'!J2517="","",'Student Record'!J2517)</f>
        <v/>
      </c>
      <c r="J2519" s="25" t="str">
        <f>IF('Student Record'!O2517="","",'Student Record'!O2517)</f>
        <v/>
      </c>
      <c r="K25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19" s="25" t="str">
        <f>IF(Table1[[#This Row],[नाम विद्यार्थी]]="","",IF(AND(Table1[[#This Row],[कक्षा]]&gt;8,Table1[[#This Row],[कक्षा]]&lt;11),50,""))</f>
        <v/>
      </c>
      <c r="M2519" s="28" t="str">
        <f>IF(Table1[[#This Row],[नाम विद्यार्थी]]="","",IF(AND(Table1[[#This Row],[कक्षा]]&gt;=11,'School Fees'!$L$3="Yes"),100,""))</f>
        <v/>
      </c>
      <c r="N25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19" s="25" t="str">
        <f>IF(Table1[[#This Row],[नाम विद्यार्थी]]="","",IF(Table1[[#This Row],[कक्षा]]&gt;8,5,""))</f>
        <v/>
      </c>
      <c r="P25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19" s="21"/>
      <c r="R2519" s="21"/>
      <c r="S2519" s="28" t="str">
        <f>IF(SUM(Table1[[#This Row],[छात्र निधि]:[टी.सी.शुल्क]])=0,"",SUM(Table1[[#This Row],[छात्र निधि]:[टी.सी.शुल्क]]))</f>
        <v/>
      </c>
      <c r="T2519" s="33"/>
      <c r="U2519" s="33"/>
      <c r="V2519" s="22"/>
    </row>
    <row r="2520" spans="2:22" ht="15">
      <c r="B2520" s="25" t="str">
        <f>IF(C2520="","",ROWS($A$4:A2520))</f>
        <v/>
      </c>
      <c r="C2520" s="25" t="str">
        <f>IF('Student Record'!A2518="","",'Student Record'!A2518)</f>
        <v/>
      </c>
      <c r="D2520" s="25" t="str">
        <f>IF('Student Record'!B2518="","",'Student Record'!B2518)</f>
        <v/>
      </c>
      <c r="E2520" s="25" t="str">
        <f>IF('Student Record'!C2518="","",'Student Record'!C2518)</f>
        <v/>
      </c>
      <c r="F2520" s="26" t="str">
        <f>IF('Student Record'!E2518="","",'Student Record'!E2518)</f>
        <v/>
      </c>
      <c r="G2520" s="26" t="str">
        <f>IF('Student Record'!G2518="","",'Student Record'!G2518)</f>
        <v/>
      </c>
      <c r="H2520" s="25" t="str">
        <f>IF('Student Record'!I2518="","",'Student Record'!I2518)</f>
        <v/>
      </c>
      <c r="I2520" s="27" t="str">
        <f>IF('Student Record'!J2518="","",'Student Record'!J2518)</f>
        <v/>
      </c>
      <c r="J2520" s="25" t="str">
        <f>IF('Student Record'!O2518="","",'Student Record'!O2518)</f>
        <v/>
      </c>
      <c r="K25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0" s="25" t="str">
        <f>IF(Table1[[#This Row],[नाम विद्यार्थी]]="","",IF(AND(Table1[[#This Row],[कक्षा]]&gt;8,Table1[[#This Row],[कक्षा]]&lt;11),50,""))</f>
        <v/>
      </c>
      <c r="M2520" s="28" t="str">
        <f>IF(Table1[[#This Row],[नाम विद्यार्थी]]="","",IF(AND(Table1[[#This Row],[कक्षा]]&gt;=11,'School Fees'!$L$3="Yes"),100,""))</f>
        <v/>
      </c>
      <c r="N25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0" s="25" t="str">
        <f>IF(Table1[[#This Row],[नाम विद्यार्थी]]="","",IF(Table1[[#This Row],[कक्षा]]&gt;8,5,""))</f>
        <v/>
      </c>
      <c r="P25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0" s="21"/>
      <c r="R2520" s="21"/>
      <c r="S2520" s="28" t="str">
        <f>IF(SUM(Table1[[#This Row],[छात्र निधि]:[टी.सी.शुल्क]])=0,"",SUM(Table1[[#This Row],[छात्र निधि]:[टी.सी.शुल्क]]))</f>
        <v/>
      </c>
      <c r="T2520" s="33"/>
      <c r="U2520" s="33"/>
      <c r="V2520" s="22"/>
    </row>
    <row r="2521" spans="2:22" ht="15">
      <c r="B2521" s="25" t="str">
        <f>IF(C2521="","",ROWS($A$4:A2521))</f>
        <v/>
      </c>
      <c r="C2521" s="25" t="str">
        <f>IF('Student Record'!A2519="","",'Student Record'!A2519)</f>
        <v/>
      </c>
      <c r="D2521" s="25" t="str">
        <f>IF('Student Record'!B2519="","",'Student Record'!B2519)</f>
        <v/>
      </c>
      <c r="E2521" s="25" t="str">
        <f>IF('Student Record'!C2519="","",'Student Record'!C2519)</f>
        <v/>
      </c>
      <c r="F2521" s="26" t="str">
        <f>IF('Student Record'!E2519="","",'Student Record'!E2519)</f>
        <v/>
      </c>
      <c r="G2521" s="26" t="str">
        <f>IF('Student Record'!G2519="","",'Student Record'!G2519)</f>
        <v/>
      </c>
      <c r="H2521" s="25" t="str">
        <f>IF('Student Record'!I2519="","",'Student Record'!I2519)</f>
        <v/>
      </c>
      <c r="I2521" s="27" t="str">
        <f>IF('Student Record'!J2519="","",'Student Record'!J2519)</f>
        <v/>
      </c>
      <c r="J2521" s="25" t="str">
        <f>IF('Student Record'!O2519="","",'Student Record'!O2519)</f>
        <v/>
      </c>
      <c r="K25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1" s="25" t="str">
        <f>IF(Table1[[#This Row],[नाम विद्यार्थी]]="","",IF(AND(Table1[[#This Row],[कक्षा]]&gt;8,Table1[[#This Row],[कक्षा]]&lt;11),50,""))</f>
        <v/>
      </c>
      <c r="M2521" s="28" t="str">
        <f>IF(Table1[[#This Row],[नाम विद्यार्थी]]="","",IF(AND(Table1[[#This Row],[कक्षा]]&gt;=11,'School Fees'!$L$3="Yes"),100,""))</f>
        <v/>
      </c>
      <c r="N25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1" s="25" t="str">
        <f>IF(Table1[[#This Row],[नाम विद्यार्थी]]="","",IF(Table1[[#This Row],[कक्षा]]&gt;8,5,""))</f>
        <v/>
      </c>
      <c r="P25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1" s="21"/>
      <c r="R2521" s="21"/>
      <c r="S2521" s="28" t="str">
        <f>IF(SUM(Table1[[#This Row],[छात्र निधि]:[टी.सी.शुल्क]])=0,"",SUM(Table1[[#This Row],[छात्र निधि]:[टी.सी.शुल्क]]))</f>
        <v/>
      </c>
      <c r="T2521" s="33"/>
      <c r="U2521" s="33"/>
      <c r="V2521" s="22"/>
    </row>
    <row r="2522" spans="2:22" ht="15">
      <c r="B2522" s="25" t="str">
        <f>IF(C2522="","",ROWS($A$4:A2522))</f>
        <v/>
      </c>
      <c r="C2522" s="25" t="str">
        <f>IF('Student Record'!A2520="","",'Student Record'!A2520)</f>
        <v/>
      </c>
      <c r="D2522" s="25" t="str">
        <f>IF('Student Record'!B2520="","",'Student Record'!B2520)</f>
        <v/>
      </c>
      <c r="E2522" s="25" t="str">
        <f>IF('Student Record'!C2520="","",'Student Record'!C2520)</f>
        <v/>
      </c>
      <c r="F2522" s="26" t="str">
        <f>IF('Student Record'!E2520="","",'Student Record'!E2520)</f>
        <v/>
      </c>
      <c r="G2522" s="26" t="str">
        <f>IF('Student Record'!G2520="","",'Student Record'!G2520)</f>
        <v/>
      </c>
      <c r="H2522" s="25" t="str">
        <f>IF('Student Record'!I2520="","",'Student Record'!I2520)</f>
        <v/>
      </c>
      <c r="I2522" s="27" t="str">
        <f>IF('Student Record'!J2520="","",'Student Record'!J2520)</f>
        <v/>
      </c>
      <c r="J2522" s="25" t="str">
        <f>IF('Student Record'!O2520="","",'Student Record'!O2520)</f>
        <v/>
      </c>
      <c r="K252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2" s="25" t="str">
        <f>IF(Table1[[#This Row],[नाम विद्यार्थी]]="","",IF(AND(Table1[[#This Row],[कक्षा]]&gt;8,Table1[[#This Row],[कक्षा]]&lt;11),50,""))</f>
        <v/>
      </c>
      <c r="M2522" s="28" t="str">
        <f>IF(Table1[[#This Row],[नाम विद्यार्थी]]="","",IF(AND(Table1[[#This Row],[कक्षा]]&gt;=11,'School Fees'!$L$3="Yes"),100,""))</f>
        <v/>
      </c>
      <c r="N252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2" s="25" t="str">
        <f>IF(Table1[[#This Row],[नाम विद्यार्थी]]="","",IF(Table1[[#This Row],[कक्षा]]&gt;8,5,""))</f>
        <v/>
      </c>
      <c r="P252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2" s="21"/>
      <c r="R2522" s="21"/>
      <c r="S2522" s="28" t="str">
        <f>IF(SUM(Table1[[#This Row],[छात्र निधि]:[टी.सी.शुल्क]])=0,"",SUM(Table1[[#This Row],[छात्र निधि]:[टी.सी.शुल्क]]))</f>
        <v/>
      </c>
      <c r="T2522" s="33"/>
      <c r="U2522" s="33"/>
      <c r="V2522" s="22"/>
    </row>
    <row r="2523" spans="2:22" ht="15">
      <c r="B2523" s="25" t="str">
        <f>IF(C2523="","",ROWS($A$4:A2523))</f>
        <v/>
      </c>
      <c r="C2523" s="25" t="str">
        <f>IF('Student Record'!A2521="","",'Student Record'!A2521)</f>
        <v/>
      </c>
      <c r="D2523" s="25" t="str">
        <f>IF('Student Record'!B2521="","",'Student Record'!B2521)</f>
        <v/>
      </c>
      <c r="E2523" s="25" t="str">
        <f>IF('Student Record'!C2521="","",'Student Record'!C2521)</f>
        <v/>
      </c>
      <c r="F2523" s="26" t="str">
        <f>IF('Student Record'!E2521="","",'Student Record'!E2521)</f>
        <v/>
      </c>
      <c r="G2523" s="26" t="str">
        <f>IF('Student Record'!G2521="","",'Student Record'!G2521)</f>
        <v/>
      </c>
      <c r="H2523" s="25" t="str">
        <f>IF('Student Record'!I2521="","",'Student Record'!I2521)</f>
        <v/>
      </c>
      <c r="I2523" s="27" t="str">
        <f>IF('Student Record'!J2521="","",'Student Record'!J2521)</f>
        <v/>
      </c>
      <c r="J2523" s="25" t="str">
        <f>IF('Student Record'!O2521="","",'Student Record'!O2521)</f>
        <v/>
      </c>
      <c r="K252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3" s="25" t="str">
        <f>IF(Table1[[#This Row],[नाम विद्यार्थी]]="","",IF(AND(Table1[[#This Row],[कक्षा]]&gt;8,Table1[[#This Row],[कक्षा]]&lt;11),50,""))</f>
        <v/>
      </c>
      <c r="M2523" s="28" t="str">
        <f>IF(Table1[[#This Row],[नाम विद्यार्थी]]="","",IF(AND(Table1[[#This Row],[कक्षा]]&gt;=11,'School Fees'!$L$3="Yes"),100,""))</f>
        <v/>
      </c>
      <c r="N252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3" s="25" t="str">
        <f>IF(Table1[[#This Row],[नाम विद्यार्थी]]="","",IF(Table1[[#This Row],[कक्षा]]&gt;8,5,""))</f>
        <v/>
      </c>
      <c r="P252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3" s="21"/>
      <c r="R2523" s="21"/>
      <c r="S2523" s="28" t="str">
        <f>IF(SUM(Table1[[#This Row],[छात्र निधि]:[टी.सी.शुल्क]])=0,"",SUM(Table1[[#This Row],[छात्र निधि]:[टी.सी.शुल्क]]))</f>
        <v/>
      </c>
      <c r="T2523" s="33"/>
      <c r="U2523" s="33"/>
      <c r="V2523" s="22"/>
    </row>
    <row r="2524" spans="2:22" ht="15">
      <c r="B2524" s="25" t="str">
        <f>IF(C2524="","",ROWS($A$4:A2524))</f>
        <v/>
      </c>
      <c r="C2524" s="25" t="str">
        <f>IF('Student Record'!A2522="","",'Student Record'!A2522)</f>
        <v/>
      </c>
      <c r="D2524" s="25" t="str">
        <f>IF('Student Record'!B2522="","",'Student Record'!B2522)</f>
        <v/>
      </c>
      <c r="E2524" s="25" t="str">
        <f>IF('Student Record'!C2522="","",'Student Record'!C2522)</f>
        <v/>
      </c>
      <c r="F2524" s="26" t="str">
        <f>IF('Student Record'!E2522="","",'Student Record'!E2522)</f>
        <v/>
      </c>
      <c r="G2524" s="26" t="str">
        <f>IF('Student Record'!G2522="","",'Student Record'!G2522)</f>
        <v/>
      </c>
      <c r="H2524" s="25" t="str">
        <f>IF('Student Record'!I2522="","",'Student Record'!I2522)</f>
        <v/>
      </c>
      <c r="I2524" s="27" t="str">
        <f>IF('Student Record'!J2522="","",'Student Record'!J2522)</f>
        <v/>
      </c>
      <c r="J2524" s="25" t="str">
        <f>IF('Student Record'!O2522="","",'Student Record'!O2522)</f>
        <v/>
      </c>
      <c r="K252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4" s="25" t="str">
        <f>IF(Table1[[#This Row],[नाम विद्यार्थी]]="","",IF(AND(Table1[[#This Row],[कक्षा]]&gt;8,Table1[[#This Row],[कक्षा]]&lt;11),50,""))</f>
        <v/>
      </c>
      <c r="M2524" s="28" t="str">
        <f>IF(Table1[[#This Row],[नाम विद्यार्थी]]="","",IF(AND(Table1[[#This Row],[कक्षा]]&gt;=11,'School Fees'!$L$3="Yes"),100,""))</f>
        <v/>
      </c>
      <c r="N252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4" s="25" t="str">
        <f>IF(Table1[[#This Row],[नाम विद्यार्थी]]="","",IF(Table1[[#This Row],[कक्षा]]&gt;8,5,""))</f>
        <v/>
      </c>
      <c r="P252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4" s="21"/>
      <c r="R2524" s="21"/>
      <c r="S2524" s="28" t="str">
        <f>IF(SUM(Table1[[#This Row],[छात्र निधि]:[टी.सी.शुल्क]])=0,"",SUM(Table1[[#This Row],[छात्र निधि]:[टी.सी.शुल्क]]))</f>
        <v/>
      </c>
      <c r="T2524" s="33"/>
      <c r="U2524" s="33"/>
      <c r="V2524" s="22"/>
    </row>
    <row r="2525" spans="2:22" ht="15">
      <c r="B2525" s="25" t="str">
        <f>IF(C2525="","",ROWS($A$4:A2525))</f>
        <v/>
      </c>
      <c r="C2525" s="25" t="str">
        <f>IF('Student Record'!A2523="","",'Student Record'!A2523)</f>
        <v/>
      </c>
      <c r="D2525" s="25" t="str">
        <f>IF('Student Record'!B2523="","",'Student Record'!B2523)</f>
        <v/>
      </c>
      <c r="E2525" s="25" t="str">
        <f>IF('Student Record'!C2523="","",'Student Record'!C2523)</f>
        <v/>
      </c>
      <c r="F2525" s="26" t="str">
        <f>IF('Student Record'!E2523="","",'Student Record'!E2523)</f>
        <v/>
      </c>
      <c r="G2525" s="26" t="str">
        <f>IF('Student Record'!G2523="","",'Student Record'!G2523)</f>
        <v/>
      </c>
      <c r="H2525" s="25" t="str">
        <f>IF('Student Record'!I2523="","",'Student Record'!I2523)</f>
        <v/>
      </c>
      <c r="I2525" s="27" t="str">
        <f>IF('Student Record'!J2523="","",'Student Record'!J2523)</f>
        <v/>
      </c>
      <c r="J2525" s="25" t="str">
        <f>IF('Student Record'!O2523="","",'Student Record'!O2523)</f>
        <v/>
      </c>
      <c r="K252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5" s="25" t="str">
        <f>IF(Table1[[#This Row],[नाम विद्यार्थी]]="","",IF(AND(Table1[[#This Row],[कक्षा]]&gt;8,Table1[[#This Row],[कक्षा]]&lt;11),50,""))</f>
        <v/>
      </c>
      <c r="M2525" s="28" t="str">
        <f>IF(Table1[[#This Row],[नाम विद्यार्थी]]="","",IF(AND(Table1[[#This Row],[कक्षा]]&gt;=11,'School Fees'!$L$3="Yes"),100,""))</f>
        <v/>
      </c>
      <c r="N252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5" s="25" t="str">
        <f>IF(Table1[[#This Row],[नाम विद्यार्थी]]="","",IF(Table1[[#This Row],[कक्षा]]&gt;8,5,""))</f>
        <v/>
      </c>
      <c r="P252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5" s="21"/>
      <c r="R2525" s="21"/>
      <c r="S2525" s="28" t="str">
        <f>IF(SUM(Table1[[#This Row],[छात्र निधि]:[टी.सी.शुल्क]])=0,"",SUM(Table1[[#This Row],[छात्र निधि]:[टी.सी.शुल्क]]))</f>
        <v/>
      </c>
      <c r="T2525" s="33"/>
      <c r="U2525" s="33"/>
      <c r="V2525" s="22"/>
    </row>
    <row r="2526" spans="2:22" ht="15">
      <c r="B2526" s="25" t="str">
        <f>IF(C2526="","",ROWS($A$4:A2526))</f>
        <v/>
      </c>
      <c r="C2526" s="25" t="str">
        <f>IF('Student Record'!A2524="","",'Student Record'!A2524)</f>
        <v/>
      </c>
      <c r="D2526" s="25" t="str">
        <f>IF('Student Record'!B2524="","",'Student Record'!B2524)</f>
        <v/>
      </c>
      <c r="E2526" s="25" t="str">
        <f>IF('Student Record'!C2524="","",'Student Record'!C2524)</f>
        <v/>
      </c>
      <c r="F2526" s="26" t="str">
        <f>IF('Student Record'!E2524="","",'Student Record'!E2524)</f>
        <v/>
      </c>
      <c r="G2526" s="26" t="str">
        <f>IF('Student Record'!G2524="","",'Student Record'!G2524)</f>
        <v/>
      </c>
      <c r="H2526" s="25" t="str">
        <f>IF('Student Record'!I2524="","",'Student Record'!I2524)</f>
        <v/>
      </c>
      <c r="I2526" s="27" t="str">
        <f>IF('Student Record'!J2524="","",'Student Record'!J2524)</f>
        <v/>
      </c>
      <c r="J2526" s="25" t="str">
        <f>IF('Student Record'!O2524="","",'Student Record'!O2524)</f>
        <v/>
      </c>
      <c r="K252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6" s="25" t="str">
        <f>IF(Table1[[#This Row],[नाम विद्यार्थी]]="","",IF(AND(Table1[[#This Row],[कक्षा]]&gt;8,Table1[[#This Row],[कक्षा]]&lt;11),50,""))</f>
        <v/>
      </c>
      <c r="M2526" s="28" t="str">
        <f>IF(Table1[[#This Row],[नाम विद्यार्थी]]="","",IF(AND(Table1[[#This Row],[कक्षा]]&gt;=11,'School Fees'!$L$3="Yes"),100,""))</f>
        <v/>
      </c>
      <c r="N252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6" s="25" t="str">
        <f>IF(Table1[[#This Row],[नाम विद्यार्थी]]="","",IF(Table1[[#This Row],[कक्षा]]&gt;8,5,""))</f>
        <v/>
      </c>
      <c r="P252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6" s="21"/>
      <c r="R2526" s="21"/>
      <c r="S2526" s="28" t="str">
        <f>IF(SUM(Table1[[#This Row],[छात्र निधि]:[टी.सी.शुल्क]])=0,"",SUM(Table1[[#This Row],[छात्र निधि]:[टी.सी.शुल्क]]))</f>
        <v/>
      </c>
      <c r="T2526" s="33"/>
      <c r="U2526" s="33"/>
      <c r="V2526" s="22"/>
    </row>
    <row r="2527" spans="2:22" ht="15">
      <c r="B2527" s="25" t="str">
        <f>IF(C2527="","",ROWS($A$4:A2527))</f>
        <v/>
      </c>
      <c r="C2527" s="25" t="str">
        <f>IF('Student Record'!A2525="","",'Student Record'!A2525)</f>
        <v/>
      </c>
      <c r="D2527" s="25" t="str">
        <f>IF('Student Record'!B2525="","",'Student Record'!B2525)</f>
        <v/>
      </c>
      <c r="E2527" s="25" t="str">
        <f>IF('Student Record'!C2525="","",'Student Record'!C2525)</f>
        <v/>
      </c>
      <c r="F2527" s="26" t="str">
        <f>IF('Student Record'!E2525="","",'Student Record'!E2525)</f>
        <v/>
      </c>
      <c r="G2527" s="26" t="str">
        <f>IF('Student Record'!G2525="","",'Student Record'!G2525)</f>
        <v/>
      </c>
      <c r="H2527" s="25" t="str">
        <f>IF('Student Record'!I2525="","",'Student Record'!I2525)</f>
        <v/>
      </c>
      <c r="I2527" s="27" t="str">
        <f>IF('Student Record'!J2525="","",'Student Record'!J2525)</f>
        <v/>
      </c>
      <c r="J2527" s="25" t="str">
        <f>IF('Student Record'!O2525="","",'Student Record'!O2525)</f>
        <v/>
      </c>
      <c r="K252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7" s="25" t="str">
        <f>IF(Table1[[#This Row],[नाम विद्यार्थी]]="","",IF(AND(Table1[[#This Row],[कक्षा]]&gt;8,Table1[[#This Row],[कक्षा]]&lt;11),50,""))</f>
        <v/>
      </c>
      <c r="M2527" s="28" t="str">
        <f>IF(Table1[[#This Row],[नाम विद्यार्थी]]="","",IF(AND(Table1[[#This Row],[कक्षा]]&gt;=11,'School Fees'!$L$3="Yes"),100,""))</f>
        <v/>
      </c>
      <c r="N252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7" s="25" t="str">
        <f>IF(Table1[[#This Row],[नाम विद्यार्थी]]="","",IF(Table1[[#This Row],[कक्षा]]&gt;8,5,""))</f>
        <v/>
      </c>
      <c r="P252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7" s="21"/>
      <c r="R2527" s="21"/>
      <c r="S2527" s="28" t="str">
        <f>IF(SUM(Table1[[#This Row],[छात्र निधि]:[टी.सी.शुल्क]])=0,"",SUM(Table1[[#This Row],[छात्र निधि]:[टी.सी.शुल्क]]))</f>
        <v/>
      </c>
      <c r="T2527" s="33"/>
      <c r="U2527" s="33"/>
      <c r="V2527" s="22"/>
    </row>
    <row r="2528" spans="2:22" ht="15">
      <c r="B2528" s="25" t="str">
        <f>IF(C2528="","",ROWS($A$4:A2528))</f>
        <v/>
      </c>
      <c r="C2528" s="25" t="str">
        <f>IF('Student Record'!A2526="","",'Student Record'!A2526)</f>
        <v/>
      </c>
      <c r="D2528" s="25" t="str">
        <f>IF('Student Record'!B2526="","",'Student Record'!B2526)</f>
        <v/>
      </c>
      <c r="E2528" s="25" t="str">
        <f>IF('Student Record'!C2526="","",'Student Record'!C2526)</f>
        <v/>
      </c>
      <c r="F2528" s="26" t="str">
        <f>IF('Student Record'!E2526="","",'Student Record'!E2526)</f>
        <v/>
      </c>
      <c r="G2528" s="26" t="str">
        <f>IF('Student Record'!G2526="","",'Student Record'!G2526)</f>
        <v/>
      </c>
      <c r="H2528" s="25" t="str">
        <f>IF('Student Record'!I2526="","",'Student Record'!I2526)</f>
        <v/>
      </c>
      <c r="I2528" s="27" t="str">
        <f>IF('Student Record'!J2526="","",'Student Record'!J2526)</f>
        <v/>
      </c>
      <c r="J2528" s="25" t="str">
        <f>IF('Student Record'!O2526="","",'Student Record'!O2526)</f>
        <v/>
      </c>
      <c r="K252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8" s="25" t="str">
        <f>IF(Table1[[#This Row],[नाम विद्यार्थी]]="","",IF(AND(Table1[[#This Row],[कक्षा]]&gt;8,Table1[[#This Row],[कक्षा]]&lt;11),50,""))</f>
        <v/>
      </c>
      <c r="M2528" s="28" t="str">
        <f>IF(Table1[[#This Row],[नाम विद्यार्थी]]="","",IF(AND(Table1[[#This Row],[कक्षा]]&gt;=11,'School Fees'!$L$3="Yes"),100,""))</f>
        <v/>
      </c>
      <c r="N252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8" s="25" t="str">
        <f>IF(Table1[[#This Row],[नाम विद्यार्थी]]="","",IF(Table1[[#This Row],[कक्षा]]&gt;8,5,""))</f>
        <v/>
      </c>
      <c r="P252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8" s="21"/>
      <c r="R2528" s="21"/>
      <c r="S2528" s="28" t="str">
        <f>IF(SUM(Table1[[#This Row],[छात्र निधि]:[टी.सी.शुल्क]])=0,"",SUM(Table1[[#This Row],[छात्र निधि]:[टी.सी.शुल्क]]))</f>
        <v/>
      </c>
      <c r="T2528" s="33"/>
      <c r="U2528" s="33"/>
      <c r="V2528" s="22"/>
    </row>
    <row r="2529" spans="2:22" ht="15">
      <c r="B2529" s="25" t="str">
        <f>IF(C2529="","",ROWS($A$4:A2529))</f>
        <v/>
      </c>
      <c r="C2529" s="25" t="str">
        <f>IF('Student Record'!A2527="","",'Student Record'!A2527)</f>
        <v/>
      </c>
      <c r="D2529" s="25" t="str">
        <f>IF('Student Record'!B2527="","",'Student Record'!B2527)</f>
        <v/>
      </c>
      <c r="E2529" s="25" t="str">
        <f>IF('Student Record'!C2527="","",'Student Record'!C2527)</f>
        <v/>
      </c>
      <c r="F2529" s="26" t="str">
        <f>IF('Student Record'!E2527="","",'Student Record'!E2527)</f>
        <v/>
      </c>
      <c r="G2529" s="26" t="str">
        <f>IF('Student Record'!G2527="","",'Student Record'!G2527)</f>
        <v/>
      </c>
      <c r="H2529" s="25" t="str">
        <f>IF('Student Record'!I2527="","",'Student Record'!I2527)</f>
        <v/>
      </c>
      <c r="I2529" s="27" t="str">
        <f>IF('Student Record'!J2527="","",'Student Record'!J2527)</f>
        <v/>
      </c>
      <c r="J2529" s="25" t="str">
        <f>IF('Student Record'!O2527="","",'Student Record'!O2527)</f>
        <v/>
      </c>
      <c r="K252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29" s="25" t="str">
        <f>IF(Table1[[#This Row],[नाम विद्यार्थी]]="","",IF(AND(Table1[[#This Row],[कक्षा]]&gt;8,Table1[[#This Row],[कक्षा]]&lt;11),50,""))</f>
        <v/>
      </c>
      <c r="M2529" s="28" t="str">
        <f>IF(Table1[[#This Row],[नाम विद्यार्थी]]="","",IF(AND(Table1[[#This Row],[कक्षा]]&gt;=11,'School Fees'!$L$3="Yes"),100,""))</f>
        <v/>
      </c>
      <c r="N252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29" s="25" t="str">
        <f>IF(Table1[[#This Row],[नाम विद्यार्थी]]="","",IF(Table1[[#This Row],[कक्षा]]&gt;8,5,""))</f>
        <v/>
      </c>
      <c r="P252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29" s="21"/>
      <c r="R2529" s="21"/>
      <c r="S2529" s="28" t="str">
        <f>IF(SUM(Table1[[#This Row],[छात्र निधि]:[टी.सी.शुल्क]])=0,"",SUM(Table1[[#This Row],[छात्र निधि]:[टी.सी.शुल्क]]))</f>
        <v/>
      </c>
      <c r="T2529" s="33"/>
      <c r="U2529" s="33"/>
      <c r="V2529" s="22"/>
    </row>
    <row r="2530" spans="2:22" ht="15">
      <c r="B2530" s="25" t="str">
        <f>IF(C2530="","",ROWS($A$4:A2530))</f>
        <v/>
      </c>
      <c r="C2530" s="25" t="str">
        <f>IF('Student Record'!A2528="","",'Student Record'!A2528)</f>
        <v/>
      </c>
      <c r="D2530" s="25" t="str">
        <f>IF('Student Record'!B2528="","",'Student Record'!B2528)</f>
        <v/>
      </c>
      <c r="E2530" s="25" t="str">
        <f>IF('Student Record'!C2528="","",'Student Record'!C2528)</f>
        <v/>
      </c>
      <c r="F2530" s="26" t="str">
        <f>IF('Student Record'!E2528="","",'Student Record'!E2528)</f>
        <v/>
      </c>
      <c r="G2530" s="26" t="str">
        <f>IF('Student Record'!G2528="","",'Student Record'!G2528)</f>
        <v/>
      </c>
      <c r="H2530" s="25" t="str">
        <f>IF('Student Record'!I2528="","",'Student Record'!I2528)</f>
        <v/>
      </c>
      <c r="I2530" s="27" t="str">
        <f>IF('Student Record'!J2528="","",'Student Record'!J2528)</f>
        <v/>
      </c>
      <c r="J2530" s="25" t="str">
        <f>IF('Student Record'!O2528="","",'Student Record'!O2528)</f>
        <v/>
      </c>
      <c r="K253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0" s="25" t="str">
        <f>IF(Table1[[#This Row],[नाम विद्यार्थी]]="","",IF(AND(Table1[[#This Row],[कक्षा]]&gt;8,Table1[[#This Row],[कक्षा]]&lt;11),50,""))</f>
        <v/>
      </c>
      <c r="M2530" s="28" t="str">
        <f>IF(Table1[[#This Row],[नाम विद्यार्थी]]="","",IF(AND(Table1[[#This Row],[कक्षा]]&gt;=11,'School Fees'!$L$3="Yes"),100,""))</f>
        <v/>
      </c>
      <c r="N253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0" s="25" t="str">
        <f>IF(Table1[[#This Row],[नाम विद्यार्थी]]="","",IF(Table1[[#This Row],[कक्षा]]&gt;8,5,""))</f>
        <v/>
      </c>
      <c r="P253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0" s="21"/>
      <c r="R2530" s="21"/>
      <c r="S2530" s="28" t="str">
        <f>IF(SUM(Table1[[#This Row],[छात्र निधि]:[टी.सी.शुल्क]])=0,"",SUM(Table1[[#This Row],[छात्र निधि]:[टी.सी.शुल्क]]))</f>
        <v/>
      </c>
      <c r="T2530" s="33"/>
      <c r="U2530" s="33"/>
      <c r="V2530" s="22"/>
    </row>
    <row r="2531" spans="2:22" ht="15">
      <c r="B2531" s="25" t="str">
        <f>IF(C2531="","",ROWS($A$4:A2531))</f>
        <v/>
      </c>
      <c r="C2531" s="25" t="str">
        <f>IF('Student Record'!A2529="","",'Student Record'!A2529)</f>
        <v/>
      </c>
      <c r="D2531" s="25" t="str">
        <f>IF('Student Record'!B2529="","",'Student Record'!B2529)</f>
        <v/>
      </c>
      <c r="E2531" s="25" t="str">
        <f>IF('Student Record'!C2529="","",'Student Record'!C2529)</f>
        <v/>
      </c>
      <c r="F2531" s="26" t="str">
        <f>IF('Student Record'!E2529="","",'Student Record'!E2529)</f>
        <v/>
      </c>
      <c r="G2531" s="26" t="str">
        <f>IF('Student Record'!G2529="","",'Student Record'!G2529)</f>
        <v/>
      </c>
      <c r="H2531" s="25" t="str">
        <f>IF('Student Record'!I2529="","",'Student Record'!I2529)</f>
        <v/>
      </c>
      <c r="I2531" s="27" t="str">
        <f>IF('Student Record'!J2529="","",'Student Record'!J2529)</f>
        <v/>
      </c>
      <c r="J2531" s="25" t="str">
        <f>IF('Student Record'!O2529="","",'Student Record'!O2529)</f>
        <v/>
      </c>
      <c r="K253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1" s="25" t="str">
        <f>IF(Table1[[#This Row],[नाम विद्यार्थी]]="","",IF(AND(Table1[[#This Row],[कक्षा]]&gt;8,Table1[[#This Row],[कक्षा]]&lt;11),50,""))</f>
        <v/>
      </c>
      <c r="M2531" s="28" t="str">
        <f>IF(Table1[[#This Row],[नाम विद्यार्थी]]="","",IF(AND(Table1[[#This Row],[कक्षा]]&gt;=11,'School Fees'!$L$3="Yes"),100,""))</f>
        <v/>
      </c>
      <c r="N253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1" s="25" t="str">
        <f>IF(Table1[[#This Row],[नाम विद्यार्थी]]="","",IF(Table1[[#This Row],[कक्षा]]&gt;8,5,""))</f>
        <v/>
      </c>
      <c r="P253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1" s="21"/>
      <c r="R2531" s="21"/>
      <c r="S2531" s="28" t="str">
        <f>IF(SUM(Table1[[#This Row],[छात्र निधि]:[टी.सी.शुल्क]])=0,"",SUM(Table1[[#This Row],[छात्र निधि]:[टी.सी.शुल्क]]))</f>
        <v/>
      </c>
      <c r="T2531" s="33"/>
      <c r="U2531" s="33"/>
      <c r="V2531" s="22"/>
    </row>
    <row r="2532" spans="2:22" ht="15">
      <c r="B2532" s="25" t="str">
        <f>IF(C2532="","",ROWS($A$4:A2532))</f>
        <v/>
      </c>
      <c r="C2532" s="25" t="str">
        <f>IF('Student Record'!A2530="","",'Student Record'!A2530)</f>
        <v/>
      </c>
      <c r="D2532" s="25" t="str">
        <f>IF('Student Record'!B2530="","",'Student Record'!B2530)</f>
        <v/>
      </c>
      <c r="E2532" s="25" t="str">
        <f>IF('Student Record'!C2530="","",'Student Record'!C2530)</f>
        <v/>
      </c>
      <c r="F2532" s="26" t="str">
        <f>IF('Student Record'!E2530="","",'Student Record'!E2530)</f>
        <v/>
      </c>
      <c r="G2532" s="26" t="str">
        <f>IF('Student Record'!G2530="","",'Student Record'!G2530)</f>
        <v/>
      </c>
      <c r="H2532" s="25" t="str">
        <f>IF('Student Record'!I2530="","",'Student Record'!I2530)</f>
        <v/>
      </c>
      <c r="I2532" s="27" t="str">
        <f>IF('Student Record'!J2530="","",'Student Record'!J2530)</f>
        <v/>
      </c>
      <c r="J2532" s="25" t="str">
        <f>IF('Student Record'!O2530="","",'Student Record'!O2530)</f>
        <v/>
      </c>
      <c r="K253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2" s="25" t="str">
        <f>IF(Table1[[#This Row],[नाम विद्यार्थी]]="","",IF(AND(Table1[[#This Row],[कक्षा]]&gt;8,Table1[[#This Row],[कक्षा]]&lt;11),50,""))</f>
        <v/>
      </c>
      <c r="M2532" s="28" t="str">
        <f>IF(Table1[[#This Row],[नाम विद्यार्थी]]="","",IF(AND(Table1[[#This Row],[कक्षा]]&gt;=11,'School Fees'!$L$3="Yes"),100,""))</f>
        <v/>
      </c>
      <c r="N253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2" s="25" t="str">
        <f>IF(Table1[[#This Row],[नाम विद्यार्थी]]="","",IF(Table1[[#This Row],[कक्षा]]&gt;8,5,""))</f>
        <v/>
      </c>
      <c r="P253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2" s="21"/>
      <c r="R2532" s="21"/>
      <c r="S2532" s="28" t="str">
        <f>IF(SUM(Table1[[#This Row],[छात्र निधि]:[टी.सी.शुल्क]])=0,"",SUM(Table1[[#This Row],[छात्र निधि]:[टी.सी.शुल्क]]))</f>
        <v/>
      </c>
      <c r="T2532" s="33"/>
      <c r="U2532" s="33"/>
      <c r="V2532" s="22"/>
    </row>
    <row r="2533" spans="2:22" ht="15">
      <c r="B2533" s="25" t="str">
        <f>IF(C2533="","",ROWS($A$4:A2533))</f>
        <v/>
      </c>
      <c r="C2533" s="25" t="str">
        <f>IF('Student Record'!A2531="","",'Student Record'!A2531)</f>
        <v/>
      </c>
      <c r="D2533" s="25" t="str">
        <f>IF('Student Record'!B2531="","",'Student Record'!B2531)</f>
        <v/>
      </c>
      <c r="E2533" s="25" t="str">
        <f>IF('Student Record'!C2531="","",'Student Record'!C2531)</f>
        <v/>
      </c>
      <c r="F2533" s="26" t="str">
        <f>IF('Student Record'!E2531="","",'Student Record'!E2531)</f>
        <v/>
      </c>
      <c r="G2533" s="26" t="str">
        <f>IF('Student Record'!G2531="","",'Student Record'!G2531)</f>
        <v/>
      </c>
      <c r="H2533" s="25" t="str">
        <f>IF('Student Record'!I2531="","",'Student Record'!I2531)</f>
        <v/>
      </c>
      <c r="I2533" s="27" t="str">
        <f>IF('Student Record'!J2531="","",'Student Record'!J2531)</f>
        <v/>
      </c>
      <c r="J2533" s="25" t="str">
        <f>IF('Student Record'!O2531="","",'Student Record'!O2531)</f>
        <v/>
      </c>
      <c r="K253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3" s="25" t="str">
        <f>IF(Table1[[#This Row],[नाम विद्यार्थी]]="","",IF(AND(Table1[[#This Row],[कक्षा]]&gt;8,Table1[[#This Row],[कक्षा]]&lt;11),50,""))</f>
        <v/>
      </c>
      <c r="M2533" s="28" t="str">
        <f>IF(Table1[[#This Row],[नाम विद्यार्थी]]="","",IF(AND(Table1[[#This Row],[कक्षा]]&gt;=11,'School Fees'!$L$3="Yes"),100,""))</f>
        <v/>
      </c>
      <c r="N253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3" s="25" t="str">
        <f>IF(Table1[[#This Row],[नाम विद्यार्थी]]="","",IF(Table1[[#This Row],[कक्षा]]&gt;8,5,""))</f>
        <v/>
      </c>
      <c r="P253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3" s="21"/>
      <c r="R2533" s="21"/>
      <c r="S2533" s="28" t="str">
        <f>IF(SUM(Table1[[#This Row],[छात्र निधि]:[टी.सी.शुल्क]])=0,"",SUM(Table1[[#This Row],[छात्र निधि]:[टी.सी.शुल्क]]))</f>
        <v/>
      </c>
      <c r="T2533" s="33"/>
      <c r="U2533" s="33"/>
      <c r="V2533" s="22"/>
    </row>
    <row r="2534" spans="2:22" ht="15">
      <c r="B2534" s="25" t="str">
        <f>IF(C2534="","",ROWS($A$4:A2534))</f>
        <v/>
      </c>
      <c r="C2534" s="25" t="str">
        <f>IF('Student Record'!A2532="","",'Student Record'!A2532)</f>
        <v/>
      </c>
      <c r="D2534" s="25" t="str">
        <f>IF('Student Record'!B2532="","",'Student Record'!B2532)</f>
        <v/>
      </c>
      <c r="E2534" s="25" t="str">
        <f>IF('Student Record'!C2532="","",'Student Record'!C2532)</f>
        <v/>
      </c>
      <c r="F2534" s="26" t="str">
        <f>IF('Student Record'!E2532="","",'Student Record'!E2532)</f>
        <v/>
      </c>
      <c r="G2534" s="26" t="str">
        <f>IF('Student Record'!G2532="","",'Student Record'!G2532)</f>
        <v/>
      </c>
      <c r="H2534" s="25" t="str">
        <f>IF('Student Record'!I2532="","",'Student Record'!I2532)</f>
        <v/>
      </c>
      <c r="I2534" s="27" t="str">
        <f>IF('Student Record'!J2532="","",'Student Record'!J2532)</f>
        <v/>
      </c>
      <c r="J2534" s="25" t="str">
        <f>IF('Student Record'!O2532="","",'Student Record'!O2532)</f>
        <v/>
      </c>
      <c r="K253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4" s="25" t="str">
        <f>IF(Table1[[#This Row],[नाम विद्यार्थी]]="","",IF(AND(Table1[[#This Row],[कक्षा]]&gt;8,Table1[[#This Row],[कक्षा]]&lt;11),50,""))</f>
        <v/>
      </c>
      <c r="M2534" s="28" t="str">
        <f>IF(Table1[[#This Row],[नाम विद्यार्थी]]="","",IF(AND(Table1[[#This Row],[कक्षा]]&gt;=11,'School Fees'!$L$3="Yes"),100,""))</f>
        <v/>
      </c>
      <c r="N253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4" s="25" t="str">
        <f>IF(Table1[[#This Row],[नाम विद्यार्थी]]="","",IF(Table1[[#This Row],[कक्षा]]&gt;8,5,""))</f>
        <v/>
      </c>
      <c r="P253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4" s="21"/>
      <c r="R2534" s="21"/>
      <c r="S2534" s="28" t="str">
        <f>IF(SUM(Table1[[#This Row],[छात्र निधि]:[टी.सी.शुल्क]])=0,"",SUM(Table1[[#This Row],[छात्र निधि]:[टी.सी.शुल्क]]))</f>
        <v/>
      </c>
      <c r="T2534" s="33"/>
      <c r="U2534" s="33"/>
      <c r="V2534" s="22"/>
    </row>
    <row r="2535" spans="2:22" ht="15">
      <c r="B2535" s="25" t="str">
        <f>IF(C2535="","",ROWS($A$4:A2535))</f>
        <v/>
      </c>
      <c r="C2535" s="25" t="str">
        <f>IF('Student Record'!A2533="","",'Student Record'!A2533)</f>
        <v/>
      </c>
      <c r="D2535" s="25" t="str">
        <f>IF('Student Record'!B2533="","",'Student Record'!B2533)</f>
        <v/>
      </c>
      <c r="E2535" s="25" t="str">
        <f>IF('Student Record'!C2533="","",'Student Record'!C2533)</f>
        <v/>
      </c>
      <c r="F2535" s="26" t="str">
        <f>IF('Student Record'!E2533="","",'Student Record'!E2533)</f>
        <v/>
      </c>
      <c r="G2535" s="26" t="str">
        <f>IF('Student Record'!G2533="","",'Student Record'!G2533)</f>
        <v/>
      </c>
      <c r="H2535" s="25" t="str">
        <f>IF('Student Record'!I2533="","",'Student Record'!I2533)</f>
        <v/>
      </c>
      <c r="I2535" s="27" t="str">
        <f>IF('Student Record'!J2533="","",'Student Record'!J2533)</f>
        <v/>
      </c>
      <c r="J2535" s="25" t="str">
        <f>IF('Student Record'!O2533="","",'Student Record'!O2533)</f>
        <v/>
      </c>
      <c r="K253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5" s="25" t="str">
        <f>IF(Table1[[#This Row],[नाम विद्यार्थी]]="","",IF(AND(Table1[[#This Row],[कक्षा]]&gt;8,Table1[[#This Row],[कक्षा]]&lt;11),50,""))</f>
        <v/>
      </c>
      <c r="M2535" s="28" t="str">
        <f>IF(Table1[[#This Row],[नाम विद्यार्थी]]="","",IF(AND(Table1[[#This Row],[कक्षा]]&gt;=11,'School Fees'!$L$3="Yes"),100,""))</f>
        <v/>
      </c>
      <c r="N253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5" s="25" t="str">
        <f>IF(Table1[[#This Row],[नाम विद्यार्थी]]="","",IF(Table1[[#This Row],[कक्षा]]&gt;8,5,""))</f>
        <v/>
      </c>
      <c r="P253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5" s="21"/>
      <c r="R2535" s="21"/>
      <c r="S2535" s="28" t="str">
        <f>IF(SUM(Table1[[#This Row],[छात्र निधि]:[टी.सी.शुल्क]])=0,"",SUM(Table1[[#This Row],[छात्र निधि]:[टी.सी.शुल्क]]))</f>
        <v/>
      </c>
      <c r="T2535" s="33"/>
      <c r="U2535" s="33"/>
      <c r="V2535" s="22"/>
    </row>
    <row r="2536" spans="2:22" ht="15">
      <c r="B2536" s="25" t="str">
        <f>IF(C2536="","",ROWS($A$4:A2536))</f>
        <v/>
      </c>
      <c r="C2536" s="25" t="str">
        <f>IF('Student Record'!A2534="","",'Student Record'!A2534)</f>
        <v/>
      </c>
      <c r="D2536" s="25" t="str">
        <f>IF('Student Record'!B2534="","",'Student Record'!B2534)</f>
        <v/>
      </c>
      <c r="E2536" s="25" t="str">
        <f>IF('Student Record'!C2534="","",'Student Record'!C2534)</f>
        <v/>
      </c>
      <c r="F2536" s="26" t="str">
        <f>IF('Student Record'!E2534="","",'Student Record'!E2534)</f>
        <v/>
      </c>
      <c r="G2536" s="26" t="str">
        <f>IF('Student Record'!G2534="","",'Student Record'!G2534)</f>
        <v/>
      </c>
      <c r="H2536" s="25" t="str">
        <f>IF('Student Record'!I2534="","",'Student Record'!I2534)</f>
        <v/>
      </c>
      <c r="I2536" s="27" t="str">
        <f>IF('Student Record'!J2534="","",'Student Record'!J2534)</f>
        <v/>
      </c>
      <c r="J2536" s="25" t="str">
        <f>IF('Student Record'!O2534="","",'Student Record'!O2534)</f>
        <v/>
      </c>
      <c r="K253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6" s="25" t="str">
        <f>IF(Table1[[#This Row],[नाम विद्यार्थी]]="","",IF(AND(Table1[[#This Row],[कक्षा]]&gt;8,Table1[[#This Row],[कक्षा]]&lt;11),50,""))</f>
        <v/>
      </c>
      <c r="M2536" s="28" t="str">
        <f>IF(Table1[[#This Row],[नाम विद्यार्थी]]="","",IF(AND(Table1[[#This Row],[कक्षा]]&gt;=11,'School Fees'!$L$3="Yes"),100,""))</f>
        <v/>
      </c>
      <c r="N253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6" s="25" t="str">
        <f>IF(Table1[[#This Row],[नाम विद्यार्थी]]="","",IF(Table1[[#This Row],[कक्षा]]&gt;8,5,""))</f>
        <v/>
      </c>
      <c r="P253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6" s="21"/>
      <c r="R2536" s="21"/>
      <c r="S2536" s="28" t="str">
        <f>IF(SUM(Table1[[#This Row],[छात्र निधि]:[टी.सी.शुल्क]])=0,"",SUM(Table1[[#This Row],[छात्र निधि]:[टी.सी.शुल्क]]))</f>
        <v/>
      </c>
      <c r="T2536" s="33"/>
      <c r="U2536" s="33"/>
      <c r="V2536" s="22"/>
    </row>
    <row r="2537" spans="2:22" ht="15">
      <c r="B2537" s="25" t="str">
        <f>IF(C2537="","",ROWS($A$4:A2537))</f>
        <v/>
      </c>
      <c r="C2537" s="25" t="str">
        <f>IF('Student Record'!A2535="","",'Student Record'!A2535)</f>
        <v/>
      </c>
      <c r="D2537" s="25" t="str">
        <f>IF('Student Record'!B2535="","",'Student Record'!B2535)</f>
        <v/>
      </c>
      <c r="E2537" s="25" t="str">
        <f>IF('Student Record'!C2535="","",'Student Record'!C2535)</f>
        <v/>
      </c>
      <c r="F2537" s="26" t="str">
        <f>IF('Student Record'!E2535="","",'Student Record'!E2535)</f>
        <v/>
      </c>
      <c r="G2537" s="26" t="str">
        <f>IF('Student Record'!G2535="","",'Student Record'!G2535)</f>
        <v/>
      </c>
      <c r="H2537" s="25" t="str">
        <f>IF('Student Record'!I2535="","",'Student Record'!I2535)</f>
        <v/>
      </c>
      <c r="I2537" s="27" t="str">
        <f>IF('Student Record'!J2535="","",'Student Record'!J2535)</f>
        <v/>
      </c>
      <c r="J2537" s="25" t="str">
        <f>IF('Student Record'!O2535="","",'Student Record'!O2535)</f>
        <v/>
      </c>
      <c r="K253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7" s="25" t="str">
        <f>IF(Table1[[#This Row],[नाम विद्यार्थी]]="","",IF(AND(Table1[[#This Row],[कक्षा]]&gt;8,Table1[[#This Row],[कक्षा]]&lt;11),50,""))</f>
        <v/>
      </c>
      <c r="M2537" s="28" t="str">
        <f>IF(Table1[[#This Row],[नाम विद्यार्थी]]="","",IF(AND(Table1[[#This Row],[कक्षा]]&gt;=11,'School Fees'!$L$3="Yes"),100,""))</f>
        <v/>
      </c>
      <c r="N253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7" s="25" t="str">
        <f>IF(Table1[[#This Row],[नाम विद्यार्थी]]="","",IF(Table1[[#This Row],[कक्षा]]&gt;8,5,""))</f>
        <v/>
      </c>
      <c r="P253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7" s="21"/>
      <c r="R2537" s="21"/>
      <c r="S2537" s="28" t="str">
        <f>IF(SUM(Table1[[#This Row],[छात्र निधि]:[टी.सी.शुल्क]])=0,"",SUM(Table1[[#This Row],[छात्र निधि]:[टी.सी.शुल्क]]))</f>
        <v/>
      </c>
      <c r="T2537" s="33"/>
      <c r="U2537" s="33"/>
      <c r="V2537" s="22"/>
    </row>
    <row r="2538" spans="2:22" ht="15">
      <c r="B2538" s="25" t="str">
        <f>IF(C2538="","",ROWS($A$4:A2538))</f>
        <v/>
      </c>
      <c r="C2538" s="25" t="str">
        <f>IF('Student Record'!A2536="","",'Student Record'!A2536)</f>
        <v/>
      </c>
      <c r="D2538" s="25" t="str">
        <f>IF('Student Record'!B2536="","",'Student Record'!B2536)</f>
        <v/>
      </c>
      <c r="E2538" s="25" t="str">
        <f>IF('Student Record'!C2536="","",'Student Record'!C2536)</f>
        <v/>
      </c>
      <c r="F2538" s="26" t="str">
        <f>IF('Student Record'!E2536="","",'Student Record'!E2536)</f>
        <v/>
      </c>
      <c r="G2538" s="26" t="str">
        <f>IF('Student Record'!G2536="","",'Student Record'!G2536)</f>
        <v/>
      </c>
      <c r="H2538" s="25" t="str">
        <f>IF('Student Record'!I2536="","",'Student Record'!I2536)</f>
        <v/>
      </c>
      <c r="I2538" s="27" t="str">
        <f>IF('Student Record'!J2536="","",'Student Record'!J2536)</f>
        <v/>
      </c>
      <c r="J2538" s="25" t="str">
        <f>IF('Student Record'!O2536="","",'Student Record'!O2536)</f>
        <v/>
      </c>
      <c r="K253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8" s="25" t="str">
        <f>IF(Table1[[#This Row],[नाम विद्यार्थी]]="","",IF(AND(Table1[[#This Row],[कक्षा]]&gt;8,Table1[[#This Row],[कक्षा]]&lt;11),50,""))</f>
        <v/>
      </c>
      <c r="M2538" s="28" t="str">
        <f>IF(Table1[[#This Row],[नाम विद्यार्थी]]="","",IF(AND(Table1[[#This Row],[कक्षा]]&gt;=11,'School Fees'!$L$3="Yes"),100,""))</f>
        <v/>
      </c>
      <c r="N253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8" s="25" t="str">
        <f>IF(Table1[[#This Row],[नाम विद्यार्थी]]="","",IF(Table1[[#This Row],[कक्षा]]&gt;8,5,""))</f>
        <v/>
      </c>
      <c r="P253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8" s="21"/>
      <c r="R2538" s="21"/>
      <c r="S2538" s="28" t="str">
        <f>IF(SUM(Table1[[#This Row],[छात्र निधि]:[टी.सी.शुल्क]])=0,"",SUM(Table1[[#This Row],[छात्र निधि]:[टी.सी.शुल्क]]))</f>
        <v/>
      </c>
      <c r="T2538" s="33"/>
      <c r="U2538" s="33"/>
      <c r="V2538" s="22"/>
    </row>
    <row r="2539" spans="2:22" ht="15">
      <c r="B2539" s="25" t="str">
        <f>IF(C2539="","",ROWS($A$4:A2539))</f>
        <v/>
      </c>
      <c r="C2539" s="25" t="str">
        <f>IF('Student Record'!A2537="","",'Student Record'!A2537)</f>
        <v/>
      </c>
      <c r="D2539" s="25" t="str">
        <f>IF('Student Record'!B2537="","",'Student Record'!B2537)</f>
        <v/>
      </c>
      <c r="E2539" s="25" t="str">
        <f>IF('Student Record'!C2537="","",'Student Record'!C2537)</f>
        <v/>
      </c>
      <c r="F2539" s="26" t="str">
        <f>IF('Student Record'!E2537="","",'Student Record'!E2537)</f>
        <v/>
      </c>
      <c r="G2539" s="26" t="str">
        <f>IF('Student Record'!G2537="","",'Student Record'!G2537)</f>
        <v/>
      </c>
      <c r="H2539" s="25" t="str">
        <f>IF('Student Record'!I2537="","",'Student Record'!I2537)</f>
        <v/>
      </c>
      <c r="I2539" s="27" t="str">
        <f>IF('Student Record'!J2537="","",'Student Record'!J2537)</f>
        <v/>
      </c>
      <c r="J2539" s="25" t="str">
        <f>IF('Student Record'!O2537="","",'Student Record'!O2537)</f>
        <v/>
      </c>
      <c r="K253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39" s="25" t="str">
        <f>IF(Table1[[#This Row],[नाम विद्यार्थी]]="","",IF(AND(Table1[[#This Row],[कक्षा]]&gt;8,Table1[[#This Row],[कक्षा]]&lt;11),50,""))</f>
        <v/>
      </c>
      <c r="M2539" s="28" t="str">
        <f>IF(Table1[[#This Row],[नाम विद्यार्थी]]="","",IF(AND(Table1[[#This Row],[कक्षा]]&gt;=11,'School Fees'!$L$3="Yes"),100,""))</f>
        <v/>
      </c>
      <c r="N253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39" s="25" t="str">
        <f>IF(Table1[[#This Row],[नाम विद्यार्थी]]="","",IF(Table1[[#This Row],[कक्षा]]&gt;8,5,""))</f>
        <v/>
      </c>
      <c r="P253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39" s="21"/>
      <c r="R2539" s="21"/>
      <c r="S2539" s="28" t="str">
        <f>IF(SUM(Table1[[#This Row],[छात्र निधि]:[टी.सी.शुल्क]])=0,"",SUM(Table1[[#This Row],[छात्र निधि]:[टी.सी.शुल्क]]))</f>
        <v/>
      </c>
      <c r="T2539" s="33"/>
      <c r="U2539" s="33"/>
      <c r="V2539" s="22"/>
    </row>
    <row r="2540" spans="2:22" ht="15">
      <c r="B2540" s="25" t="str">
        <f>IF(C2540="","",ROWS($A$4:A2540))</f>
        <v/>
      </c>
      <c r="C2540" s="25" t="str">
        <f>IF('Student Record'!A2538="","",'Student Record'!A2538)</f>
        <v/>
      </c>
      <c r="D2540" s="25" t="str">
        <f>IF('Student Record'!B2538="","",'Student Record'!B2538)</f>
        <v/>
      </c>
      <c r="E2540" s="25" t="str">
        <f>IF('Student Record'!C2538="","",'Student Record'!C2538)</f>
        <v/>
      </c>
      <c r="F2540" s="26" t="str">
        <f>IF('Student Record'!E2538="","",'Student Record'!E2538)</f>
        <v/>
      </c>
      <c r="G2540" s="26" t="str">
        <f>IF('Student Record'!G2538="","",'Student Record'!G2538)</f>
        <v/>
      </c>
      <c r="H2540" s="25" t="str">
        <f>IF('Student Record'!I2538="","",'Student Record'!I2538)</f>
        <v/>
      </c>
      <c r="I2540" s="27" t="str">
        <f>IF('Student Record'!J2538="","",'Student Record'!J2538)</f>
        <v/>
      </c>
      <c r="J2540" s="25" t="str">
        <f>IF('Student Record'!O2538="","",'Student Record'!O2538)</f>
        <v/>
      </c>
      <c r="K254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0" s="25" t="str">
        <f>IF(Table1[[#This Row],[नाम विद्यार्थी]]="","",IF(AND(Table1[[#This Row],[कक्षा]]&gt;8,Table1[[#This Row],[कक्षा]]&lt;11),50,""))</f>
        <v/>
      </c>
      <c r="M2540" s="28" t="str">
        <f>IF(Table1[[#This Row],[नाम विद्यार्थी]]="","",IF(AND(Table1[[#This Row],[कक्षा]]&gt;=11,'School Fees'!$L$3="Yes"),100,""))</f>
        <v/>
      </c>
      <c r="N254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0" s="25" t="str">
        <f>IF(Table1[[#This Row],[नाम विद्यार्थी]]="","",IF(Table1[[#This Row],[कक्षा]]&gt;8,5,""))</f>
        <v/>
      </c>
      <c r="P254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0" s="21"/>
      <c r="R2540" s="21"/>
      <c r="S2540" s="28" t="str">
        <f>IF(SUM(Table1[[#This Row],[छात्र निधि]:[टी.सी.शुल्क]])=0,"",SUM(Table1[[#This Row],[छात्र निधि]:[टी.सी.शुल्क]]))</f>
        <v/>
      </c>
      <c r="T2540" s="33"/>
      <c r="U2540" s="33"/>
      <c r="V2540" s="22"/>
    </row>
    <row r="2541" spans="2:22" ht="15">
      <c r="B2541" s="25" t="str">
        <f>IF(C2541="","",ROWS($A$4:A2541))</f>
        <v/>
      </c>
      <c r="C2541" s="25" t="str">
        <f>IF('Student Record'!A2539="","",'Student Record'!A2539)</f>
        <v/>
      </c>
      <c r="D2541" s="25" t="str">
        <f>IF('Student Record'!B2539="","",'Student Record'!B2539)</f>
        <v/>
      </c>
      <c r="E2541" s="25" t="str">
        <f>IF('Student Record'!C2539="","",'Student Record'!C2539)</f>
        <v/>
      </c>
      <c r="F2541" s="26" t="str">
        <f>IF('Student Record'!E2539="","",'Student Record'!E2539)</f>
        <v/>
      </c>
      <c r="G2541" s="26" t="str">
        <f>IF('Student Record'!G2539="","",'Student Record'!G2539)</f>
        <v/>
      </c>
      <c r="H2541" s="25" t="str">
        <f>IF('Student Record'!I2539="","",'Student Record'!I2539)</f>
        <v/>
      </c>
      <c r="I2541" s="27" t="str">
        <f>IF('Student Record'!J2539="","",'Student Record'!J2539)</f>
        <v/>
      </c>
      <c r="J2541" s="25" t="str">
        <f>IF('Student Record'!O2539="","",'Student Record'!O2539)</f>
        <v/>
      </c>
      <c r="K254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1" s="25" t="str">
        <f>IF(Table1[[#This Row],[नाम विद्यार्थी]]="","",IF(AND(Table1[[#This Row],[कक्षा]]&gt;8,Table1[[#This Row],[कक्षा]]&lt;11),50,""))</f>
        <v/>
      </c>
      <c r="M2541" s="28" t="str">
        <f>IF(Table1[[#This Row],[नाम विद्यार्थी]]="","",IF(AND(Table1[[#This Row],[कक्षा]]&gt;=11,'School Fees'!$L$3="Yes"),100,""))</f>
        <v/>
      </c>
      <c r="N254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1" s="25" t="str">
        <f>IF(Table1[[#This Row],[नाम विद्यार्थी]]="","",IF(Table1[[#This Row],[कक्षा]]&gt;8,5,""))</f>
        <v/>
      </c>
      <c r="P254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1" s="21"/>
      <c r="R2541" s="21"/>
      <c r="S2541" s="28" t="str">
        <f>IF(SUM(Table1[[#This Row],[छात्र निधि]:[टी.सी.शुल्क]])=0,"",SUM(Table1[[#This Row],[छात्र निधि]:[टी.सी.शुल्क]]))</f>
        <v/>
      </c>
      <c r="T2541" s="33"/>
      <c r="U2541" s="33"/>
      <c r="V2541" s="22"/>
    </row>
    <row r="2542" spans="2:22" ht="15">
      <c r="B2542" s="25" t="str">
        <f>IF(C2542="","",ROWS($A$4:A2542))</f>
        <v/>
      </c>
      <c r="C2542" s="25" t="str">
        <f>IF('Student Record'!A2540="","",'Student Record'!A2540)</f>
        <v/>
      </c>
      <c r="D2542" s="25" t="str">
        <f>IF('Student Record'!B2540="","",'Student Record'!B2540)</f>
        <v/>
      </c>
      <c r="E2542" s="25" t="str">
        <f>IF('Student Record'!C2540="","",'Student Record'!C2540)</f>
        <v/>
      </c>
      <c r="F2542" s="26" t="str">
        <f>IF('Student Record'!E2540="","",'Student Record'!E2540)</f>
        <v/>
      </c>
      <c r="G2542" s="26" t="str">
        <f>IF('Student Record'!G2540="","",'Student Record'!G2540)</f>
        <v/>
      </c>
      <c r="H2542" s="25" t="str">
        <f>IF('Student Record'!I2540="","",'Student Record'!I2540)</f>
        <v/>
      </c>
      <c r="I2542" s="27" t="str">
        <f>IF('Student Record'!J2540="","",'Student Record'!J2540)</f>
        <v/>
      </c>
      <c r="J2542" s="25" t="str">
        <f>IF('Student Record'!O2540="","",'Student Record'!O2540)</f>
        <v/>
      </c>
      <c r="K254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2" s="25" t="str">
        <f>IF(Table1[[#This Row],[नाम विद्यार्थी]]="","",IF(AND(Table1[[#This Row],[कक्षा]]&gt;8,Table1[[#This Row],[कक्षा]]&lt;11),50,""))</f>
        <v/>
      </c>
      <c r="M2542" s="28" t="str">
        <f>IF(Table1[[#This Row],[नाम विद्यार्थी]]="","",IF(AND(Table1[[#This Row],[कक्षा]]&gt;=11,'School Fees'!$L$3="Yes"),100,""))</f>
        <v/>
      </c>
      <c r="N254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2" s="25" t="str">
        <f>IF(Table1[[#This Row],[नाम विद्यार्थी]]="","",IF(Table1[[#This Row],[कक्षा]]&gt;8,5,""))</f>
        <v/>
      </c>
      <c r="P254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2" s="21"/>
      <c r="R2542" s="21"/>
      <c r="S2542" s="28" t="str">
        <f>IF(SUM(Table1[[#This Row],[छात्र निधि]:[टी.सी.शुल्क]])=0,"",SUM(Table1[[#This Row],[छात्र निधि]:[टी.सी.शुल्क]]))</f>
        <v/>
      </c>
      <c r="T2542" s="33"/>
      <c r="U2542" s="33"/>
      <c r="V2542" s="22"/>
    </row>
    <row r="2543" spans="2:22" ht="15">
      <c r="B2543" s="25" t="str">
        <f>IF(C2543="","",ROWS($A$4:A2543))</f>
        <v/>
      </c>
      <c r="C2543" s="25" t="str">
        <f>IF('Student Record'!A2541="","",'Student Record'!A2541)</f>
        <v/>
      </c>
      <c r="D2543" s="25" t="str">
        <f>IF('Student Record'!B2541="","",'Student Record'!B2541)</f>
        <v/>
      </c>
      <c r="E2543" s="25" t="str">
        <f>IF('Student Record'!C2541="","",'Student Record'!C2541)</f>
        <v/>
      </c>
      <c r="F2543" s="26" t="str">
        <f>IF('Student Record'!E2541="","",'Student Record'!E2541)</f>
        <v/>
      </c>
      <c r="G2543" s="26" t="str">
        <f>IF('Student Record'!G2541="","",'Student Record'!G2541)</f>
        <v/>
      </c>
      <c r="H2543" s="25" t="str">
        <f>IF('Student Record'!I2541="","",'Student Record'!I2541)</f>
        <v/>
      </c>
      <c r="I2543" s="27" t="str">
        <f>IF('Student Record'!J2541="","",'Student Record'!J2541)</f>
        <v/>
      </c>
      <c r="J2543" s="25" t="str">
        <f>IF('Student Record'!O2541="","",'Student Record'!O2541)</f>
        <v/>
      </c>
      <c r="K254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3" s="25" t="str">
        <f>IF(Table1[[#This Row],[नाम विद्यार्थी]]="","",IF(AND(Table1[[#This Row],[कक्षा]]&gt;8,Table1[[#This Row],[कक्षा]]&lt;11),50,""))</f>
        <v/>
      </c>
      <c r="M2543" s="28" t="str">
        <f>IF(Table1[[#This Row],[नाम विद्यार्थी]]="","",IF(AND(Table1[[#This Row],[कक्षा]]&gt;=11,'School Fees'!$L$3="Yes"),100,""))</f>
        <v/>
      </c>
      <c r="N254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3" s="25" t="str">
        <f>IF(Table1[[#This Row],[नाम विद्यार्थी]]="","",IF(Table1[[#This Row],[कक्षा]]&gt;8,5,""))</f>
        <v/>
      </c>
      <c r="P254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3" s="21"/>
      <c r="R2543" s="21"/>
      <c r="S2543" s="28" t="str">
        <f>IF(SUM(Table1[[#This Row],[छात्र निधि]:[टी.सी.शुल्क]])=0,"",SUM(Table1[[#This Row],[छात्र निधि]:[टी.सी.शुल्क]]))</f>
        <v/>
      </c>
      <c r="T2543" s="33"/>
      <c r="U2543" s="33"/>
      <c r="V2543" s="22"/>
    </row>
    <row r="2544" spans="2:22" ht="15">
      <c r="B2544" s="25" t="str">
        <f>IF(C2544="","",ROWS($A$4:A2544))</f>
        <v/>
      </c>
      <c r="C2544" s="25" t="str">
        <f>IF('Student Record'!A2542="","",'Student Record'!A2542)</f>
        <v/>
      </c>
      <c r="D2544" s="25" t="str">
        <f>IF('Student Record'!B2542="","",'Student Record'!B2542)</f>
        <v/>
      </c>
      <c r="E2544" s="25" t="str">
        <f>IF('Student Record'!C2542="","",'Student Record'!C2542)</f>
        <v/>
      </c>
      <c r="F2544" s="26" t="str">
        <f>IF('Student Record'!E2542="","",'Student Record'!E2542)</f>
        <v/>
      </c>
      <c r="G2544" s="26" t="str">
        <f>IF('Student Record'!G2542="","",'Student Record'!G2542)</f>
        <v/>
      </c>
      <c r="H2544" s="25" t="str">
        <f>IF('Student Record'!I2542="","",'Student Record'!I2542)</f>
        <v/>
      </c>
      <c r="I2544" s="27" t="str">
        <f>IF('Student Record'!J2542="","",'Student Record'!J2542)</f>
        <v/>
      </c>
      <c r="J2544" s="25" t="str">
        <f>IF('Student Record'!O2542="","",'Student Record'!O2542)</f>
        <v/>
      </c>
      <c r="K254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4" s="25" t="str">
        <f>IF(Table1[[#This Row],[नाम विद्यार्थी]]="","",IF(AND(Table1[[#This Row],[कक्षा]]&gt;8,Table1[[#This Row],[कक्षा]]&lt;11),50,""))</f>
        <v/>
      </c>
      <c r="M2544" s="28" t="str">
        <f>IF(Table1[[#This Row],[नाम विद्यार्थी]]="","",IF(AND(Table1[[#This Row],[कक्षा]]&gt;=11,'School Fees'!$L$3="Yes"),100,""))</f>
        <v/>
      </c>
      <c r="N254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4" s="25" t="str">
        <f>IF(Table1[[#This Row],[नाम विद्यार्थी]]="","",IF(Table1[[#This Row],[कक्षा]]&gt;8,5,""))</f>
        <v/>
      </c>
      <c r="P254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4" s="21"/>
      <c r="R2544" s="21"/>
      <c r="S2544" s="28" t="str">
        <f>IF(SUM(Table1[[#This Row],[छात्र निधि]:[टी.सी.शुल्क]])=0,"",SUM(Table1[[#This Row],[छात्र निधि]:[टी.सी.शुल्क]]))</f>
        <v/>
      </c>
      <c r="T2544" s="33"/>
      <c r="U2544" s="33"/>
      <c r="V2544" s="22"/>
    </row>
    <row r="2545" spans="2:22" ht="15">
      <c r="B2545" s="25" t="str">
        <f>IF(C2545="","",ROWS($A$4:A2545))</f>
        <v/>
      </c>
      <c r="C2545" s="25" t="str">
        <f>IF('Student Record'!A2543="","",'Student Record'!A2543)</f>
        <v/>
      </c>
      <c r="D2545" s="25" t="str">
        <f>IF('Student Record'!B2543="","",'Student Record'!B2543)</f>
        <v/>
      </c>
      <c r="E2545" s="25" t="str">
        <f>IF('Student Record'!C2543="","",'Student Record'!C2543)</f>
        <v/>
      </c>
      <c r="F2545" s="26" t="str">
        <f>IF('Student Record'!E2543="","",'Student Record'!E2543)</f>
        <v/>
      </c>
      <c r="G2545" s="26" t="str">
        <f>IF('Student Record'!G2543="","",'Student Record'!G2543)</f>
        <v/>
      </c>
      <c r="H2545" s="25" t="str">
        <f>IF('Student Record'!I2543="","",'Student Record'!I2543)</f>
        <v/>
      </c>
      <c r="I2545" s="27" t="str">
        <f>IF('Student Record'!J2543="","",'Student Record'!J2543)</f>
        <v/>
      </c>
      <c r="J2545" s="25" t="str">
        <f>IF('Student Record'!O2543="","",'Student Record'!O2543)</f>
        <v/>
      </c>
      <c r="K254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5" s="25" t="str">
        <f>IF(Table1[[#This Row],[नाम विद्यार्थी]]="","",IF(AND(Table1[[#This Row],[कक्षा]]&gt;8,Table1[[#This Row],[कक्षा]]&lt;11),50,""))</f>
        <v/>
      </c>
      <c r="M2545" s="28" t="str">
        <f>IF(Table1[[#This Row],[नाम विद्यार्थी]]="","",IF(AND(Table1[[#This Row],[कक्षा]]&gt;=11,'School Fees'!$L$3="Yes"),100,""))</f>
        <v/>
      </c>
      <c r="N254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5" s="25" t="str">
        <f>IF(Table1[[#This Row],[नाम विद्यार्थी]]="","",IF(Table1[[#This Row],[कक्षा]]&gt;8,5,""))</f>
        <v/>
      </c>
      <c r="P254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5" s="21"/>
      <c r="R2545" s="21"/>
      <c r="S2545" s="28" t="str">
        <f>IF(SUM(Table1[[#This Row],[छात्र निधि]:[टी.सी.शुल्क]])=0,"",SUM(Table1[[#This Row],[छात्र निधि]:[टी.सी.शुल्क]]))</f>
        <v/>
      </c>
      <c r="T2545" s="33"/>
      <c r="U2545" s="33"/>
      <c r="V2545" s="22"/>
    </row>
    <row r="2546" spans="2:22" ht="15">
      <c r="B2546" s="25" t="str">
        <f>IF(C2546="","",ROWS($A$4:A2546))</f>
        <v/>
      </c>
      <c r="C2546" s="25" t="str">
        <f>IF('Student Record'!A2544="","",'Student Record'!A2544)</f>
        <v/>
      </c>
      <c r="D2546" s="25" t="str">
        <f>IF('Student Record'!B2544="","",'Student Record'!B2544)</f>
        <v/>
      </c>
      <c r="E2546" s="25" t="str">
        <f>IF('Student Record'!C2544="","",'Student Record'!C2544)</f>
        <v/>
      </c>
      <c r="F2546" s="26" t="str">
        <f>IF('Student Record'!E2544="","",'Student Record'!E2544)</f>
        <v/>
      </c>
      <c r="G2546" s="26" t="str">
        <f>IF('Student Record'!G2544="","",'Student Record'!G2544)</f>
        <v/>
      </c>
      <c r="H2546" s="25" t="str">
        <f>IF('Student Record'!I2544="","",'Student Record'!I2544)</f>
        <v/>
      </c>
      <c r="I2546" s="27" t="str">
        <f>IF('Student Record'!J2544="","",'Student Record'!J2544)</f>
        <v/>
      </c>
      <c r="J2546" s="25" t="str">
        <f>IF('Student Record'!O2544="","",'Student Record'!O2544)</f>
        <v/>
      </c>
      <c r="K254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6" s="25" t="str">
        <f>IF(Table1[[#This Row],[नाम विद्यार्थी]]="","",IF(AND(Table1[[#This Row],[कक्षा]]&gt;8,Table1[[#This Row],[कक्षा]]&lt;11),50,""))</f>
        <v/>
      </c>
      <c r="M2546" s="28" t="str">
        <f>IF(Table1[[#This Row],[नाम विद्यार्थी]]="","",IF(AND(Table1[[#This Row],[कक्षा]]&gt;=11,'School Fees'!$L$3="Yes"),100,""))</f>
        <v/>
      </c>
      <c r="N254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6" s="25" t="str">
        <f>IF(Table1[[#This Row],[नाम विद्यार्थी]]="","",IF(Table1[[#This Row],[कक्षा]]&gt;8,5,""))</f>
        <v/>
      </c>
      <c r="P254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6" s="21"/>
      <c r="R2546" s="21"/>
      <c r="S2546" s="28" t="str">
        <f>IF(SUM(Table1[[#This Row],[छात्र निधि]:[टी.सी.शुल्क]])=0,"",SUM(Table1[[#This Row],[छात्र निधि]:[टी.सी.शुल्क]]))</f>
        <v/>
      </c>
      <c r="T2546" s="33"/>
      <c r="U2546" s="33"/>
      <c r="V2546" s="22"/>
    </row>
    <row r="2547" spans="2:22" ht="15">
      <c r="B2547" s="25" t="str">
        <f>IF(C2547="","",ROWS($A$4:A2547))</f>
        <v/>
      </c>
      <c r="C2547" s="25" t="str">
        <f>IF('Student Record'!A2545="","",'Student Record'!A2545)</f>
        <v/>
      </c>
      <c r="D2547" s="25" t="str">
        <f>IF('Student Record'!B2545="","",'Student Record'!B2545)</f>
        <v/>
      </c>
      <c r="E2547" s="25" t="str">
        <f>IF('Student Record'!C2545="","",'Student Record'!C2545)</f>
        <v/>
      </c>
      <c r="F2547" s="26" t="str">
        <f>IF('Student Record'!E2545="","",'Student Record'!E2545)</f>
        <v/>
      </c>
      <c r="G2547" s="26" t="str">
        <f>IF('Student Record'!G2545="","",'Student Record'!G2545)</f>
        <v/>
      </c>
      <c r="H2547" s="25" t="str">
        <f>IF('Student Record'!I2545="","",'Student Record'!I2545)</f>
        <v/>
      </c>
      <c r="I2547" s="27" t="str">
        <f>IF('Student Record'!J2545="","",'Student Record'!J2545)</f>
        <v/>
      </c>
      <c r="J2547" s="25" t="str">
        <f>IF('Student Record'!O2545="","",'Student Record'!O2545)</f>
        <v/>
      </c>
      <c r="K254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7" s="25" t="str">
        <f>IF(Table1[[#This Row],[नाम विद्यार्थी]]="","",IF(AND(Table1[[#This Row],[कक्षा]]&gt;8,Table1[[#This Row],[कक्षा]]&lt;11),50,""))</f>
        <v/>
      </c>
      <c r="M2547" s="28" t="str">
        <f>IF(Table1[[#This Row],[नाम विद्यार्थी]]="","",IF(AND(Table1[[#This Row],[कक्षा]]&gt;=11,'School Fees'!$L$3="Yes"),100,""))</f>
        <v/>
      </c>
      <c r="N254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7" s="25" t="str">
        <f>IF(Table1[[#This Row],[नाम विद्यार्थी]]="","",IF(Table1[[#This Row],[कक्षा]]&gt;8,5,""))</f>
        <v/>
      </c>
      <c r="P254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7" s="21"/>
      <c r="R2547" s="21"/>
      <c r="S2547" s="28" t="str">
        <f>IF(SUM(Table1[[#This Row],[छात्र निधि]:[टी.सी.शुल्क]])=0,"",SUM(Table1[[#This Row],[छात्र निधि]:[टी.सी.शुल्क]]))</f>
        <v/>
      </c>
      <c r="T2547" s="33"/>
      <c r="U2547" s="33"/>
      <c r="V2547" s="22"/>
    </row>
    <row r="2548" spans="2:22" ht="15">
      <c r="B2548" s="25" t="str">
        <f>IF(C2548="","",ROWS($A$4:A2548))</f>
        <v/>
      </c>
      <c r="C2548" s="25" t="str">
        <f>IF('Student Record'!A2546="","",'Student Record'!A2546)</f>
        <v/>
      </c>
      <c r="D2548" s="25" t="str">
        <f>IF('Student Record'!B2546="","",'Student Record'!B2546)</f>
        <v/>
      </c>
      <c r="E2548" s="25" t="str">
        <f>IF('Student Record'!C2546="","",'Student Record'!C2546)</f>
        <v/>
      </c>
      <c r="F2548" s="26" t="str">
        <f>IF('Student Record'!E2546="","",'Student Record'!E2546)</f>
        <v/>
      </c>
      <c r="G2548" s="26" t="str">
        <f>IF('Student Record'!G2546="","",'Student Record'!G2546)</f>
        <v/>
      </c>
      <c r="H2548" s="25" t="str">
        <f>IF('Student Record'!I2546="","",'Student Record'!I2546)</f>
        <v/>
      </c>
      <c r="I2548" s="27" t="str">
        <f>IF('Student Record'!J2546="","",'Student Record'!J2546)</f>
        <v/>
      </c>
      <c r="J2548" s="25" t="str">
        <f>IF('Student Record'!O2546="","",'Student Record'!O2546)</f>
        <v/>
      </c>
      <c r="K254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8" s="25" t="str">
        <f>IF(Table1[[#This Row],[नाम विद्यार्थी]]="","",IF(AND(Table1[[#This Row],[कक्षा]]&gt;8,Table1[[#This Row],[कक्षा]]&lt;11),50,""))</f>
        <v/>
      </c>
      <c r="M2548" s="28" t="str">
        <f>IF(Table1[[#This Row],[नाम विद्यार्थी]]="","",IF(AND(Table1[[#This Row],[कक्षा]]&gt;=11,'School Fees'!$L$3="Yes"),100,""))</f>
        <v/>
      </c>
      <c r="N254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8" s="25" t="str">
        <f>IF(Table1[[#This Row],[नाम विद्यार्थी]]="","",IF(Table1[[#This Row],[कक्षा]]&gt;8,5,""))</f>
        <v/>
      </c>
      <c r="P254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8" s="21"/>
      <c r="R2548" s="21"/>
      <c r="S2548" s="28" t="str">
        <f>IF(SUM(Table1[[#This Row],[छात्र निधि]:[टी.सी.शुल्क]])=0,"",SUM(Table1[[#This Row],[छात्र निधि]:[टी.सी.शुल्क]]))</f>
        <v/>
      </c>
      <c r="T2548" s="33"/>
      <c r="U2548" s="33"/>
      <c r="V2548" s="22"/>
    </row>
    <row r="2549" spans="2:22" ht="15">
      <c r="B2549" s="25" t="str">
        <f>IF(C2549="","",ROWS($A$4:A2549))</f>
        <v/>
      </c>
      <c r="C2549" s="25" t="str">
        <f>IF('Student Record'!A2547="","",'Student Record'!A2547)</f>
        <v/>
      </c>
      <c r="D2549" s="25" t="str">
        <f>IF('Student Record'!B2547="","",'Student Record'!B2547)</f>
        <v/>
      </c>
      <c r="E2549" s="25" t="str">
        <f>IF('Student Record'!C2547="","",'Student Record'!C2547)</f>
        <v/>
      </c>
      <c r="F2549" s="26" t="str">
        <f>IF('Student Record'!E2547="","",'Student Record'!E2547)</f>
        <v/>
      </c>
      <c r="G2549" s="26" t="str">
        <f>IF('Student Record'!G2547="","",'Student Record'!G2547)</f>
        <v/>
      </c>
      <c r="H2549" s="25" t="str">
        <f>IF('Student Record'!I2547="","",'Student Record'!I2547)</f>
        <v/>
      </c>
      <c r="I2549" s="27" t="str">
        <f>IF('Student Record'!J2547="","",'Student Record'!J2547)</f>
        <v/>
      </c>
      <c r="J2549" s="25" t="str">
        <f>IF('Student Record'!O2547="","",'Student Record'!O2547)</f>
        <v/>
      </c>
      <c r="K254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49" s="25" t="str">
        <f>IF(Table1[[#This Row],[नाम विद्यार्थी]]="","",IF(AND(Table1[[#This Row],[कक्षा]]&gt;8,Table1[[#This Row],[कक्षा]]&lt;11),50,""))</f>
        <v/>
      </c>
      <c r="M2549" s="28" t="str">
        <f>IF(Table1[[#This Row],[नाम विद्यार्थी]]="","",IF(AND(Table1[[#This Row],[कक्षा]]&gt;=11,'School Fees'!$L$3="Yes"),100,""))</f>
        <v/>
      </c>
      <c r="N254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49" s="25" t="str">
        <f>IF(Table1[[#This Row],[नाम विद्यार्थी]]="","",IF(Table1[[#This Row],[कक्षा]]&gt;8,5,""))</f>
        <v/>
      </c>
      <c r="P254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49" s="21"/>
      <c r="R2549" s="21"/>
      <c r="S2549" s="28" t="str">
        <f>IF(SUM(Table1[[#This Row],[छात्र निधि]:[टी.सी.शुल्क]])=0,"",SUM(Table1[[#This Row],[छात्र निधि]:[टी.सी.शुल्क]]))</f>
        <v/>
      </c>
      <c r="T2549" s="33"/>
      <c r="U2549" s="33"/>
      <c r="V2549" s="22"/>
    </row>
    <row r="2550" spans="2:22" ht="15">
      <c r="B2550" s="25" t="str">
        <f>IF(C2550="","",ROWS($A$4:A2550))</f>
        <v/>
      </c>
      <c r="C2550" s="25" t="str">
        <f>IF('Student Record'!A2548="","",'Student Record'!A2548)</f>
        <v/>
      </c>
      <c r="D2550" s="25" t="str">
        <f>IF('Student Record'!B2548="","",'Student Record'!B2548)</f>
        <v/>
      </c>
      <c r="E2550" s="25" t="str">
        <f>IF('Student Record'!C2548="","",'Student Record'!C2548)</f>
        <v/>
      </c>
      <c r="F2550" s="26" t="str">
        <f>IF('Student Record'!E2548="","",'Student Record'!E2548)</f>
        <v/>
      </c>
      <c r="G2550" s="26" t="str">
        <f>IF('Student Record'!G2548="","",'Student Record'!G2548)</f>
        <v/>
      </c>
      <c r="H2550" s="25" t="str">
        <f>IF('Student Record'!I2548="","",'Student Record'!I2548)</f>
        <v/>
      </c>
      <c r="I2550" s="27" t="str">
        <f>IF('Student Record'!J2548="","",'Student Record'!J2548)</f>
        <v/>
      </c>
      <c r="J2550" s="25" t="str">
        <f>IF('Student Record'!O2548="","",'Student Record'!O2548)</f>
        <v/>
      </c>
      <c r="K255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0" s="25" t="str">
        <f>IF(Table1[[#This Row],[नाम विद्यार्थी]]="","",IF(AND(Table1[[#This Row],[कक्षा]]&gt;8,Table1[[#This Row],[कक्षा]]&lt;11),50,""))</f>
        <v/>
      </c>
      <c r="M2550" s="28" t="str">
        <f>IF(Table1[[#This Row],[नाम विद्यार्थी]]="","",IF(AND(Table1[[#This Row],[कक्षा]]&gt;=11,'School Fees'!$L$3="Yes"),100,""))</f>
        <v/>
      </c>
      <c r="N255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0" s="25" t="str">
        <f>IF(Table1[[#This Row],[नाम विद्यार्थी]]="","",IF(Table1[[#This Row],[कक्षा]]&gt;8,5,""))</f>
        <v/>
      </c>
      <c r="P255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0" s="21"/>
      <c r="R2550" s="21"/>
      <c r="S2550" s="28" t="str">
        <f>IF(SUM(Table1[[#This Row],[छात्र निधि]:[टी.सी.शुल्क]])=0,"",SUM(Table1[[#This Row],[छात्र निधि]:[टी.सी.शुल्क]]))</f>
        <v/>
      </c>
      <c r="T2550" s="33"/>
      <c r="U2550" s="33"/>
      <c r="V2550" s="22"/>
    </row>
    <row r="2551" spans="2:22" ht="15">
      <c r="B2551" s="25" t="str">
        <f>IF(C2551="","",ROWS($A$4:A2551))</f>
        <v/>
      </c>
      <c r="C2551" s="25" t="str">
        <f>IF('Student Record'!A2549="","",'Student Record'!A2549)</f>
        <v/>
      </c>
      <c r="D2551" s="25" t="str">
        <f>IF('Student Record'!B2549="","",'Student Record'!B2549)</f>
        <v/>
      </c>
      <c r="E2551" s="25" t="str">
        <f>IF('Student Record'!C2549="","",'Student Record'!C2549)</f>
        <v/>
      </c>
      <c r="F2551" s="26" t="str">
        <f>IF('Student Record'!E2549="","",'Student Record'!E2549)</f>
        <v/>
      </c>
      <c r="G2551" s="26" t="str">
        <f>IF('Student Record'!G2549="","",'Student Record'!G2549)</f>
        <v/>
      </c>
      <c r="H2551" s="25" t="str">
        <f>IF('Student Record'!I2549="","",'Student Record'!I2549)</f>
        <v/>
      </c>
      <c r="I2551" s="27" t="str">
        <f>IF('Student Record'!J2549="","",'Student Record'!J2549)</f>
        <v/>
      </c>
      <c r="J2551" s="25" t="str">
        <f>IF('Student Record'!O2549="","",'Student Record'!O2549)</f>
        <v/>
      </c>
      <c r="K255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1" s="25" t="str">
        <f>IF(Table1[[#This Row],[नाम विद्यार्थी]]="","",IF(AND(Table1[[#This Row],[कक्षा]]&gt;8,Table1[[#This Row],[कक्षा]]&lt;11),50,""))</f>
        <v/>
      </c>
      <c r="M2551" s="28" t="str">
        <f>IF(Table1[[#This Row],[नाम विद्यार्थी]]="","",IF(AND(Table1[[#This Row],[कक्षा]]&gt;=11,'School Fees'!$L$3="Yes"),100,""))</f>
        <v/>
      </c>
      <c r="N255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1" s="25" t="str">
        <f>IF(Table1[[#This Row],[नाम विद्यार्थी]]="","",IF(Table1[[#This Row],[कक्षा]]&gt;8,5,""))</f>
        <v/>
      </c>
      <c r="P255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1" s="21"/>
      <c r="R2551" s="21"/>
      <c r="S2551" s="28" t="str">
        <f>IF(SUM(Table1[[#This Row],[छात्र निधि]:[टी.सी.शुल्क]])=0,"",SUM(Table1[[#This Row],[छात्र निधि]:[टी.सी.शुल्क]]))</f>
        <v/>
      </c>
      <c r="T2551" s="33"/>
      <c r="U2551" s="33"/>
      <c r="V2551" s="22"/>
    </row>
    <row r="2552" spans="2:22" ht="15">
      <c r="B2552" s="25" t="str">
        <f>IF(C2552="","",ROWS($A$4:A2552))</f>
        <v/>
      </c>
      <c r="C2552" s="25" t="str">
        <f>IF('Student Record'!A2550="","",'Student Record'!A2550)</f>
        <v/>
      </c>
      <c r="D2552" s="25" t="str">
        <f>IF('Student Record'!B2550="","",'Student Record'!B2550)</f>
        <v/>
      </c>
      <c r="E2552" s="25" t="str">
        <f>IF('Student Record'!C2550="","",'Student Record'!C2550)</f>
        <v/>
      </c>
      <c r="F2552" s="26" t="str">
        <f>IF('Student Record'!E2550="","",'Student Record'!E2550)</f>
        <v/>
      </c>
      <c r="G2552" s="26" t="str">
        <f>IF('Student Record'!G2550="","",'Student Record'!G2550)</f>
        <v/>
      </c>
      <c r="H2552" s="25" t="str">
        <f>IF('Student Record'!I2550="","",'Student Record'!I2550)</f>
        <v/>
      </c>
      <c r="I2552" s="27" t="str">
        <f>IF('Student Record'!J2550="","",'Student Record'!J2550)</f>
        <v/>
      </c>
      <c r="J2552" s="25" t="str">
        <f>IF('Student Record'!O2550="","",'Student Record'!O2550)</f>
        <v/>
      </c>
      <c r="K255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2" s="25" t="str">
        <f>IF(Table1[[#This Row],[नाम विद्यार्थी]]="","",IF(AND(Table1[[#This Row],[कक्षा]]&gt;8,Table1[[#This Row],[कक्षा]]&lt;11),50,""))</f>
        <v/>
      </c>
      <c r="M2552" s="28" t="str">
        <f>IF(Table1[[#This Row],[नाम विद्यार्थी]]="","",IF(AND(Table1[[#This Row],[कक्षा]]&gt;=11,'School Fees'!$L$3="Yes"),100,""))</f>
        <v/>
      </c>
      <c r="N255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2" s="25" t="str">
        <f>IF(Table1[[#This Row],[नाम विद्यार्थी]]="","",IF(Table1[[#This Row],[कक्षा]]&gt;8,5,""))</f>
        <v/>
      </c>
      <c r="P255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2" s="21"/>
      <c r="R2552" s="21"/>
      <c r="S2552" s="28" t="str">
        <f>IF(SUM(Table1[[#This Row],[छात्र निधि]:[टी.सी.शुल्क]])=0,"",SUM(Table1[[#This Row],[छात्र निधि]:[टी.सी.शुल्क]]))</f>
        <v/>
      </c>
      <c r="T2552" s="33"/>
      <c r="U2552" s="33"/>
      <c r="V2552" s="22"/>
    </row>
    <row r="2553" spans="2:22" ht="15">
      <c r="B2553" s="25" t="str">
        <f>IF(C2553="","",ROWS($A$4:A2553))</f>
        <v/>
      </c>
      <c r="C2553" s="25" t="str">
        <f>IF('Student Record'!A2551="","",'Student Record'!A2551)</f>
        <v/>
      </c>
      <c r="D2553" s="25" t="str">
        <f>IF('Student Record'!B2551="","",'Student Record'!B2551)</f>
        <v/>
      </c>
      <c r="E2553" s="25" t="str">
        <f>IF('Student Record'!C2551="","",'Student Record'!C2551)</f>
        <v/>
      </c>
      <c r="F2553" s="26" t="str">
        <f>IF('Student Record'!E2551="","",'Student Record'!E2551)</f>
        <v/>
      </c>
      <c r="G2553" s="26" t="str">
        <f>IF('Student Record'!G2551="","",'Student Record'!G2551)</f>
        <v/>
      </c>
      <c r="H2553" s="25" t="str">
        <f>IF('Student Record'!I2551="","",'Student Record'!I2551)</f>
        <v/>
      </c>
      <c r="I2553" s="27" t="str">
        <f>IF('Student Record'!J2551="","",'Student Record'!J2551)</f>
        <v/>
      </c>
      <c r="J2553" s="25" t="str">
        <f>IF('Student Record'!O2551="","",'Student Record'!O2551)</f>
        <v/>
      </c>
      <c r="K255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3" s="25" t="str">
        <f>IF(Table1[[#This Row],[नाम विद्यार्थी]]="","",IF(AND(Table1[[#This Row],[कक्षा]]&gt;8,Table1[[#This Row],[कक्षा]]&lt;11),50,""))</f>
        <v/>
      </c>
      <c r="M2553" s="28" t="str">
        <f>IF(Table1[[#This Row],[नाम विद्यार्थी]]="","",IF(AND(Table1[[#This Row],[कक्षा]]&gt;=11,'School Fees'!$L$3="Yes"),100,""))</f>
        <v/>
      </c>
      <c r="N255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3" s="25" t="str">
        <f>IF(Table1[[#This Row],[नाम विद्यार्थी]]="","",IF(Table1[[#This Row],[कक्षा]]&gt;8,5,""))</f>
        <v/>
      </c>
      <c r="P255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3" s="21"/>
      <c r="R2553" s="21"/>
      <c r="S2553" s="28" t="str">
        <f>IF(SUM(Table1[[#This Row],[छात्र निधि]:[टी.सी.शुल्क]])=0,"",SUM(Table1[[#This Row],[छात्र निधि]:[टी.सी.शुल्क]]))</f>
        <v/>
      </c>
      <c r="T2553" s="33"/>
      <c r="U2553" s="33"/>
      <c r="V2553" s="22"/>
    </row>
    <row r="2554" spans="2:22" ht="15">
      <c r="B2554" s="25" t="str">
        <f>IF(C2554="","",ROWS($A$4:A2554))</f>
        <v/>
      </c>
      <c r="C2554" s="25" t="str">
        <f>IF('Student Record'!A2552="","",'Student Record'!A2552)</f>
        <v/>
      </c>
      <c r="D2554" s="25" t="str">
        <f>IF('Student Record'!B2552="","",'Student Record'!B2552)</f>
        <v/>
      </c>
      <c r="E2554" s="25" t="str">
        <f>IF('Student Record'!C2552="","",'Student Record'!C2552)</f>
        <v/>
      </c>
      <c r="F2554" s="26" t="str">
        <f>IF('Student Record'!E2552="","",'Student Record'!E2552)</f>
        <v/>
      </c>
      <c r="G2554" s="26" t="str">
        <f>IF('Student Record'!G2552="","",'Student Record'!G2552)</f>
        <v/>
      </c>
      <c r="H2554" s="25" t="str">
        <f>IF('Student Record'!I2552="","",'Student Record'!I2552)</f>
        <v/>
      </c>
      <c r="I2554" s="27" t="str">
        <f>IF('Student Record'!J2552="","",'Student Record'!J2552)</f>
        <v/>
      </c>
      <c r="J2554" s="25" t="str">
        <f>IF('Student Record'!O2552="","",'Student Record'!O2552)</f>
        <v/>
      </c>
      <c r="K255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4" s="25" t="str">
        <f>IF(Table1[[#This Row],[नाम विद्यार्थी]]="","",IF(AND(Table1[[#This Row],[कक्षा]]&gt;8,Table1[[#This Row],[कक्षा]]&lt;11),50,""))</f>
        <v/>
      </c>
      <c r="M2554" s="28" t="str">
        <f>IF(Table1[[#This Row],[नाम विद्यार्थी]]="","",IF(AND(Table1[[#This Row],[कक्षा]]&gt;=11,'School Fees'!$L$3="Yes"),100,""))</f>
        <v/>
      </c>
      <c r="N255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4" s="25" t="str">
        <f>IF(Table1[[#This Row],[नाम विद्यार्थी]]="","",IF(Table1[[#This Row],[कक्षा]]&gt;8,5,""))</f>
        <v/>
      </c>
      <c r="P255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4" s="21"/>
      <c r="R2554" s="21"/>
      <c r="S2554" s="28" t="str">
        <f>IF(SUM(Table1[[#This Row],[छात्र निधि]:[टी.सी.शुल्क]])=0,"",SUM(Table1[[#This Row],[छात्र निधि]:[टी.सी.शुल्क]]))</f>
        <v/>
      </c>
      <c r="T2554" s="33"/>
      <c r="U2554" s="33"/>
      <c r="V2554" s="22"/>
    </row>
    <row r="2555" spans="2:22" ht="15">
      <c r="B2555" s="25" t="str">
        <f>IF(C2555="","",ROWS($A$4:A2555))</f>
        <v/>
      </c>
      <c r="C2555" s="25" t="str">
        <f>IF('Student Record'!A2553="","",'Student Record'!A2553)</f>
        <v/>
      </c>
      <c r="D2555" s="25" t="str">
        <f>IF('Student Record'!B2553="","",'Student Record'!B2553)</f>
        <v/>
      </c>
      <c r="E2555" s="25" t="str">
        <f>IF('Student Record'!C2553="","",'Student Record'!C2553)</f>
        <v/>
      </c>
      <c r="F2555" s="26" t="str">
        <f>IF('Student Record'!E2553="","",'Student Record'!E2553)</f>
        <v/>
      </c>
      <c r="G2555" s="26" t="str">
        <f>IF('Student Record'!G2553="","",'Student Record'!G2553)</f>
        <v/>
      </c>
      <c r="H2555" s="25" t="str">
        <f>IF('Student Record'!I2553="","",'Student Record'!I2553)</f>
        <v/>
      </c>
      <c r="I2555" s="27" t="str">
        <f>IF('Student Record'!J2553="","",'Student Record'!J2553)</f>
        <v/>
      </c>
      <c r="J2555" s="25" t="str">
        <f>IF('Student Record'!O2553="","",'Student Record'!O2553)</f>
        <v/>
      </c>
      <c r="K255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5" s="25" t="str">
        <f>IF(Table1[[#This Row],[नाम विद्यार्थी]]="","",IF(AND(Table1[[#This Row],[कक्षा]]&gt;8,Table1[[#This Row],[कक्षा]]&lt;11),50,""))</f>
        <v/>
      </c>
      <c r="M2555" s="28" t="str">
        <f>IF(Table1[[#This Row],[नाम विद्यार्थी]]="","",IF(AND(Table1[[#This Row],[कक्षा]]&gt;=11,'School Fees'!$L$3="Yes"),100,""))</f>
        <v/>
      </c>
      <c r="N255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5" s="25" t="str">
        <f>IF(Table1[[#This Row],[नाम विद्यार्थी]]="","",IF(Table1[[#This Row],[कक्षा]]&gt;8,5,""))</f>
        <v/>
      </c>
      <c r="P255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5" s="21"/>
      <c r="R2555" s="21"/>
      <c r="S2555" s="28" t="str">
        <f>IF(SUM(Table1[[#This Row],[छात्र निधि]:[टी.सी.शुल्क]])=0,"",SUM(Table1[[#This Row],[छात्र निधि]:[टी.सी.शुल्क]]))</f>
        <v/>
      </c>
      <c r="T2555" s="33"/>
      <c r="U2555" s="33"/>
      <c r="V2555" s="22"/>
    </row>
    <row r="2556" spans="2:22" ht="15">
      <c r="B2556" s="25" t="str">
        <f>IF(C2556="","",ROWS($A$4:A2556))</f>
        <v/>
      </c>
      <c r="C2556" s="25" t="str">
        <f>IF('Student Record'!A2554="","",'Student Record'!A2554)</f>
        <v/>
      </c>
      <c r="D2556" s="25" t="str">
        <f>IF('Student Record'!B2554="","",'Student Record'!B2554)</f>
        <v/>
      </c>
      <c r="E2556" s="25" t="str">
        <f>IF('Student Record'!C2554="","",'Student Record'!C2554)</f>
        <v/>
      </c>
      <c r="F2556" s="26" t="str">
        <f>IF('Student Record'!E2554="","",'Student Record'!E2554)</f>
        <v/>
      </c>
      <c r="G2556" s="26" t="str">
        <f>IF('Student Record'!G2554="","",'Student Record'!G2554)</f>
        <v/>
      </c>
      <c r="H2556" s="25" t="str">
        <f>IF('Student Record'!I2554="","",'Student Record'!I2554)</f>
        <v/>
      </c>
      <c r="I2556" s="27" t="str">
        <f>IF('Student Record'!J2554="","",'Student Record'!J2554)</f>
        <v/>
      </c>
      <c r="J2556" s="25" t="str">
        <f>IF('Student Record'!O2554="","",'Student Record'!O2554)</f>
        <v/>
      </c>
      <c r="K255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6" s="25" t="str">
        <f>IF(Table1[[#This Row],[नाम विद्यार्थी]]="","",IF(AND(Table1[[#This Row],[कक्षा]]&gt;8,Table1[[#This Row],[कक्षा]]&lt;11),50,""))</f>
        <v/>
      </c>
      <c r="M2556" s="28" t="str">
        <f>IF(Table1[[#This Row],[नाम विद्यार्थी]]="","",IF(AND(Table1[[#This Row],[कक्षा]]&gt;=11,'School Fees'!$L$3="Yes"),100,""))</f>
        <v/>
      </c>
      <c r="N255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6" s="25" t="str">
        <f>IF(Table1[[#This Row],[नाम विद्यार्थी]]="","",IF(Table1[[#This Row],[कक्षा]]&gt;8,5,""))</f>
        <v/>
      </c>
      <c r="P255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6" s="21"/>
      <c r="R2556" s="21"/>
      <c r="S2556" s="28" t="str">
        <f>IF(SUM(Table1[[#This Row],[छात्र निधि]:[टी.सी.शुल्क]])=0,"",SUM(Table1[[#This Row],[छात्र निधि]:[टी.सी.शुल्क]]))</f>
        <v/>
      </c>
      <c r="T2556" s="33"/>
      <c r="U2556" s="33"/>
      <c r="V2556" s="22"/>
    </row>
    <row r="2557" spans="2:22" ht="15">
      <c r="B2557" s="25" t="str">
        <f>IF(C2557="","",ROWS($A$4:A2557))</f>
        <v/>
      </c>
      <c r="C2557" s="25" t="str">
        <f>IF('Student Record'!A2555="","",'Student Record'!A2555)</f>
        <v/>
      </c>
      <c r="D2557" s="25" t="str">
        <f>IF('Student Record'!B2555="","",'Student Record'!B2555)</f>
        <v/>
      </c>
      <c r="E2557" s="25" t="str">
        <f>IF('Student Record'!C2555="","",'Student Record'!C2555)</f>
        <v/>
      </c>
      <c r="F2557" s="26" t="str">
        <f>IF('Student Record'!E2555="","",'Student Record'!E2555)</f>
        <v/>
      </c>
      <c r="G2557" s="26" t="str">
        <f>IF('Student Record'!G2555="","",'Student Record'!G2555)</f>
        <v/>
      </c>
      <c r="H2557" s="25" t="str">
        <f>IF('Student Record'!I2555="","",'Student Record'!I2555)</f>
        <v/>
      </c>
      <c r="I2557" s="27" t="str">
        <f>IF('Student Record'!J2555="","",'Student Record'!J2555)</f>
        <v/>
      </c>
      <c r="J2557" s="25" t="str">
        <f>IF('Student Record'!O2555="","",'Student Record'!O2555)</f>
        <v/>
      </c>
      <c r="K255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7" s="25" t="str">
        <f>IF(Table1[[#This Row],[नाम विद्यार्थी]]="","",IF(AND(Table1[[#This Row],[कक्षा]]&gt;8,Table1[[#This Row],[कक्षा]]&lt;11),50,""))</f>
        <v/>
      </c>
      <c r="M2557" s="28" t="str">
        <f>IF(Table1[[#This Row],[नाम विद्यार्थी]]="","",IF(AND(Table1[[#This Row],[कक्षा]]&gt;=11,'School Fees'!$L$3="Yes"),100,""))</f>
        <v/>
      </c>
      <c r="N255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7" s="25" t="str">
        <f>IF(Table1[[#This Row],[नाम विद्यार्थी]]="","",IF(Table1[[#This Row],[कक्षा]]&gt;8,5,""))</f>
        <v/>
      </c>
      <c r="P255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7" s="21"/>
      <c r="R2557" s="21"/>
      <c r="S2557" s="28" t="str">
        <f>IF(SUM(Table1[[#This Row],[छात्र निधि]:[टी.सी.शुल्क]])=0,"",SUM(Table1[[#This Row],[छात्र निधि]:[टी.सी.शुल्क]]))</f>
        <v/>
      </c>
      <c r="T2557" s="33"/>
      <c r="U2557" s="33"/>
      <c r="V2557" s="22"/>
    </row>
    <row r="2558" spans="2:22" ht="15">
      <c r="B2558" s="25" t="str">
        <f>IF(C2558="","",ROWS($A$4:A2558))</f>
        <v/>
      </c>
      <c r="C2558" s="25" t="str">
        <f>IF('Student Record'!A2556="","",'Student Record'!A2556)</f>
        <v/>
      </c>
      <c r="D2558" s="25" t="str">
        <f>IF('Student Record'!B2556="","",'Student Record'!B2556)</f>
        <v/>
      </c>
      <c r="E2558" s="25" t="str">
        <f>IF('Student Record'!C2556="","",'Student Record'!C2556)</f>
        <v/>
      </c>
      <c r="F2558" s="26" t="str">
        <f>IF('Student Record'!E2556="","",'Student Record'!E2556)</f>
        <v/>
      </c>
      <c r="G2558" s="26" t="str">
        <f>IF('Student Record'!G2556="","",'Student Record'!G2556)</f>
        <v/>
      </c>
      <c r="H2558" s="25" t="str">
        <f>IF('Student Record'!I2556="","",'Student Record'!I2556)</f>
        <v/>
      </c>
      <c r="I2558" s="27" t="str">
        <f>IF('Student Record'!J2556="","",'Student Record'!J2556)</f>
        <v/>
      </c>
      <c r="J2558" s="25" t="str">
        <f>IF('Student Record'!O2556="","",'Student Record'!O2556)</f>
        <v/>
      </c>
      <c r="K255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8" s="25" t="str">
        <f>IF(Table1[[#This Row],[नाम विद्यार्थी]]="","",IF(AND(Table1[[#This Row],[कक्षा]]&gt;8,Table1[[#This Row],[कक्षा]]&lt;11),50,""))</f>
        <v/>
      </c>
      <c r="M2558" s="28" t="str">
        <f>IF(Table1[[#This Row],[नाम विद्यार्थी]]="","",IF(AND(Table1[[#This Row],[कक्षा]]&gt;=11,'School Fees'!$L$3="Yes"),100,""))</f>
        <v/>
      </c>
      <c r="N255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8" s="25" t="str">
        <f>IF(Table1[[#This Row],[नाम विद्यार्थी]]="","",IF(Table1[[#This Row],[कक्षा]]&gt;8,5,""))</f>
        <v/>
      </c>
      <c r="P255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8" s="21"/>
      <c r="R2558" s="21"/>
      <c r="S2558" s="28" t="str">
        <f>IF(SUM(Table1[[#This Row],[छात्र निधि]:[टी.सी.शुल्क]])=0,"",SUM(Table1[[#This Row],[छात्र निधि]:[टी.सी.शुल्क]]))</f>
        <v/>
      </c>
      <c r="T2558" s="33"/>
      <c r="U2558" s="33"/>
      <c r="V2558" s="22"/>
    </row>
    <row r="2559" spans="2:22" ht="15">
      <c r="B2559" s="25" t="str">
        <f>IF(C2559="","",ROWS($A$4:A2559))</f>
        <v/>
      </c>
      <c r="C2559" s="25" t="str">
        <f>IF('Student Record'!A2557="","",'Student Record'!A2557)</f>
        <v/>
      </c>
      <c r="D2559" s="25" t="str">
        <f>IF('Student Record'!B2557="","",'Student Record'!B2557)</f>
        <v/>
      </c>
      <c r="E2559" s="25" t="str">
        <f>IF('Student Record'!C2557="","",'Student Record'!C2557)</f>
        <v/>
      </c>
      <c r="F2559" s="26" t="str">
        <f>IF('Student Record'!E2557="","",'Student Record'!E2557)</f>
        <v/>
      </c>
      <c r="G2559" s="26" t="str">
        <f>IF('Student Record'!G2557="","",'Student Record'!G2557)</f>
        <v/>
      </c>
      <c r="H2559" s="25" t="str">
        <f>IF('Student Record'!I2557="","",'Student Record'!I2557)</f>
        <v/>
      </c>
      <c r="I2559" s="27" t="str">
        <f>IF('Student Record'!J2557="","",'Student Record'!J2557)</f>
        <v/>
      </c>
      <c r="J2559" s="25" t="str">
        <f>IF('Student Record'!O2557="","",'Student Record'!O2557)</f>
        <v/>
      </c>
      <c r="K255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59" s="25" t="str">
        <f>IF(Table1[[#This Row],[नाम विद्यार्थी]]="","",IF(AND(Table1[[#This Row],[कक्षा]]&gt;8,Table1[[#This Row],[कक्षा]]&lt;11),50,""))</f>
        <v/>
      </c>
      <c r="M2559" s="28" t="str">
        <f>IF(Table1[[#This Row],[नाम विद्यार्थी]]="","",IF(AND(Table1[[#This Row],[कक्षा]]&gt;=11,'School Fees'!$L$3="Yes"),100,""))</f>
        <v/>
      </c>
      <c r="N255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59" s="25" t="str">
        <f>IF(Table1[[#This Row],[नाम विद्यार्थी]]="","",IF(Table1[[#This Row],[कक्षा]]&gt;8,5,""))</f>
        <v/>
      </c>
      <c r="P255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59" s="21"/>
      <c r="R2559" s="21"/>
      <c r="S2559" s="28" t="str">
        <f>IF(SUM(Table1[[#This Row],[छात्र निधि]:[टी.सी.शुल्क]])=0,"",SUM(Table1[[#This Row],[छात्र निधि]:[टी.सी.शुल्क]]))</f>
        <v/>
      </c>
      <c r="T2559" s="33"/>
      <c r="U2559" s="33"/>
      <c r="V2559" s="22"/>
    </row>
    <row r="2560" spans="2:22" ht="15">
      <c r="B2560" s="25" t="str">
        <f>IF(C2560="","",ROWS($A$4:A2560))</f>
        <v/>
      </c>
      <c r="C2560" s="25" t="str">
        <f>IF('Student Record'!A2558="","",'Student Record'!A2558)</f>
        <v/>
      </c>
      <c r="D2560" s="25" t="str">
        <f>IF('Student Record'!B2558="","",'Student Record'!B2558)</f>
        <v/>
      </c>
      <c r="E2560" s="25" t="str">
        <f>IF('Student Record'!C2558="","",'Student Record'!C2558)</f>
        <v/>
      </c>
      <c r="F2560" s="26" t="str">
        <f>IF('Student Record'!E2558="","",'Student Record'!E2558)</f>
        <v/>
      </c>
      <c r="G2560" s="26" t="str">
        <f>IF('Student Record'!G2558="","",'Student Record'!G2558)</f>
        <v/>
      </c>
      <c r="H2560" s="25" t="str">
        <f>IF('Student Record'!I2558="","",'Student Record'!I2558)</f>
        <v/>
      </c>
      <c r="I2560" s="27" t="str">
        <f>IF('Student Record'!J2558="","",'Student Record'!J2558)</f>
        <v/>
      </c>
      <c r="J2560" s="25" t="str">
        <f>IF('Student Record'!O2558="","",'Student Record'!O2558)</f>
        <v/>
      </c>
      <c r="K256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0" s="25" t="str">
        <f>IF(Table1[[#This Row],[नाम विद्यार्थी]]="","",IF(AND(Table1[[#This Row],[कक्षा]]&gt;8,Table1[[#This Row],[कक्षा]]&lt;11),50,""))</f>
        <v/>
      </c>
      <c r="M2560" s="28" t="str">
        <f>IF(Table1[[#This Row],[नाम विद्यार्थी]]="","",IF(AND(Table1[[#This Row],[कक्षा]]&gt;=11,'School Fees'!$L$3="Yes"),100,""))</f>
        <v/>
      </c>
      <c r="N256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0" s="25" t="str">
        <f>IF(Table1[[#This Row],[नाम विद्यार्थी]]="","",IF(Table1[[#This Row],[कक्षा]]&gt;8,5,""))</f>
        <v/>
      </c>
      <c r="P256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0" s="21"/>
      <c r="R2560" s="21"/>
      <c r="S2560" s="28" t="str">
        <f>IF(SUM(Table1[[#This Row],[छात्र निधि]:[टी.सी.शुल्क]])=0,"",SUM(Table1[[#This Row],[छात्र निधि]:[टी.सी.शुल्क]]))</f>
        <v/>
      </c>
      <c r="T2560" s="33"/>
      <c r="U2560" s="33"/>
      <c r="V2560" s="22"/>
    </row>
    <row r="2561" spans="2:22" ht="15">
      <c r="B2561" s="25" t="str">
        <f>IF(C2561="","",ROWS($A$4:A2561))</f>
        <v/>
      </c>
      <c r="C2561" s="25" t="str">
        <f>IF('Student Record'!A2559="","",'Student Record'!A2559)</f>
        <v/>
      </c>
      <c r="D2561" s="25" t="str">
        <f>IF('Student Record'!B2559="","",'Student Record'!B2559)</f>
        <v/>
      </c>
      <c r="E2561" s="25" t="str">
        <f>IF('Student Record'!C2559="","",'Student Record'!C2559)</f>
        <v/>
      </c>
      <c r="F2561" s="26" t="str">
        <f>IF('Student Record'!E2559="","",'Student Record'!E2559)</f>
        <v/>
      </c>
      <c r="G2561" s="26" t="str">
        <f>IF('Student Record'!G2559="","",'Student Record'!G2559)</f>
        <v/>
      </c>
      <c r="H2561" s="25" t="str">
        <f>IF('Student Record'!I2559="","",'Student Record'!I2559)</f>
        <v/>
      </c>
      <c r="I2561" s="27" t="str">
        <f>IF('Student Record'!J2559="","",'Student Record'!J2559)</f>
        <v/>
      </c>
      <c r="J2561" s="25" t="str">
        <f>IF('Student Record'!O2559="","",'Student Record'!O2559)</f>
        <v/>
      </c>
      <c r="K256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1" s="25" t="str">
        <f>IF(Table1[[#This Row],[नाम विद्यार्थी]]="","",IF(AND(Table1[[#This Row],[कक्षा]]&gt;8,Table1[[#This Row],[कक्षा]]&lt;11),50,""))</f>
        <v/>
      </c>
      <c r="M2561" s="28" t="str">
        <f>IF(Table1[[#This Row],[नाम विद्यार्थी]]="","",IF(AND(Table1[[#This Row],[कक्षा]]&gt;=11,'School Fees'!$L$3="Yes"),100,""))</f>
        <v/>
      </c>
      <c r="N256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1" s="25" t="str">
        <f>IF(Table1[[#This Row],[नाम विद्यार्थी]]="","",IF(Table1[[#This Row],[कक्षा]]&gt;8,5,""))</f>
        <v/>
      </c>
      <c r="P256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1" s="21"/>
      <c r="R2561" s="21"/>
      <c r="S2561" s="28" t="str">
        <f>IF(SUM(Table1[[#This Row],[छात्र निधि]:[टी.सी.शुल्क]])=0,"",SUM(Table1[[#This Row],[छात्र निधि]:[टी.सी.शुल्क]]))</f>
        <v/>
      </c>
      <c r="T2561" s="33"/>
      <c r="U2561" s="33"/>
      <c r="V2561" s="22"/>
    </row>
    <row r="2562" spans="2:22" ht="15">
      <c r="B2562" s="25" t="str">
        <f>IF(C2562="","",ROWS($A$4:A2562))</f>
        <v/>
      </c>
      <c r="C2562" s="25" t="str">
        <f>IF('Student Record'!A2560="","",'Student Record'!A2560)</f>
        <v/>
      </c>
      <c r="D2562" s="25" t="str">
        <f>IF('Student Record'!B2560="","",'Student Record'!B2560)</f>
        <v/>
      </c>
      <c r="E2562" s="25" t="str">
        <f>IF('Student Record'!C2560="","",'Student Record'!C2560)</f>
        <v/>
      </c>
      <c r="F2562" s="26" t="str">
        <f>IF('Student Record'!E2560="","",'Student Record'!E2560)</f>
        <v/>
      </c>
      <c r="G2562" s="26" t="str">
        <f>IF('Student Record'!G2560="","",'Student Record'!G2560)</f>
        <v/>
      </c>
      <c r="H2562" s="25" t="str">
        <f>IF('Student Record'!I2560="","",'Student Record'!I2560)</f>
        <v/>
      </c>
      <c r="I2562" s="27" t="str">
        <f>IF('Student Record'!J2560="","",'Student Record'!J2560)</f>
        <v/>
      </c>
      <c r="J2562" s="25" t="str">
        <f>IF('Student Record'!O2560="","",'Student Record'!O2560)</f>
        <v/>
      </c>
      <c r="K256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2" s="25" t="str">
        <f>IF(Table1[[#This Row],[नाम विद्यार्थी]]="","",IF(AND(Table1[[#This Row],[कक्षा]]&gt;8,Table1[[#This Row],[कक्षा]]&lt;11),50,""))</f>
        <v/>
      </c>
      <c r="M2562" s="28" t="str">
        <f>IF(Table1[[#This Row],[नाम विद्यार्थी]]="","",IF(AND(Table1[[#This Row],[कक्षा]]&gt;=11,'School Fees'!$L$3="Yes"),100,""))</f>
        <v/>
      </c>
      <c r="N256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2" s="25" t="str">
        <f>IF(Table1[[#This Row],[नाम विद्यार्थी]]="","",IF(Table1[[#This Row],[कक्षा]]&gt;8,5,""))</f>
        <v/>
      </c>
      <c r="P256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2" s="21"/>
      <c r="R2562" s="21"/>
      <c r="S2562" s="28" t="str">
        <f>IF(SUM(Table1[[#This Row],[छात्र निधि]:[टी.सी.शुल्क]])=0,"",SUM(Table1[[#This Row],[छात्र निधि]:[टी.सी.शुल्क]]))</f>
        <v/>
      </c>
      <c r="T2562" s="33"/>
      <c r="U2562" s="33"/>
      <c r="V2562" s="22"/>
    </row>
    <row r="2563" spans="2:22" ht="15">
      <c r="B2563" s="25" t="str">
        <f>IF(C2563="","",ROWS($A$4:A2563))</f>
        <v/>
      </c>
      <c r="C2563" s="25" t="str">
        <f>IF('Student Record'!A2561="","",'Student Record'!A2561)</f>
        <v/>
      </c>
      <c r="D2563" s="25" t="str">
        <f>IF('Student Record'!B2561="","",'Student Record'!B2561)</f>
        <v/>
      </c>
      <c r="E2563" s="25" t="str">
        <f>IF('Student Record'!C2561="","",'Student Record'!C2561)</f>
        <v/>
      </c>
      <c r="F2563" s="26" t="str">
        <f>IF('Student Record'!E2561="","",'Student Record'!E2561)</f>
        <v/>
      </c>
      <c r="G2563" s="26" t="str">
        <f>IF('Student Record'!G2561="","",'Student Record'!G2561)</f>
        <v/>
      </c>
      <c r="H2563" s="25" t="str">
        <f>IF('Student Record'!I2561="","",'Student Record'!I2561)</f>
        <v/>
      </c>
      <c r="I2563" s="27" t="str">
        <f>IF('Student Record'!J2561="","",'Student Record'!J2561)</f>
        <v/>
      </c>
      <c r="J2563" s="25" t="str">
        <f>IF('Student Record'!O2561="","",'Student Record'!O2561)</f>
        <v/>
      </c>
      <c r="K256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3" s="25" t="str">
        <f>IF(Table1[[#This Row],[नाम विद्यार्थी]]="","",IF(AND(Table1[[#This Row],[कक्षा]]&gt;8,Table1[[#This Row],[कक्षा]]&lt;11),50,""))</f>
        <v/>
      </c>
      <c r="M2563" s="28" t="str">
        <f>IF(Table1[[#This Row],[नाम विद्यार्थी]]="","",IF(AND(Table1[[#This Row],[कक्षा]]&gt;=11,'School Fees'!$L$3="Yes"),100,""))</f>
        <v/>
      </c>
      <c r="N256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3" s="25" t="str">
        <f>IF(Table1[[#This Row],[नाम विद्यार्थी]]="","",IF(Table1[[#This Row],[कक्षा]]&gt;8,5,""))</f>
        <v/>
      </c>
      <c r="P256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3" s="21"/>
      <c r="R2563" s="21"/>
      <c r="S2563" s="28" t="str">
        <f>IF(SUM(Table1[[#This Row],[छात्र निधि]:[टी.सी.शुल्क]])=0,"",SUM(Table1[[#This Row],[छात्र निधि]:[टी.सी.शुल्क]]))</f>
        <v/>
      </c>
      <c r="T2563" s="33"/>
      <c r="U2563" s="33"/>
      <c r="V2563" s="22"/>
    </row>
    <row r="2564" spans="2:22" ht="15">
      <c r="B2564" s="25" t="str">
        <f>IF(C2564="","",ROWS($A$4:A2564))</f>
        <v/>
      </c>
      <c r="C2564" s="25" t="str">
        <f>IF('Student Record'!A2562="","",'Student Record'!A2562)</f>
        <v/>
      </c>
      <c r="D2564" s="25" t="str">
        <f>IF('Student Record'!B2562="","",'Student Record'!B2562)</f>
        <v/>
      </c>
      <c r="E2564" s="25" t="str">
        <f>IF('Student Record'!C2562="","",'Student Record'!C2562)</f>
        <v/>
      </c>
      <c r="F2564" s="26" t="str">
        <f>IF('Student Record'!E2562="","",'Student Record'!E2562)</f>
        <v/>
      </c>
      <c r="G2564" s="26" t="str">
        <f>IF('Student Record'!G2562="","",'Student Record'!G2562)</f>
        <v/>
      </c>
      <c r="H2564" s="25" t="str">
        <f>IF('Student Record'!I2562="","",'Student Record'!I2562)</f>
        <v/>
      </c>
      <c r="I2564" s="27" t="str">
        <f>IF('Student Record'!J2562="","",'Student Record'!J2562)</f>
        <v/>
      </c>
      <c r="J2564" s="25" t="str">
        <f>IF('Student Record'!O2562="","",'Student Record'!O2562)</f>
        <v/>
      </c>
      <c r="K256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4" s="25" t="str">
        <f>IF(Table1[[#This Row],[नाम विद्यार्थी]]="","",IF(AND(Table1[[#This Row],[कक्षा]]&gt;8,Table1[[#This Row],[कक्षा]]&lt;11),50,""))</f>
        <v/>
      </c>
      <c r="M2564" s="28" t="str">
        <f>IF(Table1[[#This Row],[नाम विद्यार्थी]]="","",IF(AND(Table1[[#This Row],[कक्षा]]&gt;=11,'School Fees'!$L$3="Yes"),100,""))</f>
        <v/>
      </c>
      <c r="N256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4" s="25" t="str">
        <f>IF(Table1[[#This Row],[नाम विद्यार्थी]]="","",IF(Table1[[#This Row],[कक्षा]]&gt;8,5,""))</f>
        <v/>
      </c>
      <c r="P256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4" s="21"/>
      <c r="R2564" s="21"/>
      <c r="S2564" s="28" t="str">
        <f>IF(SUM(Table1[[#This Row],[छात्र निधि]:[टी.सी.शुल्क]])=0,"",SUM(Table1[[#This Row],[छात्र निधि]:[टी.सी.शुल्क]]))</f>
        <v/>
      </c>
      <c r="T2564" s="33"/>
      <c r="U2564" s="33"/>
      <c r="V2564" s="22"/>
    </row>
    <row r="2565" spans="2:22" ht="15">
      <c r="B2565" s="25" t="str">
        <f>IF(C2565="","",ROWS($A$4:A2565))</f>
        <v/>
      </c>
      <c r="C2565" s="25" t="str">
        <f>IF('Student Record'!A2563="","",'Student Record'!A2563)</f>
        <v/>
      </c>
      <c r="D2565" s="25" t="str">
        <f>IF('Student Record'!B2563="","",'Student Record'!B2563)</f>
        <v/>
      </c>
      <c r="E2565" s="25" t="str">
        <f>IF('Student Record'!C2563="","",'Student Record'!C2563)</f>
        <v/>
      </c>
      <c r="F2565" s="26" t="str">
        <f>IF('Student Record'!E2563="","",'Student Record'!E2563)</f>
        <v/>
      </c>
      <c r="G2565" s="26" t="str">
        <f>IF('Student Record'!G2563="","",'Student Record'!G2563)</f>
        <v/>
      </c>
      <c r="H2565" s="25" t="str">
        <f>IF('Student Record'!I2563="","",'Student Record'!I2563)</f>
        <v/>
      </c>
      <c r="I2565" s="27" t="str">
        <f>IF('Student Record'!J2563="","",'Student Record'!J2563)</f>
        <v/>
      </c>
      <c r="J2565" s="25" t="str">
        <f>IF('Student Record'!O2563="","",'Student Record'!O2563)</f>
        <v/>
      </c>
      <c r="K256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5" s="25" t="str">
        <f>IF(Table1[[#This Row],[नाम विद्यार्थी]]="","",IF(AND(Table1[[#This Row],[कक्षा]]&gt;8,Table1[[#This Row],[कक्षा]]&lt;11),50,""))</f>
        <v/>
      </c>
      <c r="M2565" s="28" t="str">
        <f>IF(Table1[[#This Row],[नाम विद्यार्थी]]="","",IF(AND(Table1[[#This Row],[कक्षा]]&gt;=11,'School Fees'!$L$3="Yes"),100,""))</f>
        <v/>
      </c>
      <c r="N256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5" s="25" t="str">
        <f>IF(Table1[[#This Row],[नाम विद्यार्थी]]="","",IF(Table1[[#This Row],[कक्षा]]&gt;8,5,""))</f>
        <v/>
      </c>
      <c r="P256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5" s="21"/>
      <c r="R2565" s="21"/>
      <c r="S2565" s="28" t="str">
        <f>IF(SUM(Table1[[#This Row],[छात्र निधि]:[टी.सी.शुल्क]])=0,"",SUM(Table1[[#This Row],[छात्र निधि]:[टी.सी.शुल्क]]))</f>
        <v/>
      </c>
      <c r="T2565" s="33"/>
      <c r="U2565" s="33"/>
      <c r="V2565" s="22"/>
    </row>
    <row r="2566" spans="2:22" ht="15">
      <c r="B2566" s="25" t="str">
        <f>IF(C2566="","",ROWS($A$4:A2566))</f>
        <v/>
      </c>
      <c r="C2566" s="25" t="str">
        <f>IF('Student Record'!A2564="","",'Student Record'!A2564)</f>
        <v/>
      </c>
      <c r="D2566" s="25" t="str">
        <f>IF('Student Record'!B2564="","",'Student Record'!B2564)</f>
        <v/>
      </c>
      <c r="E2566" s="25" t="str">
        <f>IF('Student Record'!C2564="","",'Student Record'!C2564)</f>
        <v/>
      </c>
      <c r="F2566" s="26" t="str">
        <f>IF('Student Record'!E2564="","",'Student Record'!E2564)</f>
        <v/>
      </c>
      <c r="G2566" s="26" t="str">
        <f>IF('Student Record'!G2564="","",'Student Record'!G2564)</f>
        <v/>
      </c>
      <c r="H2566" s="25" t="str">
        <f>IF('Student Record'!I2564="","",'Student Record'!I2564)</f>
        <v/>
      </c>
      <c r="I2566" s="27" t="str">
        <f>IF('Student Record'!J2564="","",'Student Record'!J2564)</f>
        <v/>
      </c>
      <c r="J2566" s="25" t="str">
        <f>IF('Student Record'!O2564="","",'Student Record'!O2564)</f>
        <v/>
      </c>
      <c r="K256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6" s="25" t="str">
        <f>IF(Table1[[#This Row],[नाम विद्यार्थी]]="","",IF(AND(Table1[[#This Row],[कक्षा]]&gt;8,Table1[[#This Row],[कक्षा]]&lt;11),50,""))</f>
        <v/>
      </c>
      <c r="M2566" s="28" t="str">
        <f>IF(Table1[[#This Row],[नाम विद्यार्थी]]="","",IF(AND(Table1[[#This Row],[कक्षा]]&gt;=11,'School Fees'!$L$3="Yes"),100,""))</f>
        <v/>
      </c>
      <c r="N256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6" s="25" t="str">
        <f>IF(Table1[[#This Row],[नाम विद्यार्थी]]="","",IF(Table1[[#This Row],[कक्षा]]&gt;8,5,""))</f>
        <v/>
      </c>
      <c r="P256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6" s="21"/>
      <c r="R2566" s="21"/>
      <c r="S2566" s="28" t="str">
        <f>IF(SUM(Table1[[#This Row],[छात्र निधि]:[टी.सी.शुल्क]])=0,"",SUM(Table1[[#This Row],[छात्र निधि]:[टी.सी.शुल्क]]))</f>
        <v/>
      </c>
      <c r="T2566" s="33"/>
      <c r="U2566" s="33"/>
      <c r="V2566" s="22"/>
    </row>
    <row r="2567" spans="2:22" ht="15">
      <c r="B2567" s="25" t="str">
        <f>IF(C2567="","",ROWS($A$4:A2567))</f>
        <v/>
      </c>
      <c r="C2567" s="25" t="str">
        <f>IF('Student Record'!A2565="","",'Student Record'!A2565)</f>
        <v/>
      </c>
      <c r="D2567" s="25" t="str">
        <f>IF('Student Record'!B2565="","",'Student Record'!B2565)</f>
        <v/>
      </c>
      <c r="E2567" s="25" t="str">
        <f>IF('Student Record'!C2565="","",'Student Record'!C2565)</f>
        <v/>
      </c>
      <c r="F2567" s="26" t="str">
        <f>IF('Student Record'!E2565="","",'Student Record'!E2565)</f>
        <v/>
      </c>
      <c r="G2567" s="26" t="str">
        <f>IF('Student Record'!G2565="","",'Student Record'!G2565)</f>
        <v/>
      </c>
      <c r="H2567" s="25" t="str">
        <f>IF('Student Record'!I2565="","",'Student Record'!I2565)</f>
        <v/>
      </c>
      <c r="I2567" s="27" t="str">
        <f>IF('Student Record'!J2565="","",'Student Record'!J2565)</f>
        <v/>
      </c>
      <c r="J2567" s="25" t="str">
        <f>IF('Student Record'!O2565="","",'Student Record'!O2565)</f>
        <v/>
      </c>
      <c r="K256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7" s="25" t="str">
        <f>IF(Table1[[#This Row],[नाम विद्यार्थी]]="","",IF(AND(Table1[[#This Row],[कक्षा]]&gt;8,Table1[[#This Row],[कक्षा]]&lt;11),50,""))</f>
        <v/>
      </c>
      <c r="M2567" s="28" t="str">
        <f>IF(Table1[[#This Row],[नाम विद्यार्थी]]="","",IF(AND(Table1[[#This Row],[कक्षा]]&gt;=11,'School Fees'!$L$3="Yes"),100,""))</f>
        <v/>
      </c>
      <c r="N256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7" s="25" t="str">
        <f>IF(Table1[[#This Row],[नाम विद्यार्थी]]="","",IF(Table1[[#This Row],[कक्षा]]&gt;8,5,""))</f>
        <v/>
      </c>
      <c r="P256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7" s="21"/>
      <c r="R2567" s="21"/>
      <c r="S2567" s="28" t="str">
        <f>IF(SUM(Table1[[#This Row],[छात्र निधि]:[टी.सी.शुल्क]])=0,"",SUM(Table1[[#This Row],[छात्र निधि]:[टी.सी.शुल्क]]))</f>
        <v/>
      </c>
      <c r="T2567" s="33"/>
      <c r="U2567" s="33"/>
      <c r="V2567" s="22"/>
    </row>
    <row r="2568" spans="2:22" ht="15">
      <c r="B2568" s="25" t="str">
        <f>IF(C2568="","",ROWS($A$4:A2568))</f>
        <v/>
      </c>
      <c r="C2568" s="25" t="str">
        <f>IF('Student Record'!A2566="","",'Student Record'!A2566)</f>
        <v/>
      </c>
      <c r="D2568" s="25" t="str">
        <f>IF('Student Record'!B2566="","",'Student Record'!B2566)</f>
        <v/>
      </c>
      <c r="E2568" s="25" t="str">
        <f>IF('Student Record'!C2566="","",'Student Record'!C2566)</f>
        <v/>
      </c>
      <c r="F2568" s="26" t="str">
        <f>IF('Student Record'!E2566="","",'Student Record'!E2566)</f>
        <v/>
      </c>
      <c r="G2568" s="26" t="str">
        <f>IF('Student Record'!G2566="","",'Student Record'!G2566)</f>
        <v/>
      </c>
      <c r="H2568" s="25" t="str">
        <f>IF('Student Record'!I2566="","",'Student Record'!I2566)</f>
        <v/>
      </c>
      <c r="I2568" s="27" t="str">
        <f>IF('Student Record'!J2566="","",'Student Record'!J2566)</f>
        <v/>
      </c>
      <c r="J2568" s="25" t="str">
        <f>IF('Student Record'!O2566="","",'Student Record'!O2566)</f>
        <v/>
      </c>
      <c r="K256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8" s="25" t="str">
        <f>IF(Table1[[#This Row],[नाम विद्यार्थी]]="","",IF(AND(Table1[[#This Row],[कक्षा]]&gt;8,Table1[[#This Row],[कक्षा]]&lt;11),50,""))</f>
        <v/>
      </c>
      <c r="M2568" s="28" t="str">
        <f>IF(Table1[[#This Row],[नाम विद्यार्थी]]="","",IF(AND(Table1[[#This Row],[कक्षा]]&gt;=11,'School Fees'!$L$3="Yes"),100,""))</f>
        <v/>
      </c>
      <c r="N256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8" s="25" t="str">
        <f>IF(Table1[[#This Row],[नाम विद्यार्थी]]="","",IF(Table1[[#This Row],[कक्षा]]&gt;8,5,""))</f>
        <v/>
      </c>
      <c r="P256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8" s="21"/>
      <c r="R2568" s="21"/>
      <c r="S2568" s="28" t="str">
        <f>IF(SUM(Table1[[#This Row],[छात्र निधि]:[टी.सी.शुल्क]])=0,"",SUM(Table1[[#This Row],[छात्र निधि]:[टी.सी.शुल्क]]))</f>
        <v/>
      </c>
      <c r="T2568" s="33"/>
      <c r="U2568" s="33"/>
      <c r="V2568" s="22"/>
    </row>
    <row r="2569" spans="2:22" ht="15">
      <c r="B2569" s="25" t="str">
        <f>IF(C2569="","",ROWS($A$4:A2569))</f>
        <v/>
      </c>
      <c r="C2569" s="25" t="str">
        <f>IF('Student Record'!A2567="","",'Student Record'!A2567)</f>
        <v/>
      </c>
      <c r="D2569" s="25" t="str">
        <f>IF('Student Record'!B2567="","",'Student Record'!B2567)</f>
        <v/>
      </c>
      <c r="E2569" s="25" t="str">
        <f>IF('Student Record'!C2567="","",'Student Record'!C2567)</f>
        <v/>
      </c>
      <c r="F2569" s="26" t="str">
        <f>IF('Student Record'!E2567="","",'Student Record'!E2567)</f>
        <v/>
      </c>
      <c r="G2569" s="26" t="str">
        <f>IF('Student Record'!G2567="","",'Student Record'!G2567)</f>
        <v/>
      </c>
      <c r="H2569" s="25" t="str">
        <f>IF('Student Record'!I2567="","",'Student Record'!I2567)</f>
        <v/>
      </c>
      <c r="I2569" s="27" t="str">
        <f>IF('Student Record'!J2567="","",'Student Record'!J2567)</f>
        <v/>
      </c>
      <c r="J2569" s="25" t="str">
        <f>IF('Student Record'!O2567="","",'Student Record'!O2567)</f>
        <v/>
      </c>
      <c r="K256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69" s="25" t="str">
        <f>IF(Table1[[#This Row],[नाम विद्यार्थी]]="","",IF(AND(Table1[[#This Row],[कक्षा]]&gt;8,Table1[[#This Row],[कक्षा]]&lt;11),50,""))</f>
        <v/>
      </c>
      <c r="M2569" s="28" t="str">
        <f>IF(Table1[[#This Row],[नाम विद्यार्थी]]="","",IF(AND(Table1[[#This Row],[कक्षा]]&gt;=11,'School Fees'!$L$3="Yes"),100,""))</f>
        <v/>
      </c>
      <c r="N256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69" s="25" t="str">
        <f>IF(Table1[[#This Row],[नाम विद्यार्थी]]="","",IF(Table1[[#This Row],[कक्षा]]&gt;8,5,""))</f>
        <v/>
      </c>
      <c r="P256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69" s="21"/>
      <c r="R2569" s="21"/>
      <c r="S2569" s="28" t="str">
        <f>IF(SUM(Table1[[#This Row],[छात्र निधि]:[टी.सी.शुल्क]])=0,"",SUM(Table1[[#This Row],[छात्र निधि]:[टी.सी.शुल्क]]))</f>
        <v/>
      </c>
      <c r="T2569" s="33"/>
      <c r="U2569" s="33"/>
      <c r="V2569" s="22"/>
    </row>
    <row r="2570" spans="2:22" ht="15">
      <c r="B2570" s="25" t="str">
        <f>IF(C2570="","",ROWS($A$4:A2570))</f>
        <v/>
      </c>
      <c r="C2570" s="25" t="str">
        <f>IF('Student Record'!A2568="","",'Student Record'!A2568)</f>
        <v/>
      </c>
      <c r="D2570" s="25" t="str">
        <f>IF('Student Record'!B2568="","",'Student Record'!B2568)</f>
        <v/>
      </c>
      <c r="E2570" s="25" t="str">
        <f>IF('Student Record'!C2568="","",'Student Record'!C2568)</f>
        <v/>
      </c>
      <c r="F2570" s="26" t="str">
        <f>IF('Student Record'!E2568="","",'Student Record'!E2568)</f>
        <v/>
      </c>
      <c r="G2570" s="26" t="str">
        <f>IF('Student Record'!G2568="","",'Student Record'!G2568)</f>
        <v/>
      </c>
      <c r="H2570" s="25" t="str">
        <f>IF('Student Record'!I2568="","",'Student Record'!I2568)</f>
        <v/>
      </c>
      <c r="I2570" s="27" t="str">
        <f>IF('Student Record'!J2568="","",'Student Record'!J2568)</f>
        <v/>
      </c>
      <c r="J2570" s="25" t="str">
        <f>IF('Student Record'!O2568="","",'Student Record'!O2568)</f>
        <v/>
      </c>
      <c r="K257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0" s="25" t="str">
        <f>IF(Table1[[#This Row],[नाम विद्यार्थी]]="","",IF(AND(Table1[[#This Row],[कक्षा]]&gt;8,Table1[[#This Row],[कक्षा]]&lt;11),50,""))</f>
        <v/>
      </c>
      <c r="M2570" s="28" t="str">
        <f>IF(Table1[[#This Row],[नाम विद्यार्थी]]="","",IF(AND(Table1[[#This Row],[कक्षा]]&gt;=11,'School Fees'!$L$3="Yes"),100,""))</f>
        <v/>
      </c>
      <c r="N257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0" s="25" t="str">
        <f>IF(Table1[[#This Row],[नाम विद्यार्थी]]="","",IF(Table1[[#This Row],[कक्षा]]&gt;8,5,""))</f>
        <v/>
      </c>
      <c r="P257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0" s="21"/>
      <c r="R2570" s="21"/>
      <c r="S2570" s="28" t="str">
        <f>IF(SUM(Table1[[#This Row],[छात्र निधि]:[टी.सी.शुल्क]])=0,"",SUM(Table1[[#This Row],[छात्र निधि]:[टी.सी.शुल्क]]))</f>
        <v/>
      </c>
      <c r="T2570" s="33"/>
      <c r="U2570" s="33"/>
      <c r="V2570" s="22"/>
    </row>
    <row r="2571" spans="2:22" ht="15">
      <c r="B2571" s="25" t="str">
        <f>IF(C2571="","",ROWS($A$4:A2571))</f>
        <v/>
      </c>
      <c r="C2571" s="25" t="str">
        <f>IF('Student Record'!A2569="","",'Student Record'!A2569)</f>
        <v/>
      </c>
      <c r="D2571" s="25" t="str">
        <f>IF('Student Record'!B2569="","",'Student Record'!B2569)</f>
        <v/>
      </c>
      <c r="E2571" s="25" t="str">
        <f>IF('Student Record'!C2569="","",'Student Record'!C2569)</f>
        <v/>
      </c>
      <c r="F2571" s="26" t="str">
        <f>IF('Student Record'!E2569="","",'Student Record'!E2569)</f>
        <v/>
      </c>
      <c r="G2571" s="26" t="str">
        <f>IF('Student Record'!G2569="","",'Student Record'!G2569)</f>
        <v/>
      </c>
      <c r="H2571" s="25" t="str">
        <f>IF('Student Record'!I2569="","",'Student Record'!I2569)</f>
        <v/>
      </c>
      <c r="I2571" s="27" t="str">
        <f>IF('Student Record'!J2569="","",'Student Record'!J2569)</f>
        <v/>
      </c>
      <c r="J2571" s="25" t="str">
        <f>IF('Student Record'!O2569="","",'Student Record'!O2569)</f>
        <v/>
      </c>
      <c r="K257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1" s="25" t="str">
        <f>IF(Table1[[#This Row],[नाम विद्यार्थी]]="","",IF(AND(Table1[[#This Row],[कक्षा]]&gt;8,Table1[[#This Row],[कक्षा]]&lt;11),50,""))</f>
        <v/>
      </c>
      <c r="M2571" s="28" t="str">
        <f>IF(Table1[[#This Row],[नाम विद्यार्थी]]="","",IF(AND(Table1[[#This Row],[कक्षा]]&gt;=11,'School Fees'!$L$3="Yes"),100,""))</f>
        <v/>
      </c>
      <c r="N257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1" s="25" t="str">
        <f>IF(Table1[[#This Row],[नाम विद्यार्थी]]="","",IF(Table1[[#This Row],[कक्षा]]&gt;8,5,""))</f>
        <v/>
      </c>
      <c r="P257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1" s="21"/>
      <c r="R2571" s="21"/>
      <c r="S2571" s="28" t="str">
        <f>IF(SUM(Table1[[#This Row],[छात्र निधि]:[टी.सी.शुल्क]])=0,"",SUM(Table1[[#This Row],[छात्र निधि]:[टी.सी.शुल्क]]))</f>
        <v/>
      </c>
      <c r="T2571" s="33"/>
      <c r="U2571" s="33"/>
      <c r="V2571" s="22"/>
    </row>
    <row r="2572" spans="2:22" ht="15">
      <c r="B2572" s="25" t="str">
        <f>IF(C2572="","",ROWS($A$4:A2572))</f>
        <v/>
      </c>
      <c r="C2572" s="25" t="str">
        <f>IF('Student Record'!A2570="","",'Student Record'!A2570)</f>
        <v/>
      </c>
      <c r="D2572" s="25" t="str">
        <f>IF('Student Record'!B2570="","",'Student Record'!B2570)</f>
        <v/>
      </c>
      <c r="E2572" s="25" t="str">
        <f>IF('Student Record'!C2570="","",'Student Record'!C2570)</f>
        <v/>
      </c>
      <c r="F2572" s="26" t="str">
        <f>IF('Student Record'!E2570="","",'Student Record'!E2570)</f>
        <v/>
      </c>
      <c r="G2572" s="26" t="str">
        <f>IF('Student Record'!G2570="","",'Student Record'!G2570)</f>
        <v/>
      </c>
      <c r="H2572" s="25" t="str">
        <f>IF('Student Record'!I2570="","",'Student Record'!I2570)</f>
        <v/>
      </c>
      <c r="I2572" s="27" t="str">
        <f>IF('Student Record'!J2570="","",'Student Record'!J2570)</f>
        <v/>
      </c>
      <c r="J2572" s="25" t="str">
        <f>IF('Student Record'!O2570="","",'Student Record'!O2570)</f>
        <v/>
      </c>
      <c r="K257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2" s="25" t="str">
        <f>IF(Table1[[#This Row],[नाम विद्यार्थी]]="","",IF(AND(Table1[[#This Row],[कक्षा]]&gt;8,Table1[[#This Row],[कक्षा]]&lt;11),50,""))</f>
        <v/>
      </c>
      <c r="M2572" s="28" t="str">
        <f>IF(Table1[[#This Row],[नाम विद्यार्थी]]="","",IF(AND(Table1[[#This Row],[कक्षा]]&gt;=11,'School Fees'!$L$3="Yes"),100,""))</f>
        <v/>
      </c>
      <c r="N257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2" s="25" t="str">
        <f>IF(Table1[[#This Row],[नाम विद्यार्थी]]="","",IF(Table1[[#This Row],[कक्षा]]&gt;8,5,""))</f>
        <v/>
      </c>
      <c r="P257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2" s="21"/>
      <c r="R2572" s="21"/>
      <c r="S2572" s="28" t="str">
        <f>IF(SUM(Table1[[#This Row],[छात्र निधि]:[टी.सी.शुल्क]])=0,"",SUM(Table1[[#This Row],[छात्र निधि]:[टी.सी.शुल्क]]))</f>
        <v/>
      </c>
      <c r="T2572" s="33"/>
      <c r="U2572" s="33"/>
      <c r="V2572" s="22"/>
    </row>
    <row r="2573" spans="2:22" ht="15">
      <c r="B2573" s="25" t="str">
        <f>IF(C2573="","",ROWS($A$4:A2573))</f>
        <v/>
      </c>
      <c r="C2573" s="25" t="str">
        <f>IF('Student Record'!A2571="","",'Student Record'!A2571)</f>
        <v/>
      </c>
      <c r="D2573" s="25" t="str">
        <f>IF('Student Record'!B2571="","",'Student Record'!B2571)</f>
        <v/>
      </c>
      <c r="E2573" s="25" t="str">
        <f>IF('Student Record'!C2571="","",'Student Record'!C2571)</f>
        <v/>
      </c>
      <c r="F2573" s="26" t="str">
        <f>IF('Student Record'!E2571="","",'Student Record'!E2571)</f>
        <v/>
      </c>
      <c r="G2573" s="26" t="str">
        <f>IF('Student Record'!G2571="","",'Student Record'!G2571)</f>
        <v/>
      </c>
      <c r="H2573" s="25" t="str">
        <f>IF('Student Record'!I2571="","",'Student Record'!I2571)</f>
        <v/>
      </c>
      <c r="I2573" s="27" t="str">
        <f>IF('Student Record'!J2571="","",'Student Record'!J2571)</f>
        <v/>
      </c>
      <c r="J2573" s="25" t="str">
        <f>IF('Student Record'!O2571="","",'Student Record'!O2571)</f>
        <v/>
      </c>
      <c r="K257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3" s="25" t="str">
        <f>IF(Table1[[#This Row],[नाम विद्यार्थी]]="","",IF(AND(Table1[[#This Row],[कक्षा]]&gt;8,Table1[[#This Row],[कक्षा]]&lt;11),50,""))</f>
        <v/>
      </c>
      <c r="M2573" s="28" t="str">
        <f>IF(Table1[[#This Row],[नाम विद्यार्थी]]="","",IF(AND(Table1[[#This Row],[कक्षा]]&gt;=11,'School Fees'!$L$3="Yes"),100,""))</f>
        <v/>
      </c>
      <c r="N257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3" s="25" t="str">
        <f>IF(Table1[[#This Row],[नाम विद्यार्थी]]="","",IF(Table1[[#This Row],[कक्षा]]&gt;8,5,""))</f>
        <v/>
      </c>
      <c r="P257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3" s="21"/>
      <c r="R2573" s="21"/>
      <c r="S2573" s="28" t="str">
        <f>IF(SUM(Table1[[#This Row],[छात्र निधि]:[टी.सी.शुल्क]])=0,"",SUM(Table1[[#This Row],[छात्र निधि]:[टी.सी.शुल्क]]))</f>
        <v/>
      </c>
      <c r="T2573" s="33"/>
      <c r="U2573" s="33"/>
      <c r="V2573" s="22"/>
    </row>
    <row r="2574" spans="2:22" ht="15">
      <c r="B2574" s="25" t="str">
        <f>IF(C2574="","",ROWS($A$4:A2574))</f>
        <v/>
      </c>
      <c r="C2574" s="25" t="str">
        <f>IF('Student Record'!A2572="","",'Student Record'!A2572)</f>
        <v/>
      </c>
      <c r="D2574" s="25" t="str">
        <f>IF('Student Record'!B2572="","",'Student Record'!B2572)</f>
        <v/>
      </c>
      <c r="E2574" s="25" t="str">
        <f>IF('Student Record'!C2572="","",'Student Record'!C2572)</f>
        <v/>
      </c>
      <c r="F2574" s="26" t="str">
        <f>IF('Student Record'!E2572="","",'Student Record'!E2572)</f>
        <v/>
      </c>
      <c r="G2574" s="26" t="str">
        <f>IF('Student Record'!G2572="","",'Student Record'!G2572)</f>
        <v/>
      </c>
      <c r="H2574" s="25" t="str">
        <f>IF('Student Record'!I2572="","",'Student Record'!I2572)</f>
        <v/>
      </c>
      <c r="I2574" s="27" t="str">
        <f>IF('Student Record'!J2572="","",'Student Record'!J2572)</f>
        <v/>
      </c>
      <c r="J2574" s="25" t="str">
        <f>IF('Student Record'!O2572="","",'Student Record'!O2572)</f>
        <v/>
      </c>
      <c r="K257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4" s="25" t="str">
        <f>IF(Table1[[#This Row],[नाम विद्यार्थी]]="","",IF(AND(Table1[[#This Row],[कक्षा]]&gt;8,Table1[[#This Row],[कक्षा]]&lt;11),50,""))</f>
        <v/>
      </c>
      <c r="M2574" s="28" t="str">
        <f>IF(Table1[[#This Row],[नाम विद्यार्थी]]="","",IF(AND(Table1[[#This Row],[कक्षा]]&gt;=11,'School Fees'!$L$3="Yes"),100,""))</f>
        <v/>
      </c>
      <c r="N257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4" s="25" t="str">
        <f>IF(Table1[[#This Row],[नाम विद्यार्थी]]="","",IF(Table1[[#This Row],[कक्षा]]&gt;8,5,""))</f>
        <v/>
      </c>
      <c r="P257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4" s="21"/>
      <c r="R2574" s="21"/>
      <c r="S2574" s="28" t="str">
        <f>IF(SUM(Table1[[#This Row],[छात्र निधि]:[टी.सी.शुल्क]])=0,"",SUM(Table1[[#This Row],[छात्र निधि]:[टी.सी.शुल्क]]))</f>
        <v/>
      </c>
      <c r="T2574" s="33"/>
      <c r="U2574" s="33"/>
      <c r="V2574" s="22"/>
    </row>
    <row r="2575" spans="2:22" ht="15">
      <c r="B2575" s="25" t="str">
        <f>IF(C2575="","",ROWS($A$4:A2575))</f>
        <v/>
      </c>
      <c r="C2575" s="25" t="str">
        <f>IF('Student Record'!A2573="","",'Student Record'!A2573)</f>
        <v/>
      </c>
      <c r="D2575" s="25" t="str">
        <f>IF('Student Record'!B2573="","",'Student Record'!B2573)</f>
        <v/>
      </c>
      <c r="E2575" s="25" t="str">
        <f>IF('Student Record'!C2573="","",'Student Record'!C2573)</f>
        <v/>
      </c>
      <c r="F2575" s="26" t="str">
        <f>IF('Student Record'!E2573="","",'Student Record'!E2573)</f>
        <v/>
      </c>
      <c r="G2575" s="26" t="str">
        <f>IF('Student Record'!G2573="","",'Student Record'!G2573)</f>
        <v/>
      </c>
      <c r="H2575" s="25" t="str">
        <f>IF('Student Record'!I2573="","",'Student Record'!I2573)</f>
        <v/>
      </c>
      <c r="I2575" s="27" t="str">
        <f>IF('Student Record'!J2573="","",'Student Record'!J2573)</f>
        <v/>
      </c>
      <c r="J2575" s="25" t="str">
        <f>IF('Student Record'!O2573="","",'Student Record'!O2573)</f>
        <v/>
      </c>
      <c r="K257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5" s="25" t="str">
        <f>IF(Table1[[#This Row],[नाम विद्यार्थी]]="","",IF(AND(Table1[[#This Row],[कक्षा]]&gt;8,Table1[[#This Row],[कक्षा]]&lt;11),50,""))</f>
        <v/>
      </c>
      <c r="M2575" s="28" t="str">
        <f>IF(Table1[[#This Row],[नाम विद्यार्थी]]="","",IF(AND(Table1[[#This Row],[कक्षा]]&gt;=11,'School Fees'!$L$3="Yes"),100,""))</f>
        <v/>
      </c>
      <c r="N257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5" s="25" t="str">
        <f>IF(Table1[[#This Row],[नाम विद्यार्थी]]="","",IF(Table1[[#This Row],[कक्षा]]&gt;8,5,""))</f>
        <v/>
      </c>
      <c r="P257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5" s="21"/>
      <c r="R2575" s="21"/>
      <c r="S2575" s="28" t="str">
        <f>IF(SUM(Table1[[#This Row],[छात्र निधि]:[टी.सी.शुल्क]])=0,"",SUM(Table1[[#This Row],[छात्र निधि]:[टी.सी.शुल्क]]))</f>
        <v/>
      </c>
      <c r="T2575" s="33"/>
      <c r="U2575" s="33"/>
      <c r="V2575" s="22"/>
    </row>
    <row r="2576" spans="2:22" ht="15">
      <c r="B2576" s="25" t="str">
        <f>IF(C2576="","",ROWS($A$4:A2576))</f>
        <v/>
      </c>
      <c r="C2576" s="25" t="str">
        <f>IF('Student Record'!A2574="","",'Student Record'!A2574)</f>
        <v/>
      </c>
      <c r="D2576" s="25" t="str">
        <f>IF('Student Record'!B2574="","",'Student Record'!B2574)</f>
        <v/>
      </c>
      <c r="E2576" s="25" t="str">
        <f>IF('Student Record'!C2574="","",'Student Record'!C2574)</f>
        <v/>
      </c>
      <c r="F2576" s="26" t="str">
        <f>IF('Student Record'!E2574="","",'Student Record'!E2574)</f>
        <v/>
      </c>
      <c r="G2576" s="26" t="str">
        <f>IF('Student Record'!G2574="","",'Student Record'!G2574)</f>
        <v/>
      </c>
      <c r="H2576" s="25" t="str">
        <f>IF('Student Record'!I2574="","",'Student Record'!I2574)</f>
        <v/>
      </c>
      <c r="I2576" s="27" t="str">
        <f>IF('Student Record'!J2574="","",'Student Record'!J2574)</f>
        <v/>
      </c>
      <c r="J2576" s="25" t="str">
        <f>IF('Student Record'!O2574="","",'Student Record'!O2574)</f>
        <v/>
      </c>
      <c r="K257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6" s="25" t="str">
        <f>IF(Table1[[#This Row],[नाम विद्यार्थी]]="","",IF(AND(Table1[[#This Row],[कक्षा]]&gt;8,Table1[[#This Row],[कक्षा]]&lt;11),50,""))</f>
        <v/>
      </c>
      <c r="M2576" s="28" t="str">
        <f>IF(Table1[[#This Row],[नाम विद्यार्थी]]="","",IF(AND(Table1[[#This Row],[कक्षा]]&gt;=11,'School Fees'!$L$3="Yes"),100,""))</f>
        <v/>
      </c>
      <c r="N257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6" s="25" t="str">
        <f>IF(Table1[[#This Row],[नाम विद्यार्थी]]="","",IF(Table1[[#This Row],[कक्षा]]&gt;8,5,""))</f>
        <v/>
      </c>
      <c r="P257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6" s="21"/>
      <c r="R2576" s="21"/>
      <c r="S2576" s="28" t="str">
        <f>IF(SUM(Table1[[#This Row],[छात्र निधि]:[टी.सी.शुल्क]])=0,"",SUM(Table1[[#This Row],[छात्र निधि]:[टी.सी.शुल्क]]))</f>
        <v/>
      </c>
      <c r="T2576" s="33"/>
      <c r="U2576" s="33"/>
      <c r="V2576" s="22"/>
    </row>
    <row r="2577" spans="2:22" ht="15">
      <c r="B2577" s="25" t="str">
        <f>IF(C2577="","",ROWS($A$4:A2577))</f>
        <v/>
      </c>
      <c r="C2577" s="25" t="str">
        <f>IF('Student Record'!A2575="","",'Student Record'!A2575)</f>
        <v/>
      </c>
      <c r="D2577" s="25" t="str">
        <f>IF('Student Record'!B2575="","",'Student Record'!B2575)</f>
        <v/>
      </c>
      <c r="E2577" s="25" t="str">
        <f>IF('Student Record'!C2575="","",'Student Record'!C2575)</f>
        <v/>
      </c>
      <c r="F2577" s="26" t="str">
        <f>IF('Student Record'!E2575="","",'Student Record'!E2575)</f>
        <v/>
      </c>
      <c r="G2577" s="26" t="str">
        <f>IF('Student Record'!G2575="","",'Student Record'!G2575)</f>
        <v/>
      </c>
      <c r="H2577" s="25" t="str">
        <f>IF('Student Record'!I2575="","",'Student Record'!I2575)</f>
        <v/>
      </c>
      <c r="I2577" s="27" t="str">
        <f>IF('Student Record'!J2575="","",'Student Record'!J2575)</f>
        <v/>
      </c>
      <c r="J2577" s="25" t="str">
        <f>IF('Student Record'!O2575="","",'Student Record'!O2575)</f>
        <v/>
      </c>
      <c r="K257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7" s="25" t="str">
        <f>IF(Table1[[#This Row],[नाम विद्यार्थी]]="","",IF(AND(Table1[[#This Row],[कक्षा]]&gt;8,Table1[[#This Row],[कक्षा]]&lt;11),50,""))</f>
        <v/>
      </c>
      <c r="M2577" s="28" t="str">
        <f>IF(Table1[[#This Row],[नाम विद्यार्थी]]="","",IF(AND(Table1[[#This Row],[कक्षा]]&gt;=11,'School Fees'!$L$3="Yes"),100,""))</f>
        <v/>
      </c>
      <c r="N257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7" s="25" t="str">
        <f>IF(Table1[[#This Row],[नाम विद्यार्थी]]="","",IF(Table1[[#This Row],[कक्षा]]&gt;8,5,""))</f>
        <v/>
      </c>
      <c r="P257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7" s="21"/>
      <c r="R2577" s="21"/>
      <c r="S2577" s="28" t="str">
        <f>IF(SUM(Table1[[#This Row],[छात्र निधि]:[टी.सी.शुल्क]])=0,"",SUM(Table1[[#This Row],[छात्र निधि]:[टी.सी.शुल्क]]))</f>
        <v/>
      </c>
      <c r="T2577" s="33"/>
      <c r="U2577" s="33"/>
      <c r="V2577" s="22"/>
    </row>
    <row r="2578" spans="2:22" ht="15">
      <c r="B2578" s="25" t="str">
        <f>IF(C2578="","",ROWS($A$4:A2578))</f>
        <v/>
      </c>
      <c r="C2578" s="25" t="str">
        <f>IF('Student Record'!A2576="","",'Student Record'!A2576)</f>
        <v/>
      </c>
      <c r="D2578" s="25" t="str">
        <f>IF('Student Record'!B2576="","",'Student Record'!B2576)</f>
        <v/>
      </c>
      <c r="E2578" s="25" t="str">
        <f>IF('Student Record'!C2576="","",'Student Record'!C2576)</f>
        <v/>
      </c>
      <c r="F2578" s="26" t="str">
        <f>IF('Student Record'!E2576="","",'Student Record'!E2576)</f>
        <v/>
      </c>
      <c r="G2578" s="26" t="str">
        <f>IF('Student Record'!G2576="","",'Student Record'!G2576)</f>
        <v/>
      </c>
      <c r="H2578" s="25" t="str">
        <f>IF('Student Record'!I2576="","",'Student Record'!I2576)</f>
        <v/>
      </c>
      <c r="I2578" s="27" t="str">
        <f>IF('Student Record'!J2576="","",'Student Record'!J2576)</f>
        <v/>
      </c>
      <c r="J2578" s="25" t="str">
        <f>IF('Student Record'!O2576="","",'Student Record'!O2576)</f>
        <v/>
      </c>
      <c r="K257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8" s="25" t="str">
        <f>IF(Table1[[#This Row],[नाम विद्यार्थी]]="","",IF(AND(Table1[[#This Row],[कक्षा]]&gt;8,Table1[[#This Row],[कक्षा]]&lt;11),50,""))</f>
        <v/>
      </c>
      <c r="M2578" s="28" t="str">
        <f>IF(Table1[[#This Row],[नाम विद्यार्थी]]="","",IF(AND(Table1[[#This Row],[कक्षा]]&gt;=11,'School Fees'!$L$3="Yes"),100,""))</f>
        <v/>
      </c>
      <c r="N257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8" s="25" t="str">
        <f>IF(Table1[[#This Row],[नाम विद्यार्थी]]="","",IF(Table1[[#This Row],[कक्षा]]&gt;8,5,""))</f>
        <v/>
      </c>
      <c r="P257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8" s="21"/>
      <c r="R2578" s="21"/>
      <c r="S2578" s="28" t="str">
        <f>IF(SUM(Table1[[#This Row],[छात्र निधि]:[टी.सी.शुल्क]])=0,"",SUM(Table1[[#This Row],[छात्र निधि]:[टी.सी.शुल्क]]))</f>
        <v/>
      </c>
      <c r="T2578" s="33"/>
      <c r="U2578" s="33"/>
      <c r="V2578" s="22"/>
    </row>
    <row r="2579" spans="2:22" ht="15">
      <c r="B2579" s="25" t="str">
        <f>IF(C2579="","",ROWS($A$4:A2579))</f>
        <v/>
      </c>
      <c r="C2579" s="25" t="str">
        <f>IF('Student Record'!A2577="","",'Student Record'!A2577)</f>
        <v/>
      </c>
      <c r="D2579" s="25" t="str">
        <f>IF('Student Record'!B2577="","",'Student Record'!B2577)</f>
        <v/>
      </c>
      <c r="E2579" s="25" t="str">
        <f>IF('Student Record'!C2577="","",'Student Record'!C2577)</f>
        <v/>
      </c>
      <c r="F2579" s="26" t="str">
        <f>IF('Student Record'!E2577="","",'Student Record'!E2577)</f>
        <v/>
      </c>
      <c r="G2579" s="26" t="str">
        <f>IF('Student Record'!G2577="","",'Student Record'!G2577)</f>
        <v/>
      </c>
      <c r="H2579" s="25" t="str">
        <f>IF('Student Record'!I2577="","",'Student Record'!I2577)</f>
        <v/>
      </c>
      <c r="I2579" s="27" t="str">
        <f>IF('Student Record'!J2577="","",'Student Record'!J2577)</f>
        <v/>
      </c>
      <c r="J2579" s="25" t="str">
        <f>IF('Student Record'!O2577="","",'Student Record'!O2577)</f>
        <v/>
      </c>
      <c r="K257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79" s="25" t="str">
        <f>IF(Table1[[#This Row],[नाम विद्यार्थी]]="","",IF(AND(Table1[[#This Row],[कक्षा]]&gt;8,Table1[[#This Row],[कक्षा]]&lt;11),50,""))</f>
        <v/>
      </c>
      <c r="M2579" s="28" t="str">
        <f>IF(Table1[[#This Row],[नाम विद्यार्थी]]="","",IF(AND(Table1[[#This Row],[कक्षा]]&gt;=11,'School Fees'!$L$3="Yes"),100,""))</f>
        <v/>
      </c>
      <c r="N257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79" s="25" t="str">
        <f>IF(Table1[[#This Row],[नाम विद्यार्थी]]="","",IF(Table1[[#This Row],[कक्षा]]&gt;8,5,""))</f>
        <v/>
      </c>
      <c r="P257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79" s="21"/>
      <c r="R2579" s="21"/>
      <c r="S2579" s="28" t="str">
        <f>IF(SUM(Table1[[#This Row],[छात्र निधि]:[टी.सी.शुल्क]])=0,"",SUM(Table1[[#This Row],[छात्र निधि]:[टी.सी.शुल्क]]))</f>
        <v/>
      </c>
      <c r="T2579" s="33"/>
      <c r="U2579" s="33"/>
      <c r="V2579" s="22"/>
    </row>
    <row r="2580" spans="2:22" ht="15">
      <c r="B2580" s="25" t="str">
        <f>IF(C2580="","",ROWS($A$4:A2580))</f>
        <v/>
      </c>
      <c r="C2580" s="25" t="str">
        <f>IF('Student Record'!A2578="","",'Student Record'!A2578)</f>
        <v/>
      </c>
      <c r="D2580" s="25" t="str">
        <f>IF('Student Record'!B2578="","",'Student Record'!B2578)</f>
        <v/>
      </c>
      <c r="E2580" s="25" t="str">
        <f>IF('Student Record'!C2578="","",'Student Record'!C2578)</f>
        <v/>
      </c>
      <c r="F2580" s="26" t="str">
        <f>IF('Student Record'!E2578="","",'Student Record'!E2578)</f>
        <v/>
      </c>
      <c r="G2580" s="26" t="str">
        <f>IF('Student Record'!G2578="","",'Student Record'!G2578)</f>
        <v/>
      </c>
      <c r="H2580" s="25" t="str">
        <f>IF('Student Record'!I2578="","",'Student Record'!I2578)</f>
        <v/>
      </c>
      <c r="I2580" s="27" t="str">
        <f>IF('Student Record'!J2578="","",'Student Record'!J2578)</f>
        <v/>
      </c>
      <c r="J2580" s="25" t="str">
        <f>IF('Student Record'!O2578="","",'Student Record'!O2578)</f>
        <v/>
      </c>
      <c r="K258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0" s="25" t="str">
        <f>IF(Table1[[#This Row],[नाम विद्यार्थी]]="","",IF(AND(Table1[[#This Row],[कक्षा]]&gt;8,Table1[[#This Row],[कक्षा]]&lt;11),50,""))</f>
        <v/>
      </c>
      <c r="M2580" s="28" t="str">
        <f>IF(Table1[[#This Row],[नाम विद्यार्थी]]="","",IF(AND(Table1[[#This Row],[कक्षा]]&gt;=11,'School Fees'!$L$3="Yes"),100,""))</f>
        <v/>
      </c>
      <c r="N258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0" s="25" t="str">
        <f>IF(Table1[[#This Row],[नाम विद्यार्थी]]="","",IF(Table1[[#This Row],[कक्षा]]&gt;8,5,""))</f>
        <v/>
      </c>
      <c r="P258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0" s="21"/>
      <c r="R2580" s="21"/>
      <c r="S2580" s="28" t="str">
        <f>IF(SUM(Table1[[#This Row],[छात्र निधि]:[टी.सी.शुल्क]])=0,"",SUM(Table1[[#This Row],[छात्र निधि]:[टी.सी.शुल्क]]))</f>
        <v/>
      </c>
      <c r="T2580" s="33"/>
      <c r="U2580" s="33"/>
      <c r="V2580" s="22"/>
    </row>
    <row r="2581" spans="2:22" ht="15">
      <c r="B2581" s="25" t="str">
        <f>IF(C2581="","",ROWS($A$4:A2581))</f>
        <v/>
      </c>
      <c r="C2581" s="25" t="str">
        <f>IF('Student Record'!A2579="","",'Student Record'!A2579)</f>
        <v/>
      </c>
      <c r="D2581" s="25" t="str">
        <f>IF('Student Record'!B2579="","",'Student Record'!B2579)</f>
        <v/>
      </c>
      <c r="E2581" s="25" t="str">
        <f>IF('Student Record'!C2579="","",'Student Record'!C2579)</f>
        <v/>
      </c>
      <c r="F2581" s="26" t="str">
        <f>IF('Student Record'!E2579="","",'Student Record'!E2579)</f>
        <v/>
      </c>
      <c r="G2581" s="26" t="str">
        <f>IF('Student Record'!G2579="","",'Student Record'!G2579)</f>
        <v/>
      </c>
      <c r="H2581" s="25" t="str">
        <f>IF('Student Record'!I2579="","",'Student Record'!I2579)</f>
        <v/>
      </c>
      <c r="I2581" s="27" t="str">
        <f>IF('Student Record'!J2579="","",'Student Record'!J2579)</f>
        <v/>
      </c>
      <c r="J2581" s="25" t="str">
        <f>IF('Student Record'!O2579="","",'Student Record'!O2579)</f>
        <v/>
      </c>
      <c r="K258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1" s="25" t="str">
        <f>IF(Table1[[#This Row],[नाम विद्यार्थी]]="","",IF(AND(Table1[[#This Row],[कक्षा]]&gt;8,Table1[[#This Row],[कक्षा]]&lt;11),50,""))</f>
        <v/>
      </c>
      <c r="M2581" s="28" t="str">
        <f>IF(Table1[[#This Row],[नाम विद्यार्थी]]="","",IF(AND(Table1[[#This Row],[कक्षा]]&gt;=11,'School Fees'!$L$3="Yes"),100,""))</f>
        <v/>
      </c>
      <c r="N258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1" s="25" t="str">
        <f>IF(Table1[[#This Row],[नाम विद्यार्थी]]="","",IF(Table1[[#This Row],[कक्षा]]&gt;8,5,""))</f>
        <v/>
      </c>
      <c r="P258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1" s="21"/>
      <c r="R2581" s="21"/>
      <c r="S2581" s="28" t="str">
        <f>IF(SUM(Table1[[#This Row],[छात्र निधि]:[टी.सी.शुल्क]])=0,"",SUM(Table1[[#This Row],[छात्र निधि]:[टी.सी.शुल्क]]))</f>
        <v/>
      </c>
      <c r="T2581" s="33"/>
      <c r="U2581" s="33"/>
      <c r="V2581" s="22"/>
    </row>
    <row r="2582" spans="2:22" ht="15">
      <c r="B2582" s="25" t="str">
        <f>IF(C2582="","",ROWS($A$4:A2582))</f>
        <v/>
      </c>
      <c r="C2582" s="25" t="str">
        <f>IF('Student Record'!A2580="","",'Student Record'!A2580)</f>
        <v/>
      </c>
      <c r="D2582" s="25" t="str">
        <f>IF('Student Record'!B2580="","",'Student Record'!B2580)</f>
        <v/>
      </c>
      <c r="E2582" s="25" t="str">
        <f>IF('Student Record'!C2580="","",'Student Record'!C2580)</f>
        <v/>
      </c>
      <c r="F2582" s="26" t="str">
        <f>IF('Student Record'!E2580="","",'Student Record'!E2580)</f>
        <v/>
      </c>
      <c r="G2582" s="26" t="str">
        <f>IF('Student Record'!G2580="","",'Student Record'!G2580)</f>
        <v/>
      </c>
      <c r="H2582" s="25" t="str">
        <f>IF('Student Record'!I2580="","",'Student Record'!I2580)</f>
        <v/>
      </c>
      <c r="I2582" s="27" t="str">
        <f>IF('Student Record'!J2580="","",'Student Record'!J2580)</f>
        <v/>
      </c>
      <c r="J2582" s="25" t="str">
        <f>IF('Student Record'!O2580="","",'Student Record'!O2580)</f>
        <v/>
      </c>
      <c r="K258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2" s="25" t="str">
        <f>IF(Table1[[#This Row],[नाम विद्यार्थी]]="","",IF(AND(Table1[[#This Row],[कक्षा]]&gt;8,Table1[[#This Row],[कक्षा]]&lt;11),50,""))</f>
        <v/>
      </c>
      <c r="M2582" s="28" t="str">
        <f>IF(Table1[[#This Row],[नाम विद्यार्थी]]="","",IF(AND(Table1[[#This Row],[कक्षा]]&gt;=11,'School Fees'!$L$3="Yes"),100,""))</f>
        <v/>
      </c>
      <c r="N258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2" s="25" t="str">
        <f>IF(Table1[[#This Row],[नाम विद्यार्थी]]="","",IF(Table1[[#This Row],[कक्षा]]&gt;8,5,""))</f>
        <v/>
      </c>
      <c r="P258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2" s="21"/>
      <c r="R2582" s="21"/>
      <c r="S2582" s="28" t="str">
        <f>IF(SUM(Table1[[#This Row],[छात्र निधि]:[टी.सी.शुल्क]])=0,"",SUM(Table1[[#This Row],[छात्र निधि]:[टी.सी.शुल्क]]))</f>
        <v/>
      </c>
      <c r="T2582" s="33"/>
      <c r="U2582" s="33"/>
      <c r="V2582" s="22"/>
    </row>
    <row r="2583" spans="2:22" ht="15">
      <c r="B2583" s="25" t="str">
        <f>IF(C2583="","",ROWS($A$4:A2583))</f>
        <v/>
      </c>
      <c r="C2583" s="25" t="str">
        <f>IF('Student Record'!A2581="","",'Student Record'!A2581)</f>
        <v/>
      </c>
      <c r="D2583" s="25" t="str">
        <f>IF('Student Record'!B2581="","",'Student Record'!B2581)</f>
        <v/>
      </c>
      <c r="E2583" s="25" t="str">
        <f>IF('Student Record'!C2581="","",'Student Record'!C2581)</f>
        <v/>
      </c>
      <c r="F2583" s="26" t="str">
        <f>IF('Student Record'!E2581="","",'Student Record'!E2581)</f>
        <v/>
      </c>
      <c r="G2583" s="26" t="str">
        <f>IF('Student Record'!G2581="","",'Student Record'!G2581)</f>
        <v/>
      </c>
      <c r="H2583" s="25" t="str">
        <f>IF('Student Record'!I2581="","",'Student Record'!I2581)</f>
        <v/>
      </c>
      <c r="I2583" s="27" t="str">
        <f>IF('Student Record'!J2581="","",'Student Record'!J2581)</f>
        <v/>
      </c>
      <c r="J2583" s="25" t="str">
        <f>IF('Student Record'!O2581="","",'Student Record'!O2581)</f>
        <v/>
      </c>
      <c r="K258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3" s="25" t="str">
        <f>IF(Table1[[#This Row],[नाम विद्यार्थी]]="","",IF(AND(Table1[[#This Row],[कक्षा]]&gt;8,Table1[[#This Row],[कक्षा]]&lt;11),50,""))</f>
        <v/>
      </c>
      <c r="M2583" s="28" t="str">
        <f>IF(Table1[[#This Row],[नाम विद्यार्थी]]="","",IF(AND(Table1[[#This Row],[कक्षा]]&gt;=11,'School Fees'!$L$3="Yes"),100,""))</f>
        <v/>
      </c>
      <c r="N258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3" s="25" t="str">
        <f>IF(Table1[[#This Row],[नाम विद्यार्थी]]="","",IF(Table1[[#This Row],[कक्षा]]&gt;8,5,""))</f>
        <v/>
      </c>
      <c r="P258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3" s="21"/>
      <c r="R2583" s="21"/>
      <c r="S2583" s="28" t="str">
        <f>IF(SUM(Table1[[#This Row],[छात्र निधि]:[टी.सी.शुल्क]])=0,"",SUM(Table1[[#This Row],[छात्र निधि]:[टी.सी.शुल्क]]))</f>
        <v/>
      </c>
      <c r="T2583" s="33"/>
      <c r="U2583" s="33"/>
      <c r="V2583" s="22"/>
    </row>
    <row r="2584" spans="2:22" ht="15">
      <c r="B2584" s="25" t="str">
        <f>IF(C2584="","",ROWS($A$4:A2584))</f>
        <v/>
      </c>
      <c r="C2584" s="25" t="str">
        <f>IF('Student Record'!A2582="","",'Student Record'!A2582)</f>
        <v/>
      </c>
      <c r="D2584" s="25" t="str">
        <f>IF('Student Record'!B2582="","",'Student Record'!B2582)</f>
        <v/>
      </c>
      <c r="E2584" s="25" t="str">
        <f>IF('Student Record'!C2582="","",'Student Record'!C2582)</f>
        <v/>
      </c>
      <c r="F2584" s="26" t="str">
        <f>IF('Student Record'!E2582="","",'Student Record'!E2582)</f>
        <v/>
      </c>
      <c r="G2584" s="26" t="str">
        <f>IF('Student Record'!G2582="","",'Student Record'!G2582)</f>
        <v/>
      </c>
      <c r="H2584" s="25" t="str">
        <f>IF('Student Record'!I2582="","",'Student Record'!I2582)</f>
        <v/>
      </c>
      <c r="I2584" s="27" t="str">
        <f>IF('Student Record'!J2582="","",'Student Record'!J2582)</f>
        <v/>
      </c>
      <c r="J2584" s="25" t="str">
        <f>IF('Student Record'!O2582="","",'Student Record'!O2582)</f>
        <v/>
      </c>
      <c r="K258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4" s="25" t="str">
        <f>IF(Table1[[#This Row],[नाम विद्यार्थी]]="","",IF(AND(Table1[[#This Row],[कक्षा]]&gt;8,Table1[[#This Row],[कक्षा]]&lt;11),50,""))</f>
        <v/>
      </c>
      <c r="M2584" s="28" t="str">
        <f>IF(Table1[[#This Row],[नाम विद्यार्थी]]="","",IF(AND(Table1[[#This Row],[कक्षा]]&gt;=11,'School Fees'!$L$3="Yes"),100,""))</f>
        <v/>
      </c>
      <c r="N258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4" s="25" t="str">
        <f>IF(Table1[[#This Row],[नाम विद्यार्थी]]="","",IF(Table1[[#This Row],[कक्षा]]&gt;8,5,""))</f>
        <v/>
      </c>
      <c r="P258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4" s="21"/>
      <c r="R2584" s="21"/>
      <c r="S2584" s="28" t="str">
        <f>IF(SUM(Table1[[#This Row],[छात्र निधि]:[टी.सी.शुल्क]])=0,"",SUM(Table1[[#This Row],[छात्र निधि]:[टी.सी.शुल्क]]))</f>
        <v/>
      </c>
      <c r="T2584" s="33"/>
      <c r="U2584" s="33"/>
      <c r="V2584" s="22"/>
    </row>
    <row r="2585" spans="2:22" ht="15">
      <c r="B2585" s="25" t="str">
        <f>IF(C2585="","",ROWS($A$4:A2585))</f>
        <v/>
      </c>
      <c r="C2585" s="25" t="str">
        <f>IF('Student Record'!A2583="","",'Student Record'!A2583)</f>
        <v/>
      </c>
      <c r="D2585" s="25" t="str">
        <f>IF('Student Record'!B2583="","",'Student Record'!B2583)</f>
        <v/>
      </c>
      <c r="E2585" s="25" t="str">
        <f>IF('Student Record'!C2583="","",'Student Record'!C2583)</f>
        <v/>
      </c>
      <c r="F2585" s="26" t="str">
        <f>IF('Student Record'!E2583="","",'Student Record'!E2583)</f>
        <v/>
      </c>
      <c r="G2585" s="26" t="str">
        <f>IF('Student Record'!G2583="","",'Student Record'!G2583)</f>
        <v/>
      </c>
      <c r="H2585" s="25" t="str">
        <f>IF('Student Record'!I2583="","",'Student Record'!I2583)</f>
        <v/>
      </c>
      <c r="I2585" s="27" t="str">
        <f>IF('Student Record'!J2583="","",'Student Record'!J2583)</f>
        <v/>
      </c>
      <c r="J2585" s="25" t="str">
        <f>IF('Student Record'!O2583="","",'Student Record'!O2583)</f>
        <v/>
      </c>
      <c r="K258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5" s="25" t="str">
        <f>IF(Table1[[#This Row],[नाम विद्यार्थी]]="","",IF(AND(Table1[[#This Row],[कक्षा]]&gt;8,Table1[[#This Row],[कक्षा]]&lt;11),50,""))</f>
        <v/>
      </c>
      <c r="M2585" s="28" t="str">
        <f>IF(Table1[[#This Row],[नाम विद्यार्थी]]="","",IF(AND(Table1[[#This Row],[कक्षा]]&gt;=11,'School Fees'!$L$3="Yes"),100,""))</f>
        <v/>
      </c>
      <c r="N258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5" s="25" t="str">
        <f>IF(Table1[[#This Row],[नाम विद्यार्थी]]="","",IF(Table1[[#This Row],[कक्षा]]&gt;8,5,""))</f>
        <v/>
      </c>
      <c r="P258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5" s="21"/>
      <c r="R2585" s="21"/>
      <c r="S2585" s="28" t="str">
        <f>IF(SUM(Table1[[#This Row],[छात्र निधि]:[टी.सी.शुल्क]])=0,"",SUM(Table1[[#This Row],[छात्र निधि]:[टी.सी.शुल्क]]))</f>
        <v/>
      </c>
      <c r="T2585" s="33"/>
      <c r="U2585" s="33"/>
      <c r="V2585" s="22"/>
    </row>
    <row r="2586" spans="2:22" ht="15">
      <c r="B2586" s="25" t="str">
        <f>IF(C2586="","",ROWS($A$4:A2586))</f>
        <v/>
      </c>
      <c r="C2586" s="25" t="str">
        <f>IF('Student Record'!A2584="","",'Student Record'!A2584)</f>
        <v/>
      </c>
      <c r="D2586" s="25" t="str">
        <f>IF('Student Record'!B2584="","",'Student Record'!B2584)</f>
        <v/>
      </c>
      <c r="E2586" s="25" t="str">
        <f>IF('Student Record'!C2584="","",'Student Record'!C2584)</f>
        <v/>
      </c>
      <c r="F2586" s="26" t="str">
        <f>IF('Student Record'!E2584="","",'Student Record'!E2584)</f>
        <v/>
      </c>
      <c r="G2586" s="26" t="str">
        <f>IF('Student Record'!G2584="","",'Student Record'!G2584)</f>
        <v/>
      </c>
      <c r="H2586" s="25" t="str">
        <f>IF('Student Record'!I2584="","",'Student Record'!I2584)</f>
        <v/>
      </c>
      <c r="I2586" s="27" t="str">
        <f>IF('Student Record'!J2584="","",'Student Record'!J2584)</f>
        <v/>
      </c>
      <c r="J2586" s="25" t="str">
        <f>IF('Student Record'!O2584="","",'Student Record'!O2584)</f>
        <v/>
      </c>
      <c r="K258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6" s="25" t="str">
        <f>IF(Table1[[#This Row],[नाम विद्यार्थी]]="","",IF(AND(Table1[[#This Row],[कक्षा]]&gt;8,Table1[[#This Row],[कक्षा]]&lt;11),50,""))</f>
        <v/>
      </c>
      <c r="M2586" s="28" t="str">
        <f>IF(Table1[[#This Row],[नाम विद्यार्थी]]="","",IF(AND(Table1[[#This Row],[कक्षा]]&gt;=11,'School Fees'!$L$3="Yes"),100,""))</f>
        <v/>
      </c>
      <c r="N258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6" s="25" t="str">
        <f>IF(Table1[[#This Row],[नाम विद्यार्थी]]="","",IF(Table1[[#This Row],[कक्षा]]&gt;8,5,""))</f>
        <v/>
      </c>
      <c r="P258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6" s="21"/>
      <c r="R2586" s="21"/>
      <c r="S2586" s="28" t="str">
        <f>IF(SUM(Table1[[#This Row],[छात्र निधि]:[टी.सी.शुल्क]])=0,"",SUM(Table1[[#This Row],[छात्र निधि]:[टी.सी.शुल्क]]))</f>
        <v/>
      </c>
      <c r="T2586" s="33"/>
      <c r="U2586" s="33"/>
      <c r="V2586" s="22"/>
    </row>
    <row r="2587" spans="2:22" ht="15">
      <c r="B2587" s="25" t="str">
        <f>IF(C2587="","",ROWS($A$4:A2587))</f>
        <v/>
      </c>
      <c r="C2587" s="25" t="str">
        <f>IF('Student Record'!A2585="","",'Student Record'!A2585)</f>
        <v/>
      </c>
      <c r="D2587" s="25" t="str">
        <f>IF('Student Record'!B2585="","",'Student Record'!B2585)</f>
        <v/>
      </c>
      <c r="E2587" s="25" t="str">
        <f>IF('Student Record'!C2585="","",'Student Record'!C2585)</f>
        <v/>
      </c>
      <c r="F2587" s="26" t="str">
        <f>IF('Student Record'!E2585="","",'Student Record'!E2585)</f>
        <v/>
      </c>
      <c r="G2587" s="26" t="str">
        <f>IF('Student Record'!G2585="","",'Student Record'!G2585)</f>
        <v/>
      </c>
      <c r="H2587" s="25" t="str">
        <f>IF('Student Record'!I2585="","",'Student Record'!I2585)</f>
        <v/>
      </c>
      <c r="I2587" s="27" t="str">
        <f>IF('Student Record'!J2585="","",'Student Record'!J2585)</f>
        <v/>
      </c>
      <c r="J2587" s="25" t="str">
        <f>IF('Student Record'!O2585="","",'Student Record'!O2585)</f>
        <v/>
      </c>
      <c r="K258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7" s="25" t="str">
        <f>IF(Table1[[#This Row],[नाम विद्यार्थी]]="","",IF(AND(Table1[[#This Row],[कक्षा]]&gt;8,Table1[[#This Row],[कक्षा]]&lt;11),50,""))</f>
        <v/>
      </c>
      <c r="M2587" s="28" t="str">
        <f>IF(Table1[[#This Row],[नाम विद्यार्थी]]="","",IF(AND(Table1[[#This Row],[कक्षा]]&gt;=11,'School Fees'!$L$3="Yes"),100,""))</f>
        <v/>
      </c>
      <c r="N258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7" s="25" t="str">
        <f>IF(Table1[[#This Row],[नाम विद्यार्थी]]="","",IF(Table1[[#This Row],[कक्षा]]&gt;8,5,""))</f>
        <v/>
      </c>
      <c r="P258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7" s="21"/>
      <c r="R2587" s="21"/>
      <c r="S2587" s="28" t="str">
        <f>IF(SUM(Table1[[#This Row],[छात्र निधि]:[टी.सी.शुल्क]])=0,"",SUM(Table1[[#This Row],[छात्र निधि]:[टी.सी.शुल्क]]))</f>
        <v/>
      </c>
      <c r="T2587" s="33"/>
      <c r="U2587" s="33"/>
      <c r="V2587" s="22"/>
    </row>
    <row r="2588" spans="2:22" ht="15">
      <c r="B2588" s="25" t="str">
        <f>IF(C2588="","",ROWS($A$4:A2588))</f>
        <v/>
      </c>
      <c r="C2588" s="25" t="str">
        <f>IF('Student Record'!A2586="","",'Student Record'!A2586)</f>
        <v/>
      </c>
      <c r="D2588" s="25" t="str">
        <f>IF('Student Record'!B2586="","",'Student Record'!B2586)</f>
        <v/>
      </c>
      <c r="E2588" s="25" t="str">
        <f>IF('Student Record'!C2586="","",'Student Record'!C2586)</f>
        <v/>
      </c>
      <c r="F2588" s="26" t="str">
        <f>IF('Student Record'!E2586="","",'Student Record'!E2586)</f>
        <v/>
      </c>
      <c r="G2588" s="26" t="str">
        <f>IF('Student Record'!G2586="","",'Student Record'!G2586)</f>
        <v/>
      </c>
      <c r="H2588" s="25" t="str">
        <f>IF('Student Record'!I2586="","",'Student Record'!I2586)</f>
        <v/>
      </c>
      <c r="I2588" s="27" t="str">
        <f>IF('Student Record'!J2586="","",'Student Record'!J2586)</f>
        <v/>
      </c>
      <c r="J2588" s="25" t="str">
        <f>IF('Student Record'!O2586="","",'Student Record'!O2586)</f>
        <v/>
      </c>
      <c r="K258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8" s="25" t="str">
        <f>IF(Table1[[#This Row],[नाम विद्यार्थी]]="","",IF(AND(Table1[[#This Row],[कक्षा]]&gt;8,Table1[[#This Row],[कक्षा]]&lt;11),50,""))</f>
        <v/>
      </c>
      <c r="M2588" s="28" t="str">
        <f>IF(Table1[[#This Row],[नाम विद्यार्थी]]="","",IF(AND(Table1[[#This Row],[कक्षा]]&gt;=11,'School Fees'!$L$3="Yes"),100,""))</f>
        <v/>
      </c>
      <c r="N258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8" s="25" t="str">
        <f>IF(Table1[[#This Row],[नाम विद्यार्थी]]="","",IF(Table1[[#This Row],[कक्षा]]&gt;8,5,""))</f>
        <v/>
      </c>
      <c r="P258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8" s="21"/>
      <c r="R2588" s="21"/>
      <c r="S2588" s="28" t="str">
        <f>IF(SUM(Table1[[#This Row],[छात्र निधि]:[टी.सी.शुल्क]])=0,"",SUM(Table1[[#This Row],[छात्र निधि]:[टी.सी.शुल्क]]))</f>
        <v/>
      </c>
      <c r="T2588" s="33"/>
      <c r="U2588" s="33"/>
      <c r="V2588" s="22"/>
    </row>
    <row r="2589" spans="2:22" ht="15">
      <c r="B2589" s="25" t="str">
        <f>IF(C2589="","",ROWS($A$4:A2589))</f>
        <v/>
      </c>
      <c r="C2589" s="25" t="str">
        <f>IF('Student Record'!A2587="","",'Student Record'!A2587)</f>
        <v/>
      </c>
      <c r="D2589" s="25" t="str">
        <f>IF('Student Record'!B2587="","",'Student Record'!B2587)</f>
        <v/>
      </c>
      <c r="E2589" s="25" t="str">
        <f>IF('Student Record'!C2587="","",'Student Record'!C2587)</f>
        <v/>
      </c>
      <c r="F2589" s="26" t="str">
        <f>IF('Student Record'!E2587="","",'Student Record'!E2587)</f>
        <v/>
      </c>
      <c r="G2589" s="26" t="str">
        <f>IF('Student Record'!G2587="","",'Student Record'!G2587)</f>
        <v/>
      </c>
      <c r="H2589" s="25" t="str">
        <f>IF('Student Record'!I2587="","",'Student Record'!I2587)</f>
        <v/>
      </c>
      <c r="I2589" s="27" t="str">
        <f>IF('Student Record'!J2587="","",'Student Record'!J2587)</f>
        <v/>
      </c>
      <c r="J2589" s="25" t="str">
        <f>IF('Student Record'!O2587="","",'Student Record'!O2587)</f>
        <v/>
      </c>
      <c r="K258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89" s="25" t="str">
        <f>IF(Table1[[#This Row],[नाम विद्यार्थी]]="","",IF(AND(Table1[[#This Row],[कक्षा]]&gt;8,Table1[[#This Row],[कक्षा]]&lt;11),50,""))</f>
        <v/>
      </c>
      <c r="M2589" s="28" t="str">
        <f>IF(Table1[[#This Row],[नाम विद्यार्थी]]="","",IF(AND(Table1[[#This Row],[कक्षा]]&gt;=11,'School Fees'!$L$3="Yes"),100,""))</f>
        <v/>
      </c>
      <c r="N258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89" s="25" t="str">
        <f>IF(Table1[[#This Row],[नाम विद्यार्थी]]="","",IF(Table1[[#This Row],[कक्षा]]&gt;8,5,""))</f>
        <v/>
      </c>
      <c r="P258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89" s="21"/>
      <c r="R2589" s="21"/>
      <c r="S2589" s="28" t="str">
        <f>IF(SUM(Table1[[#This Row],[छात्र निधि]:[टी.सी.शुल्क]])=0,"",SUM(Table1[[#This Row],[छात्र निधि]:[टी.सी.शुल्क]]))</f>
        <v/>
      </c>
      <c r="T2589" s="33"/>
      <c r="U2589" s="33"/>
      <c r="V2589" s="22"/>
    </row>
    <row r="2590" spans="2:22" ht="15">
      <c r="B2590" s="25" t="str">
        <f>IF(C2590="","",ROWS($A$4:A2590))</f>
        <v/>
      </c>
      <c r="C2590" s="25" t="str">
        <f>IF('Student Record'!A2588="","",'Student Record'!A2588)</f>
        <v/>
      </c>
      <c r="D2590" s="25" t="str">
        <f>IF('Student Record'!B2588="","",'Student Record'!B2588)</f>
        <v/>
      </c>
      <c r="E2590" s="25" t="str">
        <f>IF('Student Record'!C2588="","",'Student Record'!C2588)</f>
        <v/>
      </c>
      <c r="F2590" s="26" t="str">
        <f>IF('Student Record'!E2588="","",'Student Record'!E2588)</f>
        <v/>
      </c>
      <c r="G2590" s="26" t="str">
        <f>IF('Student Record'!G2588="","",'Student Record'!G2588)</f>
        <v/>
      </c>
      <c r="H2590" s="25" t="str">
        <f>IF('Student Record'!I2588="","",'Student Record'!I2588)</f>
        <v/>
      </c>
      <c r="I2590" s="27" t="str">
        <f>IF('Student Record'!J2588="","",'Student Record'!J2588)</f>
        <v/>
      </c>
      <c r="J2590" s="25" t="str">
        <f>IF('Student Record'!O2588="","",'Student Record'!O2588)</f>
        <v/>
      </c>
      <c r="K259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0" s="25" t="str">
        <f>IF(Table1[[#This Row],[नाम विद्यार्थी]]="","",IF(AND(Table1[[#This Row],[कक्षा]]&gt;8,Table1[[#This Row],[कक्षा]]&lt;11),50,""))</f>
        <v/>
      </c>
      <c r="M2590" s="28" t="str">
        <f>IF(Table1[[#This Row],[नाम विद्यार्थी]]="","",IF(AND(Table1[[#This Row],[कक्षा]]&gt;=11,'School Fees'!$L$3="Yes"),100,""))</f>
        <v/>
      </c>
      <c r="N259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0" s="25" t="str">
        <f>IF(Table1[[#This Row],[नाम विद्यार्थी]]="","",IF(Table1[[#This Row],[कक्षा]]&gt;8,5,""))</f>
        <v/>
      </c>
      <c r="P259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0" s="21"/>
      <c r="R2590" s="21"/>
      <c r="S2590" s="28" t="str">
        <f>IF(SUM(Table1[[#This Row],[छात्र निधि]:[टी.सी.शुल्क]])=0,"",SUM(Table1[[#This Row],[छात्र निधि]:[टी.सी.शुल्क]]))</f>
        <v/>
      </c>
      <c r="T2590" s="33"/>
      <c r="U2590" s="33"/>
      <c r="V2590" s="22"/>
    </row>
    <row r="2591" spans="2:22" ht="15">
      <c r="B2591" s="25" t="str">
        <f>IF(C2591="","",ROWS($A$4:A2591))</f>
        <v/>
      </c>
      <c r="C2591" s="25" t="str">
        <f>IF('Student Record'!A2589="","",'Student Record'!A2589)</f>
        <v/>
      </c>
      <c r="D2591" s="25" t="str">
        <f>IF('Student Record'!B2589="","",'Student Record'!B2589)</f>
        <v/>
      </c>
      <c r="E2591" s="25" t="str">
        <f>IF('Student Record'!C2589="","",'Student Record'!C2589)</f>
        <v/>
      </c>
      <c r="F2591" s="26" t="str">
        <f>IF('Student Record'!E2589="","",'Student Record'!E2589)</f>
        <v/>
      </c>
      <c r="G2591" s="26" t="str">
        <f>IF('Student Record'!G2589="","",'Student Record'!G2589)</f>
        <v/>
      </c>
      <c r="H2591" s="25" t="str">
        <f>IF('Student Record'!I2589="","",'Student Record'!I2589)</f>
        <v/>
      </c>
      <c r="I2591" s="27" t="str">
        <f>IF('Student Record'!J2589="","",'Student Record'!J2589)</f>
        <v/>
      </c>
      <c r="J2591" s="25" t="str">
        <f>IF('Student Record'!O2589="","",'Student Record'!O2589)</f>
        <v/>
      </c>
      <c r="K259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1" s="25" t="str">
        <f>IF(Table1[[#This Row],[नाम विद्यार्थी]]="","",IF(AND(Table1[[#This Row],[कक्षा]]&gt;8,Table1[[#This Row],[कक्षा]]&lt;11),50,""))</f>
        <v/>
      </c>
      <c r="M2591" s="28" t="str">
        <f>IF(Table1[[#This Row],[नाम विद्यार्थी]]="","",IF(AND(Table1[[#This Row],[कक्षा]]&gt;=11,'School Fees'!$L$3="Yes"),100,""))</f>
        <v/>
      </c>
      <c r="N259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1" s="25" t="str">
        <f>IF(Table1[[#This Row],[नाम विद्यार्थी]]="","",IF(Table1[[#This Row],[कक्षा]]&gt;8,5,""))</f>
        <v/>
      </c>
      <c r="P259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1" s="21"/>
      <c r="R2591" s="21"/>
      <c r="S2591" s="28" t="str">
        <f>IF(SUM(Table1[[#This Row],[छात्र निधि]:[टी.सी.शुल्क]])=0,"",SUM(Table1[[#This Row],[छात्र निधि]:[टी.सी.शुल्क]]))</f>
        <v/>
      </c>
      <c r="T2591" s="33"/>
      <c r="U2591" s="33"/>
      <c r="V2591" s="22"/>
    </row>
    <row r="2592" spans="2:22" ht="15">
      <c r="B2592" s="25" t="str">
        <f>IF(C2592="","",ROWS($A$4:A2592))</f>
        <v/>
      </c>
      <c r="C2592" s="25" t="str">
        <f>IF('Student Record'!A2590="","",'Student Record'!A2590)</f>
        <v/>
      </c>
      <c r="D2592" s="25" t="str">
        <f>IF('Student Record'!B2590="","",'Student Record'!B2590)</f>
        <v/>
      </c>
      <c r="E2592" s="25" t="str">
        <f>IF('Student Record'!C2590="","",'Student Record'!C2590)</f>
        <v/>
      </c>
      <c r="F2592" s="26" t="str">
        <f>IF('Student Record'!E2590="","",'Student Record'!E2590)</f>
        <v/>
      </c>
      <c r="G2592" s="26" t="str">
        <f>IF('Student Record'!G2590="","",'Student Record'!G2590)</f>
        <v/>
      </c>
      <c r="H2592" s="25" t="str">
        <f>IF('Student Record'!I2590="","",'Student Record'!I2590)</f>
        <v/>
      </c>
      <c r="I2592" s="27" t="str">
        <f>IF('Student Record'!J2590="","",'Student Record'!J2590)</f>
        <v/>
      </c>
      <c r="J2592" s="25" t="str">
        <f>IF('Student Record'!O2590="","",'Student Record'!O2590)</f>
        <v/>
      </c>
      <c r="K259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2" s="25" t="str">
        <f>IF(Table1[[#This Row],[नाम विद्यार्थी]]="","",IF(AND(Table1[[#This Row],[कक्षा]]&gt;8,Table1[[#This Row],[कक्षा]]&lt;11),50,""))</f>
        <v/>
      </c>
      <c r="M2592" s="28" t="str">
        <f>IF(Table1[[#This Row],[नाम विद्यार्थी]]="","",IF(AND(Table1[[#This Row],[कक्षा]]&gt;=11,'School Fees'!$L$3="Yes"),100,""))</f>
        <v/>
      </c>
      <c r="N259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2" s="25" t="str">
        <f>IF(Table1[[#This Row],[नाम विद्यार्थी]]="","",IF(Table1[[#This Row],[कक्षा]]&gt;8,5,""))</f>
        <v/>
      </c>
      <c r="P259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2" s="21"/>
      <c r="R2592" s="21"/>
      <c r="S2592" s="28" t="str">
        <f>IF(SUM(Table1[[#This Row],[छात्र निधि]:[टी.सी.शुल्क]])=0,"",SUM(Table1[[#This Row],[छात्र निधि]:[टी.सी.शुल्क]]))</f>
        <v/>
      </c>
      <c r="T2592" s="33"/>
      <c r="U2592" s="33"/>
      <c r="V2592" s="22"/>
    </row>
    <row r="2593" spans="2:22" ht="15">
      <c r="B2593" s="25" t="str">
        <f>IF(C2593="","",ROWS($A$4:A2593))</f>
        <v/>
      </c>
      <c r="C2593" s="25" t="str">
        <f>IF('Student Record'!A2591="","",'Student Record'!A2591)</f>
        <v/>
      </c>
      <c r="D2593" s="25" t="str">
        <f>IF('Student Record'!B2591="","",'Student Record'!B2591)</f>
        <v/>
      </c>
      <c r="E2593" s="25" t="str">
        <f>IF('Student Record'!C2591="","",'Student Record'!C2591)</f>
        <v/>
      </c>
      <c r="F2593" s="26" t="str">
        <f>IF('Student Record'!E2591="","",'Student Record'!E2591)</f>
        <v/>
      </c>
      <c r="G2593" s="26" t="str">
        <f>IF('Student Record'!G2591="","",'Student Record'!G2591)</f>
        <v/>
      </c>
      <c r="H2593" s="25" t="str">
        <f>IF('Student Record'!I2591="","",'Student Record'!I2591)</f>
        <v/>
      </c>
      <c r="I2593" s="27" t="str">
        <f>IF('Student Record'!J2591="","",'Student Record'!J2591)</f>
        <v/>
      </c>
      <c r="J2593" s="25" t="str">
        <f>IF('Student Record'!O2591="","",'Student Record'!O2591)</f>
        <v/>
      </c>
      <c r="K259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3" s="25" t="str">
        <f>IF(Table1[[#This Row],[नाम विद्यार्थी]]="","",IF(AND(Table1[[#This Row],[कक्षा]]&gt;8,Table1[[#This Row],[कक्षा]]&lt;11),50,""))</f>
        <v/>
      </c>
      <c r="M2593" s="28" t="str">
        <f>IF(Table1[[#This Row],[नाम विद्यार्थी]]="","",IF(AND(Table1[[#This Row],[कक्षा]]&gt;=11,'School Fees'!$L$3="Yes"),100,""))</f>
        <v/>
      </c>
      <c r="N259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3" s="25" t="str">
        <f>IF(Table1[[#This Row],[नाम विद्यार्थी]]="","",IF(Table1[[#This Row],[कक्षा]]&gt;8,5,""))</f>
        <v/>
      </c>
      <c r="P259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3" s="21"/>
      <c r="R2593" s="21"/>
      <c r="S2593" s="28" t="str">
        <f>IF(SUM(Table1[[#This Row],[छात्र निधि]:[टी.सी.शुल्क]])=0,"",SUM(Table1[[#This Row],[छात्र निधि]:[टी.सी.शुल्क]]))</f>
        <v/>
      </c>
      <c r="T2593" s="33"/>
      <c r="U2593" s="33"/>
      <c r="V2593" s="22"/>
    </row>
    <row r="2594" spans="2:22" ht="15">
      <c r="B2594" s="25" t="str">
        <f>IF(C2594="","",ROWS($A$4:A2594))</f>
        <v/>
      </c>
      <c r="C2594" s="25" t="str">
        <f>IF('Student Record'!A2592="","",'Student Record'!A2592)</f>
        <v/>
      </c>
      <c r="D2594" s="25" t="str">
        <f>IF('Student Record'!B2592="","",'Student Record'!B2592)</f>
        <v/>
      </c>
      <c r="E2594" s="25" t="str">
        <f>IF('Student Record'!C2592="","",'Student Record'!C2592)</f>
        <v/>
      </c>
      <c r="F2594" s="26" t="str">
        <f>IF('Student Record'!E2592="","",'Student Record'!E2592)</f>
        <v/>
      </c>
      <c r="G2594" s="26" t="str">
        <f>IF('Student Record'!G2592="","",'Student Record'!G2592)</f>
        <v/>
      </c>
      <c r="H2594" s="25" t="str">
        <f>IF('Student Record'!I2592="","",'Student Record'!I2592)</f>
        <v/>
      </c>
      <c r="I2594" s="27" t="str">
        <f>IF('Student Record'!J2592="","",'Student Record'!J2592)</f>
        <v/>
      </c>
      <c r="J2594" s="25" t="str">
        <f>IF('Student Record'!O2592="","",'Student Record'!O2592)</f>
        <v/>
      </c>
      <c r="K259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4" s="25" t="str">
        <f>IF(Table1[[#This Row],[नाम विद्यार्थी]]="","",IF(AND(Table1[[#This Row],[कक्षा]]&gt;8,Table1[[#This Row],[कक्षा]]&lt;11),50,""))</f>
        <v/>
      </c>
      <c r="M2594" s="28" t="str">
        <f>IF(Table1[[#This Row],[नाम विद्यार्थी]]="","",IF(AND(Table1[[#This Row],[कक्षा]]&gt;=11,'School Fees'!$L$3="Yes"),100,""))</f>
        <v/>
      </c>
      <c r="N259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4" s="25" t="str">
        <f>IF(Table1[[#This Row],[नाम विद्यार्थी]]="","",IF(Table1[[#This Row],[कक्षा]]&gt;8,5,""))</f>
        <v/>
      </c>
      <c r="P259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4" s="21"/>
      <c r="R2594" s="21"/>
      <c r="S2594" s="28" t="str">
        <f>IF(SUM(Table1[[#This Row],[छात्र निधि]:[टी.सी.शुल्क]])=0,"",SUM(Table1[[#This Row],[छात्र निधि]:[टी.सी.शुल्क]]))</f>
        <v/>
      </c>
      <c r="T2594" s="33"/>
      <c r="U2594" s="33"/>
      <c r="V2594" s="22"/>
    </row>
    <row r="2595" spans="2:22" ht="15">
      <c r="B2595" s="25" t="str">
        <f>IF(C2595="","",ROWS($A$4:A2595))</f>
        <v/>
      </c>
      <c r="C2595" s="25" t="str">
        <f>IF('Student Record'!A2593="","",'Student Record'!A2593)</f>
        <v/>
      </c>
      <c r="D2595" s="25" t="str">
        <f>IF('Student Record'!B2593="","",'Student Record'!B2593)</f>
        <v/>
      </c>
      <c r="E2595" s="25" t="str">
        <f>IF('Student Record'!C2593="","",'Student Record'!C2593)</f>
        <v/>
      </c>
      <c r="F2595" s="26" t="str">
        <f>IF('Student Record'!E2593="","",'Student Record'!E2593)</f>
        <v/>
      </c>
      <c r="G2595" s="26" t="str">
        <f>IF('Student Record'!G2593="","",'Student Record'!G2593)</f>
        <v/>
      </c>
      <c r="H2595" s="25" t="str">
        <f>IF('Student Record'!I2593="","",'Student Record'!I2593)</f>
        <v/>
      </c>
      <c r="I2595" s="27" t="str">
        <f>IF('Student Record'!J2593="","",'Student Record'!J2593)</f>
        <v/>
      </c>
      <c r="J2595" s="25" t="str">
        <f>IF('Student Record'!O2593="","",'Student Record'!O2593)</f>
        <v/>
      </c>
      <c r="K259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5" s="25" t="str">
        <f>IF(Table1[[#This Row],[नाम विद्यार्थी]]="","",IF(AND(Table1[[#This Row],[कक्षा]]&gt;8,Table1[[#This Row],[कक्षा]]&lt;11),50,""))</f>
        <v/>
      </c>
      <c r="M2595" s="28" t="str">
        <f>IF(Table1[[#This Row],[नाम विद्यार्थी]]="","",IF(AND(Table1[[#This Row],[कक्षा]]&gt;=11,'School Fees'!$L$3="Yes"),100,""))</f>
        <v/>
      </c>
      <c r="N259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5" s="25" t="str">
        <f>IF(Table1[[#This Row],[नाम विद्यार्थी]]="","",IF(Table1[[#This Row],[कक्षा]]&gt;8,5,""))</f>
        <v/>
      </c>
      <c r="P259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5" s="21"/>
      <c r="R2595" s="21"/>
      <c r="S2595" s="28" t="str">
        <f>IF(SUM(Table1[[#This Row],[छात्र निधि]:[टी.सी.शुल्क]])=0,"",SUM(Table1[[#This Row],[छात्र निधि]:[टी.सी.शुल्क]]))</f>
        <v/>
      </c>
      <c r="T2595" s="33"/>
      <c r="U2595" s="33"/>
      <c r="V2595" s="22"/>
    </row>
    <row r="2596" spans="2:22" ht="15">
      <c r="B2596" s="25" t="str">
        <f>IF(C2596="","",ROWS($A$4:A2596))</f>
        <v/>
      </c>
      <c r="C2596" s="25" t="str">
        <f>IF('Student Record'!A2594="","",'Student Record'!A2594)</f>
        <v/>
      </c>
      <c r="D2596" s="25" t="str">
        <f>IF('Student Record'!B2594="","",'Student Record'!B2594)</f>
        <v/>
      </c>
      <c r="E2596" s="25" t="str">
        <f>IF('Student Record'!C2594="","",'Student Record'!C2594)</f>
        <v/>
      </c>
      <c r="F2596" s="26" t="str">
        <f>IF('Student Record'!E2594="","",'Student Record'!E2594)</f>
        <v/>
      </c>
      <c r="G2596" s="26" t="str">
        <f>IF('Student Record'!G2594="","",'Student Record'!G2594)</f>
        <v/>
      </c>
      <c r="H2596" s="25" t="str">
        <f>IF('Student Record'!I2594="","",'Student Record'!I2594)</f>
        <v/>
      </c>
      <c r="I2596" s="27" t="str">
        <f>IF('Student Record'!J2594="","",'Student Record'!J2594)</f>
        <v/>
      </c>
      <c r="J2596" s="25" t="str">
        <f>IF('Student Record'!O2594="","",'Student Record'!O2594)</f>
        <v/>
      </c>
      <c r="K259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6" s="25" t="str">
        <f>IF(Table1[[#This Row],[नाम विद्यार्थी]]="","",IF(AND(Table1[[#This Row],[कक्षा]]&gt;8,Table1[[#This Row],[कक्षा]]&lt;11),50,""))</f>
        <v/>
      </c>
      <c r="M2596" s="28" t="str">
        <f>IF(Table1[[#This Row],[नाम विद्यार्थी]]="","",IF(AND(Table1[[#This Row],[कक्षा]]&gt;=11,'School Fees'!$L$3="Yes"),100,""))</f>
        <v/>
      </c>
      <c r="N259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6" s="25" t="str">
        <f>IF(Table1[[#This Row],[नाम विद्यार्थी]]="","",IF(Table1[[#This Row],[कक्षा]]&gt;8,5,""))</f>
        <v/>
      </c>
      <c r="P259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6" s="21"/>
      <c r="R2596" s="21"/>
      <c r="S2596" s="28" t="str">
        <f>IF(SUM(Table1[[#This Row],[छात्र निधि]:[टी.सी.शुल्क]])=0,"",SUM(Table1[[#This Row],[छात्र निधि]:[टी.सी.शुल्क]]))</f>
        <v/>
      </c>
      <c r="T2596" s="33"/>
      <c r="U2596" s="33"/>
      <c r="V2596" s="22"/>
    </row>
    <row r="2597" spans="2:22" ht="15">
      <c r="B2597" s="25" t="str">
        <f>IF(C2597="","",ROWS($A$4:A2597))</f>
        <v/>
      </c>
      <c r="C2597" s="25" t="str">
        <f>IF('Student Record'!A2595="","",'Student Record'!A2595)</f>
        <v/>
      </c>
      <c r="D2597" s="25" t="str">
        <f>IF('Student Record'!B2595="","",'Student Record'!B2595)</f>
        <v/>
      </c>
      <c r="E2597" s="25" t="str">
        <f>IF('Student Record'!C2595="","",'Student Record'!C2595)</f>
        <v/>
      </c>
      <c r="F2597" s="26" t="str">
        <f>IF('Student Record'!E2595="","",'Student Record'!E2595)</f>
        <v/>
      </c>
      <c r="G2597" s="26" t="str">
        <f>IF('Student Record'!G2595="","",'Student Record'!G2595)</f>
        <v/>
      </c>
      <c r="H2597" s="25" t="str">
        <f>IF('Student Record'!I2595="","",'Student Record'!I2595)</f>
        <v/>
      </c>
      <c r="I2597" s="27" t="str">
        <f>IF('Student Record'!J2595="","",'Student Record'!J2595)</f>
        <v/>
      </c>
      <c r="J2597" s="25" t="str">
        <f>IF('Student Record'!O2595="","",'Student Record'!O2595)</f>
        <v/>
      </c>
      <c r="K259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7" s="25" t="str">
        <f>IF(Table1[[#This Row],[नाम विद्यार्थी]]="","",IF(AND(Table1[[#This Row],[कक्षा]]&gt;8,Table1[[#This Row],[कक्षा]]&lt;11),50,""))</f>
        <v/>
      </c>
      <c r="M2597" s="28" t="str">
        <f>IF(Table1[[#This Row],[नाम विद्यार्थी]]="","",IF(AND(Table1[[#This Row],[कक्षा]]&gt;=11,'School Fees'!$L$3="Yes"),100,""))</f>
        <v/>
      </c>
      <c r="N259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7" s="25" t="str">
        <f>IF(Table1[[#This Row],[नाम विद्यार्थी]]="","",IF(Table1[[#This Row],[कक्षा]]&gt;8,5,""))</f>
        <v/>
      </c>
      <c r="P259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7" s="21"/>
      <c r="R2597" s="21"/>
      <c r="S2597" s="28" t="str">
        <f>IF(SUM(Table1[[#This Row],[छात्र निधि]:[टी.सी.शुल्क]])=0,"",SUM(Table1[[#This Row],[छात्र निधि]:[टी.सी.शुल्क]]))</f>
        <v/>
      </c>
      <c r="T2597" s="33"/>
      <c r="U2597" s="33"/>
      <c r="V2597" s="22"/>
    </row>
    <row r="2598" spans="2:22" ht="15">
      <c r="B2598" s="25" t="str">
        <f>IF(C2598="","",ROWS($A$4:A2598))</f>
        <v/>
      </c>
      <c r="C2598" s="25" t="str">
        <f>IF('Student Record'!A2596="","",'Student Record'!A2596)</f>
        <v/>
      </c>
      <c r="D2598" s="25" t="str">
        <f>IF('Student Record'!B2596="","",'Student Record'!B2596)</f>
        <v/>
      </c>
      <c r="E2598" s="25" t="str">
        <f>IF('Student Record'!C2596="","",'Student Record'!C2596)</f>
        <v/>
      </c>
      <c r="F2598" s="26" t="str">
        <f>IF('Student Record'!E2596="","",'Student Record'!E2596)</f>
        <v/>
      </c>
      <c r="G2598" s="26" t="str">
        <f>IF('Student Record'!G2596="","",'Student Record'!G2596)</f>
        <v/>
      </c>
      <c r="H2598" s="25" t="str">
        <f>IF('Student Record'!I2596="","",'Student Record'!I2596)</f>
        <v/>
      </c>
      <c r="I2598" s="27" t="str">
        <f>IF('Student Record'!J2596="","",'Student Record'!J2596)</f>
        <v/>
      </c>
      <c r="J2598" s="25" t="str">
        <f>IF('Student Record'!O2596="","",'Student Record'!O2596)</f>
        <v/>
      </c>
      <c r="K259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8" s="25" t="str">
        <f>IF(Table1[[#This Row],[नाम विद्यार्थी]]="","",IF(AND(Table1[[#This Row],[कक्षा]]&gt;8,Table1[[#This Row],[कक्षा]]&lt;11),50,""))</f>
        <v/>
      </c>
      <c r="M2598" s="28" t="str">
        <f>IF(Table1[[#This Row],[नाम विद्यार्थी]]="","",IF(AND(Table1[[#This Row],[कक्षा]]&gt;=11,'School Fees'!$L$3="Yes"),100,""))</f>
        <v/>
      </c>
      <c r="N259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8" s="25" t="str">
        <f>IF(Table1[[#This Row],[नाम विद्यार्थी]]="","",IF(Table1[[#This Row],[कक्षा]]&gt;8,5,""))</f>
        <v/>
      </c>
      <c r="P259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8" s="21"/>
      <c r="R2598" s="21"/>
      <c r="S2598" s="28" t="str">
        <f>IF(SUM(Table1[[#This Row],[छात्र निधि]:[टी.सी.शुल्क]])=0,"",SUM(Table1[[#This Row],[छात्र निधि]:[टी.सी.शुल्क]]))</f>
        <v/>
      </c>
      <c r="T2598" s="33"/>
      <c r="U2598" s="33"/>
      <c r="V2598" s="22"/>
    </row>
    <row r="2599" spans="2:22" ht="15">
      <c r="B2599" s="25" t="str">
        <f>IF(C2599="","",ROWS($A$4:A2599))</f>
        <v/>
      </c>
      <c r="C2599" s="25" t="str">
        <f>IF('Student Record'!A2597="","",'Student Record'!A2597)</f>
        <v/>
      </c>
      <c r="D2599" s="25" t="str">
        <f>IF('Student Record'!B2597="","",'Student Record'!B2597)</f>
        <v/>
      </c>
      <c r="E2599" s="25" t="str">
        <f>IF('Student Record'!C2597="","",'Student Record'!C2597)</f>
        <v/>
      </c>
      <c r="F2599" s="26" t="str">
        <f>IF('Student Record'!E2597="","",'Student Record'!E2597)</f>
        <v/>
      </c>
      <c r="G2599" s="26" t="str">
        <f>IF('Student Record'!G2597="","",'Student Record'!G2597)</f>
        <v/>
      </c>
      <c r="H2599" s="25" t="str">
        <f>IF('Student Record'!I2597="","",'Student Record'!I2597)</f>
        <v/>
      </c>
      <c r="I2599" s="27" t="str">
        <f>IF('Student Record'!J2597="","",'Student Record'!J2597)</f>
        <v/>
      </c>
      <c r="J2599" s="25" t="str">
        <f>IF('Student Record'!O2597="","",'Student Record'!O2597)</f>
        <v/>
      </c>
      <c r="K259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599" s="25" t="str">
        <f>IF(Table1[[#This Row],[नाम विद्यार्थी]]="","",IF(AND(Table1[[#This Row],[कक्षा]]&gt;8,Table1[[#This Row],[कक्षा]]&lt;11),50,""))</f>
        <v/>
      </c>
      <c r="M2599" s="28" t="str">
        <f>IF(Table1[[#This Row],[नाम विद्यार्थी]]="","",IF(AND(Table1[[#This Row],[कक्षा]]&gt;=11,'School Fees'!$L$3="Yes"),100,""))</f>
        <v/>
      </c>
      <c r="N259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599" s="25" t="str">
        <f>IF(Table1[[#This Row],[नाम विद्यार्थी]]="","",IF(Table1[[#This Row],[कक्षा]]&gt;8,5,""))</f>
        <v/>
      </c>
      <c r="P259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599" s="21"/>
      <c r="R2599" s="21"/>
      <c r="S2599" s="28" t="str">
        <f>IF(SUM(Table1[[#This Row],[छात्र निधि]:[टी.सी.शुल्क]])=0,"",SUM(Table1[[#This Row],[छात्र निधि]:[टी.सी.शुल्क]]))</f>
        <v/>
      </c>
      <c r="T2599" s="33"/>
      <c r="U2599" s="33"/>
      <c r="V2599" s="22"/>
    </row>
    <row r="2600" spans="2:22" ht="15">
      <c r="B2600" s="25" t="str">
        <f>IF(C2600="","",ROWS($A$4:A2600))</f>
        <v/>
      </c>
      <c r="C2600" s="25" t="str">
        <f>IF('Student Record'!A2598="","",'Student Record'!A2598)</f>
        <v/>
      </c>
      <c r="D2600" s="25" t="str">
        <f>IF('Student Record'!B2598="","",'Student Record'!B2598)</f>
        <v/>
      </c>
      <c r="E2600" s="25" t="str">
        <f>IF('Student Record'!C2598="","",'Student Record'!C2598)</f>
        <v/>
      </c>
      <c r="F2600" s="26" t="str">
        <f>IF('Student Record'!E2598="","",'Student Record'!E2598)</f>
        <v/>
      </c>
      <c r="G2600" s="26" t="str">
        <f>IF('Student Record'!G2598="","",'Student Record'!G2598)</f>
        <v/>
      </c>
      <c r="H2600" s="25" t="str">
        <f>IF('Student Record'!I2598="","",'Student Record'!I2598)</f>
        <v/>
      </c>
      <c r="I2600" s="27" t="str">
        <f>IF('Student Record'!J2598="","",'Student Record'!J2598)</f>
        <v/>
      </c>
      <c r="J2600" s="25" t="str">
        <f>IF('Student Record'!O2598="","",'Student Record'!O2598)</f>
        <v/>
      </c>
      <c r="K260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0" s="25" t="str">
        <f>IF(Table1[[#This Row],[नाम विद्यार्थी]]="","",IF(AND(Table1[[#This Row],[कक्षा]]&gt;8,Table1[[#This Row],[कक्षा]]&lt;11),50,""))</f>
        <v/>
      </c>
      <c r="M2600" s="28" t="str">
        <f>IF(Table1[[#This Row],[नाम विद्यार्थी]]="","",IF(AND(Table1[[#This Row],[कक्षा]]&gt;=11,'School Fees'!$L$3="Yes"),100,""))</f>
        <v/>
      </c>
      <c r="N260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0" s="25" t="str">
        <f>IF(Table1[[#This Row],[नाम विद्यार्थी]]="","",IF(Table1[[#This Row],[कक्षा]]&gt;8,5,""))</f>
        <v/>
      </c>
      <c r="P260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0" s="21"/>
      <c r="R2600" s="21"/>
      <c r="S2600" s="28" t="str">
        <f>IF(SUM(Table1[[#This Row],[छात्र निधि]:[टी.सी.शुल्क]])=0,"",SUM(Table1[[#This Row],[छात्र निधि]:[टी.सी.शुल्क]]))</f>
        <v/>
      </c>
      <c r="T2600" s="33"/>
      <c r="U2600" s="33"/>
      <c r="V2600" s="22"/>
    </row>
    <row r="2601" spans="2:22" ht="15">
      <c r="B2601" s="25" t="str">
        <f>IF(C2601="","",ROWS($A$4:A2601))</f>
        <v/>
      </c>
      <c r="C2601" s="25" t="str">
        <f>IF('Student Record'!A2599="","",'Student Record'!A2599)</f>
        <v/>
      </c>
      <c r="D2601" s="25" t="str">
        <f>IF('Student Record'!B2599="","",'Student Record'!B2599)</f>
        <v/>
      </c>
      <c r="E2601" s="25" t="str">
        <f>IF('Student Record'!C2599="","",'Student Record'!C2599)</f>
        <v/>
      </c>
      <c r="F2601" s="26" t="str">
        <f>IF('Student Record'!E2599="","",'Student Record'!E2599)</f>
        <v/>
      </c>
      <c r="G2601" s="26" t="str">
        <f>IF('Student Record'!G2599="","",'Student Record'!G2599)</f>
        <v/>
      </c>
      <c r="H2601" s="25" t="str">
        <f>IF('Student Record'!I2599="","",'Student Record'!I2599)</f>
        <v/>
      </c>
      <c r="I2601" s="27" t="str">
        <f>IF('Student Record'!J2599="","",'Student Record'!J2599)</f>
        <v/>
      </c>
      <c r="J2601" s="25" t="str">
        <f>IF('Student Record'!O2599="","",'Student Record'!O2599)</f>
        <v/>
      </c>
      <c r="K260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1" s="25" t="str">
        <f>IF(Table1[[#This Row],[नाम विद्यार्थी]]="","",IF(AND(Table1[[#This Row],[कक्षा]]&gt;8,Table1[[#This Row],[कक्षा]]&lt;11),50,""))</f>
        <v/>
      </c>
      <c r="M2601" s="28" t="str">
        <f>IF(Table1[[#This Row],[नाम विद्यार्थी]]="","",IF(AND(Table1[[#This Row],[कक्षा]]&gt;=11,'School Fees'!$L$3="Yes"),100,""))</f>
        <v/>
      </c>
      <c r="N260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1" s="25" t="str">
        <f>IF(Table1[[#This Row],[नाम विद्यार्थी]]="","",IF(Table1[[#This Row],[कक्षा]]&gt;8,5,""))</f>
        <v/>
      </c>
      <c r="P260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1" s="21"/>
      <c r="R2601" s="21"/>
      <c r="S2601" s="28" t="str">
        <f>IF(SUM(Table1[[#This Row],[छात्र निधि]:[टी.सी.शुल्क]])=0,"",SUM(Table1[[#This Row],[छात्र निधि]:[टी.सी.शुल्क]]))</f>
        <v/>
      </c>
      <c r="T2601" s="33"/>
      <c r="U2601" s="33"/>
      <c r="V2601" s="22"/>
    </row>
    <row r="2602" spans="2:22" ht="15">
      <c r="B2602" s="25" t="str">
        <f>IF(C2602="","",ROWS($A$4:A2602))</f>
        <v/>
      </c>
      <c r="C2602" s="25" t="str">
        <f>IF('Student Record'!A2600="","",'Student Record'!A2600)</f>
        <v/>
      </c>
      <c r="D2602" s="25" t="str">
        <f>IF('Student Record'!B2600="","",'Student Record'!B2600)</f>
        <v/>
      </c>
      <c r="E2602" s="25" t="str">
        <f>IF('Student Record'!C2600="","",'Student Record'!C2600)</f>
        <v/>
      </c>
      <c r="F2602" s="26" t="str">
        <f>IF('Student Record'!E2600="","",'Student Record'!E2600)</f>
        <v/>
      </c>
      <c r="G2602" s="26" t="str">
        <f>IF('Student Record'!G2600="","",'Student Record'!G2600)</f>
        <v/>
      </c>
      <c r="H2602" s="25" t="str">
        <f>IF('Student Record'!I2600="","",'Student Record'!I2600)</f>
        <v/>
      </c>
      <c r="I2602" s="27" t="str">
        <f>IF('Student Record'!J2600="","",'Student Record'!J2600)</f>
        <v/>
      </c>
      <c r="J2602" s="25" t="str">
        <f>IF('Student Record'!O2600="","",'Student Record'!O2600)</f>
        <v/>
      </c>
      <c r="K260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2" s="25" t="str">
        <f>IF(Table1[[#This Row],[नाम विद्यार्थी]]="","",IF(AND(Table1[[#This Row],[कक्षा]]&gt;8,Table1[[#This Row],[कक्षा]]&lt;11),50,""))</f>
        <v/>
      </c>
      <c r="M2602" s="28" t="str">
        <f>IF(Table1[[#This Row],[नाम विद्यार्थी]]="","",IF(AND(Table1[[#This Row],[कक्षा]]&gt;=11,'School Fees'!$L$3="Yes"),100,""))</f>
        <v/>
      </c>
      <c r="N260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2" s="25" t="str">
        <f>IF(Table1[[#This Row],[नाम विद्यार्थी]]="","",IF(Table1[[#This Row],[कक्षा]]&gt;8,5,""))</f>
        <v/>
      </c>
      <c r="P260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2" s="21"/>
      <c r="R2602" s="21"/>
      <c r="S2602" s="28" t="str">
        <f>IF(SUM(Table1[[#This Row],[छात्र निधि]:[टी.सी.शुल्क]])=0,"",SUM(Table1[[#This Row],[छात्र निधि]:[टी.सी.शुल्क]]))</f>
        <v/>
      </c>
      <c r="T2602" s="33"/>
      <c r="U2602" s="33"/>
      <c r="V2602" s="22"/>
    </row>
    <row r="2603" spans="2:22" ht="15">
      <c r="B2603" s="25" t="str">
        <f>IF(C2603="","",ROWS($A$4:A2603))</f>
        <v/>
      </c>
      <c r="C2603" s="25" t="str">
        <f>IF('Student Record'!A2601="","",'Student Record'!A2601)</f>
        <v/>
      </c>
      <c r="D2603" s="25" t="str">
        <f>IF('Student Record'!B2601="","",'Student Record'!B2601)</f>
        <v/>
      </c>
      <c r="E2603" s="25" t="str">
        <f>IF('Student Record'!C2601="","",'Student Record'!C2601)</f>
        <v/>
      </c>
      <c r="F2603" s="26" t="str">
        <f>IF('Student Record'!E2601="","",'Student Record'!E2601)</f>
        <v/>
      </c>
      <c r="G2603" s="26" t="str">
        <f>IF('Student Record'!G2601="","",'Student Record'!G2601)</f>
        <v/>
      </c>
      <c r="H2603" s="25" t="str">
        <f>IF('Student Record'!I2601="","",'Student Record'!I2601)</f>
        <v/>
      </c>
      <c r="I2603" s="27" t="str">
        <f>IF('Student Record'!J2601="","",'Student Record'!J2601)</f>
        <v/>
      </c>
      <c r="J2603" s="25" t="str">
        <f>IF('Student Record'!O2601="","",'Student Record'!O2601)</f>
        <v/>
      </c>
      <c r="K260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3" s="25" t="str">
        <f>IF(Table1[[#This Row],[नाम विद्यार्थी]]="","",IF(AND(Table1[[#This Row],[कक्षा]]&gt;8,Table1[[#This Row],[कक्षा]]&lt;11),50,""))</f>
        <v/>
      </c>
      <c r="M2603" s="28" t="str">
        <f>IF(Table1[[#This Row],[नाम विद्यार्थी]]="","",IF(AND(Table1[[#This Row],[कक्षा]]&gt;=11,'School Fees'!$L$3="Yes"),100,""))</f>
        <v/>
      </c>
      <c r="N260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3" s="25" t="str">
        <f>IF(Table1[[#This Row],[नाम विद्यार्थी]]="","",IF(Table1[[#This Row],[कक्षा]]&gt;8,5,""))</f>
        <v/>
      </c>
      <c r="P260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3" s="21"/>
      <c r="R2603" s="21"/>
      <c r="S2603" s="28" t="str">
        <f>IF(SUM(Table1[[#This Row],[छात्र निधि]:[टी.सी.शुल्क]])=0,"",SUM(Table1[[#This Row],[छात्र निधि]:[टी.सी.शुल्क]]))</f>
        <v/>
      </c>
      <c r="T2603" s="33"/>
      <c r="U2603" s="33"/>
      <c r="V2603" s="22"/>
    </row>
    <row r="2604" spans="2:22" ht="15">
      <c r="B2604" s="25" t="str">
        <f>IF(C2604="","",ROWS($A$4:A2604))</f>
        <v/>
      </c>
      <c r="C2604" s="25" t="str">
        <f>IF('Student Record'!A2602="","",'Student Record'!A2602)</f>
        <v/>
      </c>
      <c r="D2604" s="25" t="str">
        <f>IF('Student Record'!B2602="","",'Student Record'!B2602)</f>
        <v/>
      </c>
      <c r="E2604" s="25" t="str">
        <f>IF('Student Record'!C2602="","",'Student Record'!C2602)</f>
        <v/>
      </c>
      <c r="F2604" s="26" t="str">
        <f>IF('Student Record'!E2602="","",'Student Record'!E2602)</f>
        <v/>
      </c>
      <c r="G2604" s="26" t="str">
        <f>IF('Student Record'!G2602="","",'Student Record'!G2602)</f>
        <v/>
      </c>
      <c r="H2604" s="25" t="str">
        <f>IF('Student Record'!I2602="","",'Student Record'!I2602)</f>
        <v/>
      </c>
      <c r="I2604" s="27" t="str">
        <f>IF('Student Record'!J2602="","",'Student Record'!J2602)</f>
        <v/>
      </c>
      <c r="J2604" s="25" t="str">
        <f>IF('Student Record'!O2602="","",'Student Record'!O2602)</f>
        <v/>
      </c>
      <c r="K260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4" s="25" t="str">
        <f>IF(Table1[[#This Row],[नाम विद्यार्थी]]="","",IF(AND(Table1[[#This Row],[कक्षा]]&gt;8,Table1[[#This Row],[कक्षा]]&lt;11),50,""))</f>
        <v/>
      </c>
      <c r="M2604" s="28" t="str">
        <f>IF(Table1[[#This Row],[नाम विद्यार्थी]]="","",IF(AND(Table1[[#This Row],[कक्षा]]&gt;=11,'School Fees'!$L$3="Yes"),100,""))</f>
        <v/>
      </c>
      <c r="N260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4" s="25" t="str">
        <f>IF(Table1[[#This Row],[नाम विद्यार्थी]]="","",IF(Table1[[#This Row],[कक्षा]]&gt;8,5,""))</f>
        <v/>
      </c>
      <c r="P260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4" s="21"/>
      <c r="R2604" s="21"/>
      <c r="S2604" s="28" t="str">
        <f>IF(SUM(Table1[[#This Row],[छात्र निधि]:[टी.सी.शुल्क]])=0,"",SUM(Table1[[#This Row],[छात्र निधि]:[टी.सी.शुल्क]]))</f>
        <v/>
      </c>
      <c r="T2604" s="33"/>
      <c r="U2604" s="33"/>
      <c r="V2604" s="22"/>
    </row>
    <row r="2605" spans="2:22" ht="15">
      <c r="B2605" s="25" t="str">
        <f>IF(C2605="","",ROWS($A$4:A2605))</f>
        <v/>
      </c>
      <c r="C2605" s="25" t="str">
        <f>IF('Student Record'!A2603="","",'Student Record'!A2603)</f>
        <v/>
      </c>
      <c r="D2605" s="25" t="str">
        <f>IF('Student Record'!B2603="","",'Student Record'!B2603)</f>
        <v/>
      </c>
      <c r="E2605" s="25" t="str">
        <f>IF('Student Record'!C2603="","",'Student Record'!C2603)</f>
        <v/>
      </c>
      <c r="F2605" s="26" t="str">
        <f>IF('Student Record'!E2603="","",'Student Record'!E2603)</f>
        <v/>
      </c>
      <c r="G2605" s="26" t="str">
        <f>IF('Student Record'!G2603="","",'Student Record'!G2603)</f>
        <v/>
      </c>
      <c r="H2605" s="25" t="str">
        <f>IF('Student Record'!I2603="","",'Student Record'!I2603)</f>
        <v/>
      </c>
      <c r="I2605" s="27" t="str">
        <f>IF('Student Record'!J2603="","",'Student Record'!J2603)</f>
        <v/>
      </c>
      <c r="J2605" s="25" t="str">
        <f>IF('Student Record'!O2603="","",'Student Record'!O2603)</f>
        <v/>
      </c>
      <c r="K260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5" s="25" t="str">
        <f>IF(Table1[[#This Row],[नाम विद्यार्थी]]="","",IF(AND(Table1[[#This Row],[कक्षा]]&gt;8,Table1[[#This Row],[कक्षा]]&lt;11),50,""))</f>
        <v/>
      </c>
      <c r="M2605" s="28" t="str">
        <f>IF(Table1[[#This Row],[नाम विद्यार्थी]]="","",IF(AND(Table1[[#This Row],[कक्षा]]&gt;=11,'School Fees'!$L$3="Yes"),100,""))</f>
        <v/>
      </c>
      <c r="N260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5" s="25" t="str">
        <f>IF(Table1[[#This Row],[नाम विद्यार्थी]]="","",IF(Table1[[#This Row],[कक्षा]]&gt;8,5,""))</f>
        <v/>
      </c>
      <c r="P260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5" s="21"/>
      <c r="R2605" s="21"/>
      <c r="S2605" s="28" t="str">
        <f>IF(SUM(Table1[[#This Row],[छात्र निधि]:[टी.सी.शुल्क]])=0,"",SUM(Table1[[#This Row],[छात्र निधि]:[टी.सी.शुल्क]]))</f>
        <v/>
      </c>
      <c r="T2605" s="33"/>
      <c r="U2605" s="33"/>
      <c r="V2605" s="22"/>
    </row>
    <row r="2606" spans="2:22" ht="15">
      <c r="B2606" s="25" t="str">
        <f>IF(C2606="","",ROWS($A$4:A2606))</f>
        <v/>
      </c>
      <c r="C2606" s="25" t="str">
        <f>IF('Student Record'!A2604="","",'Student Record'!A2604)</f>
        <v/>
      </c>
      <c r="D2606" s="25" t="str">
        <f>IF('Student Record'!B2604="","",'Student Record'!B2604)</f>
        <v/>
      </c>
      <c r="E2606" s="25" t="str">
        <f>IF('Student Record'!C2604="","",'Student Record'!C2604)</f>
        <v/>
      </c>
      <c r="F2606" s="26" t="str">
        <f>IF('Student Record'!E2604="","",'Student Record'!E2604)</f>
        <v/>
      </c>
      <c r="G2606" s="26" t="str">
        <f>IF('Student Record'!G2604="","",'Student Record'!G2604)</f>
        <v/>
      </c>
      <c r="H2606" s="25" t="str">
        <f>IF('Student Record'!I2604="","",'Student Record'!I2604)</f>
        <v/>
      </c>
      <c r="I2606" s="27" t="str">
        <f>IF('Student Record'!J2604="","",'Student Record'!J2604)</f>
        <v/>
      </c>
      <c r="J2606" s="25" t="str">
        <f>IF('Student Record'!O2604="","",'Student Record'!O2604)</f>
        <v/>
      </c>
      <c r="K260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6" s="25" t="str">
        <f>IF(Table1[[#This Row],[नाम विद्यार्थी]]="","",IF(AND(Table1[[#This Row],[कक्षा]]&gt;8,Table1[[#This Row],[कक्षा]]&lt;11),50,""))</f>
        <v/>
      </c>
      <c r="M2606" s="28" t="str">
        <f>IF(Table1[[#This Row],[नाम विद्यार्थी]]="","",IF(AND(Table1[[#This Row],[कक्षा]]&gt;=11,'School Fees'!$L$3="Yes"),100,""))</f>
        <v/>
      </c>
      <c r="N260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6" s="25" t="str">
        <f>IF(Table1[[#This Row],[नाम विद्यार्थी]]="","",IF(Table1[[#This Row],[कक्षा]]&gt;8,5,""))</f>
        <v/>
      </c>
      <c r="P260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6" s="21"/>
      <c r="R2606" s="21"/>
      <c r="S2606" s="28" t="str">
        <f>IF(SUM(Table1[[#This Row],[छात्र निधि]:[टी.सी.शुल्क]])=0,"",SUM(Table1[[#This Row],[छात्र निधि]:[टी.सी.शुल्क]]))</f>
        <v/>
      </c>
      <c r="T2606" s="33"/>
      <c r="U2606" s="33"/>
      <c r="V2606" s="22"/>
    </row>
    <row r="2607" spans="2:22" ht="15">
      <c r="B2607" s="25" t="str">
        <f>IF(C2607="","",ROWS($A$4:A2607))</f>
        <v/>
      </c>
      <c r="C2607" s="25" t="str">
        <f>IF('Student Record'!A2605="","",'Student Record'!A2605)</f>
        <v/>
      </c>
      <c r="D2607" s="25" t="str">
        <f>IF('Student Record'!B2605="","",'Student Record'!B2605)</f>
        <v/>
      </c>
      <c r="E2607" s="25" t="str">
        <f>IF('Student Record'!C2605="","",'Student Record'!C2605)</f>
        <v/>
      </c>
      <c r="F2607" s="26" t="str">
        <f>IF('Student Record'!E2605="","",'Student Record'!E2605)</f>
        <v/>
      </c>
      <c r="G2607" s="26" t="str">
        <f>IF('Student Record'!G2605="","",'Student Record'!G2605)</f>
        <v/>
      </c>
      <c r="H2607" s="25" t="str">
        <f>IF('Student Record'!I2605="","",'Student Record'!I2605)</f>
        <v/>
      </c>
      <c r="I2607" s="27" t="str">
        <f>IF('Student Record'!J2605="","",'Student Record'!J2605)</f>
        <v/>
      </c>
      <c r="J2607" s="25" t="str">
        <f>IF('Student Record'!O2605="","",'Student Record'!O2605)</f>
        <v/>
      </c>
      <c r="K260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7" s="25" t="str">
        <f>IF(Table1[[#This Row],[नाम विद्यार्थी]]="","",IF(AND(Table1[[#This Row],[कक्षा]]&gt;8,Table1[[#This Row],[कक्षा]]&lt;11),50,""))</f>
        <v/>
      </c>
      <c r="M2607" s="28" t="str">
        <f>IF(Table1[[#This Row],[नाम विद्यार्थी]]="","",IF(AND(Table1[[#This Row],[कक्षा]]&gt;=11,'School Fees'!$L$3="Yes"),100,""))</f>
        <v/>
      </c>
      <c r="N260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7" s="25" t="str">
        <f>IF(Table1[[#This Row],[नाम विद्यार्थी]]="","",IF(Table1[[#This Row],[कक्षा]]&gt;8,5,""))</f>
        <v/>
      </c>
      <c r="P260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7" s="21"/>
      <c r="R2607" s="21"/>
      <c r="S2607" s="28" t="str">
        <f>IF(SUM(Table1[[#This Row],[छात्र निधि]:[टी.सी.शुल्क]])=0,"",SUM(Table1[[#This Row],[छात्र निधि]:[टी.सी.शुल्क]]))</f>
        <v/>
      </c>
      <c r="T2607" s="33"/>
      <c r="U2607" s="33"/>
      <c r="V2607" s="22"/>
    </row>
    <row r="2608" spans="2:22" ht="15">
      <c r="B2608" s="25" t="str">
        <f>IF(C2608="","",ROWS($A$4:A2608))</f>
        <v/>
      </c>
      <c r="C2608" s="25" t="str">
        <f>IF('Student Record'!A2606="","",'Student Record'!A2606)</f>
        <v/>
      </c>
      <c r="D2608" s="25" t="str">
        <f>IF('Student Record'!B2606="","",'Student Record'!B2606)</f>
        <v/>
      </c>
      <c r="E2608" s="25" t="str">
        <f>IF('Student Record'!C2606="","",'Student Record'!C2606)</f>
        <v/>
      </c>
      <c r="F2608" s="26" t="str">
        <f>IF('Student Record'!E2606="","",'Student Record'!E2606)</f>
        <v/>
      </c>
      <c r="G2608" s="26" t="str">
        <f>IF('Student Record'!G2606="","",'Student Record'!G2606)</f>
        <v/>
      </c>
      <c r="H2608" s="25" t="str">
        <f>IF('Student Record'!I2606="","",'Student Record'!I2606)</f>
        <v/>
      </c>
      <c r="I2608" s="27" t="str">
        <f>IF('Student Record'!J2606="","",'Student Record'!J2606)</f>
        <v/>
      </c>
      <c r="J2608" s="25" t="str">
        <f>IF('Student Record'!O2606="","",'Student Record'!O2606)</f>
        <v/>
      </c>
      <c r="K260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8" s="25" t="str">
        <f>IF(Table1[[#This Row],[नाम विद्यार्थी]]="","",IF(AND(Table1[[#This Row],[कक्षा]]&gt;8,Table1[[#This Row],[कक्षा]]&lt;11),50,""))</f>
        <v/>
      </c>
      <c r="M2608" s="28" t="str">
        <f>IF(Table1[[#This Row],[नाम विद्यार्थी]]="","",IF(AND(Table1[[#This Row],[कक्षा]]&gt;=11,'School Fees'!$L$3="Yes"),100,""))</f>
        <v/>
      </c>
      <c r="N260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8" s="25" t="str">
        <f>IF(Table1[[#This Row],[नाम विद्यार्थी]]="","",IF(Table1[[#This Row],[कक्षा]]&gt;8,5,""))</f>
        <v/>
      </c>
      <c r="P260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8" s="21"/>
      <c r="R2608" s="21"/>
      <c r="S2608" s="28" t="str">
        <f>IF(SUM(Table1[[#This Row],[छात्र निधि]:[टी.सी.शुल्क]])=0,"",SUM(Table1[[#This Row],[छात्र निधि]:[टी.सी.शुल्क]]))</f>
        <v/>
      </c>
      <c r="T2608" s="33"/>
      <c r="U2608" s="33"/>
      <c r="V2608" s="22"/>
    </row>
    <row r="2609" spans="2:22" ht="15">
      <c r="B2609" s="25" t="str">
        <f>IF(C2609="","",ROWS($A$4:A2609))</f>
        <v/>
      </c>
      <c r="C2609" s="25" t="str">
        <f>IF('Student Record'!A2607="","",'Student Record'!A2607)</f>
        <v/>
      </c>
      <c r="D2609" s="25" t="str">
        <f>IF('Student Record'!B2607="","",'Student Record'!B2607)</f>
        <v/>
      </c>
      <c r="E2609" s="25" t="str">
        <f>IF('Student Record'!C2607="","",'Student Record'!C2607)</f>
        <v/>
      </c>
      <c r="F2609" s="26" t="str">
        <f>IF('Student Record'!E2607="","",'Student Record'!E2607)</f>
        <v/>
      </c>
      <c r="G2609" s="26" t="str">
        <f>IF('Student Record'!G2607="","",'Student Record'!G2607)</f>
        <v/>
      </c>
      <c r="H2609" s="25" t="str">
        <f>IF('Student Record'!I2607="","",'Student Record'!I2607)</f>
        <v/>
      </c>
      <c r="I2609" s="27" t="str">
        <f>IF('Student Record'!J2607="","",'Student Record'!J2607)</f>
        <v/>
      </c>
      <c r="J2609" s="25" t="str">
        <f>IF('Student Record'!O2607="","",'Student Record'!O2607)</f>
        <v/>
      </c>
      <c r="K260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09" s="25" t="str">
        <f>IF(Table1[[#This Row],[नाम विद्यार्थी]]="","",IF(AND(Table1[[#This Row],[कक्षा]]&gt;8,Table1[[#This Row],[कक्षा]]&lt;11),50,""))</f>
        <v/>
      </c>
      <c r="M2609" s="28" t="str">
        <f>IF(Table1[[#This Row],[नाम विद्यार्थी]]="","",IF(AND(Table1[[#This Row],[कक्षा]]&gt;=11,'School Fees'!$L$3="Yes"),100,""))</f>
        <v/>
      </c>
      <c r="N260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09" s="25" t="str">
        <f>IF(Table1[[#This Row],[नाम विद्यार्थी]]="","",IF(Table1[[#This Row],[कक्षा]]&gt;8,5,""))</f>
        <v/>
      </c>
      <c r="P260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09" s="21"/>
      <c r="R2609" s="21"/>
      <c r="S2609" s="28" t="str">
        <f>IF(SUM(Table1[[#This Row],[छात्र निधि]:[टी.सी.शुल्क]])=0,"",SUM(Table1[[#This Row],[छात्र निधि]:[टी.सी.शुल्क]]))</f>
        <v/>
      </c>
      <c r="T2609" s="33"/>
      <c r="U2609" s="33"/>
      <c r="V2609" s="22"/>
    </row>
    <row r="2610" spans="2:22" ht="15">
      <c r="B2610" s="25" t="str">
        <f>IF(C2610="","",ROWS($A$4:A2610))</f>
        <v/>
      </c>
      <c r="C2610" s="25" t="str">
        <f>IF('Student Record'!A2608="","",'Student Record'!A2608)</f>
        <v/>
      </c>
      <c r="D2610" s="25" t="str">
        <f>IF('Student Record'!B2608="","",'Student Record'!B2608)</f>
        <v/>
      </c>
      <c r="E2610" s="25" t="str">
        <f>IF('Student Record'!C2608="","",'Student Record'!C2608)</f>
        <v/>
      </c>
      <c r="F2610" s="26" t="str">
        <f>IF('Student Record'!E2608="","",'Student Record'!E2608)</f>
        <v/>
      </c>
      <c r="G2610" s="26" t="str">
        <f>IF('Student Record'!G2608="","",'Student Record'!G2608)</f>
        <v/>
      </c>
      <c r="H2610" s="25" t="str">
        <f>IF('Student Record'!I2608="","",'Student Record'!I2608)</f>
        <v/>
      </c>
      <c r="I2610" s="27" t="str">
        <f>IF('Student Record'!J2608="","",'Student Record'!J2608)</f>
        <v/>
      </c>
      <c r="J2610" s="25" t="str">
        <f>IF('Student Record'!O2608="","",'Student Record'!O2608)</f>
        <v/>
      </c>
      <c r="K261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0" s="25" t="str">
        <f>IF(Table1[[#This Row],[नाम विद्यार्थी]]="","",IF(AND(Table1[[#This Row],[कक्षा]]&gt;8,Table1[[#This Row],[कक्षा]]&lt;11),50,""))</f>
        <v/>
      </c>
      <c r="M2610" s="28" t="str">
        <f>IF(Table1[[#This Row],[नाम विद्यार्थी]]="","",IF(AND(Table1[[#This Row],[कक्षा]]&gt;=11,'School Fees'!$L$3="Yes"),100,""))</f>
        <v/>
      </c>
      <c r="N261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0" s="25" t="str">
        <f>IF(Table1[[#This Row],[नाम विद्यार्थी]]="","",IF(Table1[[#This Row],[कक्षा]]&gt;8,5,""))</f>
        <v/>
      </c>
      <c r="P261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0" s="21"/>
      <c r="R2610" s="21"/>
      <c r="S2610" s="28" t="str">
        <f>IF(SUM(Table1[[#This Row],[छात्र निधि]:[टी.सी.शुल्क]])=0,"",SUM(Table1[[#This Row],[छात्र निधि]:[टी.सी.शुल्क]]))</f>
        <v/>
      </c>
      <c r="T2610" s="33"/>
      <c r="U2610" s="33"/>
      <c r="V2610" s="22"/>
    </row>
    <row r="2611" spans="2:22" ht="15">
      <c r="B2611" s="25" t="str">
        <f>IF(C2611="","",ROWS($A$4:A2611))</f>
        <v/>
      </c>
      <c r="C2611" s="25" t="str">
        <f>IF('Student Record'!A2609="","",'Student Record'!A2609)</f>
        <v/>
      </c>
      <c r="D2611" s="25" t="str">
        <f>IF('Student Record'!B2609="","",'Student Record'!B2609)</f>
        <v/>
      </c>
      <c r="E2611" s="25" t="str">
        <f>IF('Student Record'!C2609="","",'Student Record'!C2609)</f>
        <v/>
      </c>
      <c r="F2611" s="26" t="str">
        <f>IF('Student Record'!E2609="","",'Student Record'!E2609)</f>
        <v/>
      </c>
      <c r="G2611" s="26" t="str">
        <f>IF('Student Record'!G2609="","",'Student Record'!G2609)</f>
        <v/>
      </c>
      <c r="H2611" s="25" t="str">
        <f>IF('Student Record'!I2609="","",'Student Record'!I2609)</f>
        <v/>
      </c>
      <c r="I2611" s="27" t="str">
        <f>IF('Student Record'!J2609="","",'Student Record'!J2609)</f>
        <v/>
      </c>
      <c r="J2611" s="25" t="str">
        <f>IF('Student Record'!O2609="","",'Student Record'!O2609)</f>
        <v/>
      </c>
      <c r="K261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1" s="25" t="str">
        <f>IF(Table1[[#This Row],[नाम विद्यार्थी]]="","",IF(AND(Table1[[#This Row],[कक्षा]]&gt;8,Table1[[#This Row],[कक्षा]]&lt;11),50,""))</f>
        <v/>
      </c>
      <c r="M2611" s="28" t="str">
        <f>IF(Table1[[#This Row],[नाम विद्यार्थी]]="","",IF(AND(Table1[[#This Row],[कक्षा]]&gt;=11,'School Fees'!$L$3="Yes"),100,""))</f>
        <v/>
      </c>
      <c r="N261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1" s="25" t="str">
        <f>IF(Table1[[#This Row],[नाम विद्यार्थी]]="","",IF(Table1[[#This Row],[कक्षा]]&gt;8,5,""))</f>
        <v/>
      </c>
      <c r="P261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1" s="21"/>
      <c r="R2611" s="21"/>
      <c r="S2611" s="28" t="str">
        <f>IF(SUM(Table1[[#This Row],[छात्र निधि]:[टी.सी.शुल्क]])=0,"",SUM(Table1[[#This Row],[छात्र निधि]:[टी.सी.शुल्क]]))</f>
        <v/>
      </c>
      <c r="T2611" s="33"/>
      <c r="U2611" s="33"/>
      <c r="V2611" s="22"/>
    </row>
    <row r="2612" spans="2:22" ht="15">
      <c r="B2612" s="25" t="str">
        <f>IF(C2612="","",ROWS($A$4:A2612))</f>
        <v/>
      </c>
      <c r="C2612" s="25" t="str">
        <f>IF('Student Record'!A2610="","",'Student Record'!A2610)</f>
        <v/>
      </c>
      <c r="D2612" s="25" t="str">
        <f>IF('Student Record'!B2610="","",'Student Record'!B2610)</f>
        <v/>
      </c>
      <c r="E2612" s="25" t="str">
        <f>IF('Student Record'!C2610="","",'Student Record'!C2610)</f>
        <v/>
      </c>
      <c r="F2612" s="26" t="str">
        <f>IF('Student Record'!E2610="","",'Student Record'!E2610)</f>
        <v/>
      </c>
      <c r="G2612" s="26" t="str">
        <f>IF('Student Record'!G2610="","",'Student Record'!G2610)</f>
        <v/>
      </c>
      <c r="H2612" s="25" t="str">
        <f>IF('Student Record'!I2610="","",'Student Record'!I2610)</f>
        <v/>
      </c>
      <c r="I2612" s="27" t="str">
        <f>IF('Student Record'!J2610="","",'Student Record'!J2610)</f>
        <v/>
      </c>
      <c r="J2612" s="25" t="str">
        <f>IF('Student Record'!O2610="","",'Student Record'!O2610)</f>
        <v/>
      </c>
      <c r="K2612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2" s="25" t="str">
        <f>IF(Table1[[#This Row],[नाम विद्यार्थी]]="","",IF(AND(Table1[[#This Row],[कक्षा]]&gt;8,Table1[[#This Row],[कक्षा]]&lt;11),50,""))</f>
        <v/>
      </c>
      <c r="M2612" s="28" t="str">
        <f>IF(Table1[[#This Row],[नाम विद्यार्थी]]="","",IF(AND(Table1[[#This Row],[कक्षा]]&gt;=11,'School Fees'!$L$3="Yes"),100,""))</f>
        <v/>
      </c>
      <c r="N2612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2" s="25" t="str">
        <f>IF(Table1[[#This Row],[नाम विद्यार्थी]]="","",IF(Table1[[#This Row],[कक्षा]]&gt;8,5,""))</f>
        <v/>
      </c>
      <c r="P2612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2" s="21"/>
      <c r="R2612" s="21"/>
      <c r="S2612" s="28" t="str">
        <f>IF(SUM(Table1[[#This Row],[छात्र निधि]:[टी.सी.शुल्क]])=0,"",SUM(Table1[[#This Row],[छात्र निधि]:[टी.सी.शुल्क]]))</f>
        <v/>
      </c>
      <c r="T2612" s="33"/>
      <c r="U2612" s="33"/>
      <c r="V2612" s="22"/>
    </row>
    <row r="2613" spans="2:22" ht="15">
      <c r="B2613" s="25" t="str">
        <f>IF(C2613="","",ROWS($A$4:A2613))</f>
        <v/>
      </c>
      <c r="C2613" s="25" t="str">
        <f>IF('Student Record'!A2611="","",'Student Record'!A2611)</f>
        <v/>
      </c>
      <c r="D2613" s="25" t="str">
        <f>IF('Student Record'!B2611="","",'Student Record'!B2611)</f>
        <v/>
      </c>
      <c r="E2613" s="25" t="str">
        <f>IF('Student Record'!C2611="","",'Student Record'!C2611)</f>
        <v/>
      </c>
      <c r="F2613" s="26" t="str">
        <f>IF('Student Record'!E2611="","",'Student Record'!E2611)</f>
        <v/>
      </c>
      <c r="G2613" s="26" t="str">
        <f>IF('Student Record'!G2611="","",'Student Record'!G2611)</f>
        <v/>
      </c>
      <c r="H2613" s="25" t="str">
        <f>IF('Student Record'!I2611="","",'Student Record'!I2611)</f>
        <v/>
      </c>
      <c r="I2613" s="27" t="str">
        <f>IF('Student Record'!J2611="","",'Student Record'!J2611)</f>
        <v/>
      </c>
      <c r="J2613" s="25" t="str">
        <f>IF('Student Record'!O2611="","",'Student Record'!O2611)</f>
        <v/>
      </c>
      <c r="K2613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3" s="25" t="str">
        <f>IF(Table1[[#This Row],[नाम विद्यार्थी]]="","",IF(AND(Table1[[#This Row],[कक्षा]]&gt;8,Table1[[#This Row],[कक्षा]]&lt;11),50,""))</f>
        <v/>
      </c>
      <c r="M2613" s="28" t="str">
        <f>IF(Table1[[#This Row],[नाम विद्यार्थी]]="","",IF(AND(Table1[[#This Row],[कक्षा]]&gt;=11,'School Fees'!$L$3="Yes"),100,""))</f>
        <v/>
      </c>
      <c r="N2613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3" s="25" t="str">
        <f>IF(Table1[[#This Row],[नाम विद्यार्थी]]="","",IF(Table1[[#This Row],[कक्षा]]&gt;8,5,""))</f>
        <v/>
      </c>
      <c r="P2613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3" s="21"/>
      <c r="R2613" s="21"/>
      <c r="S2613" s="28" t="str">
        <f>IF(SUM(Table1[[#This Row],[छात्र निधि]:[टी.सी.शुल्क]])=0,"",SUM(Table1[[#This Row],[छात्र निधि]:[टी.सी.शुल्क]]))</f>
        <v/>
      </c>
      <c r="T2613" s="33"/>
      <c r="U2613" s="33"/>
      <c r="V2613" s="22"/>
    </row>
    <row r="2614" spans="2:22" ht="15">
      <c r="B2614" s="25" t="str">
        <f>IF(C2614="","",ROWS($A$4:A2614))</f>
        <v/>
      </c>
      <c r="C2614" s="25" t="str">
        <f>IF('Student Record'!A2612="","",'Student Record'!A2612)</f>
        <v/>
      </c>
      <c r="D2614" s="25" t="str">
        <f>IF('Student Record'!B2612="","",'Student Record'!B2612)</f>
        <v/>
      </c>
      <c r="E2614" s="25" t="str">
        <f>IF('Student Record'!C2612="","",'Student Record'!C2612)</f>
        <v/>
      </c>
      <c r="F2614" s="26" t="str">
        <f>IF('Student Record'!E2612="","",'Student Record'!E2612)</f>
        <v/>
      </c>
      <c r="G2614" s="26" t="str">
        <f>IF('Student Record'!G2612="","",'Student Record'!G2612)</f>
        <v/>
      </c>
      <c r="H2614" s="25" t="str">
        <f>IF('Student Record'!I2612="","",'Student Record'!I2612)</f>
        <v/>
      </c>
      <c r="I2614" s="27" t="str">
        <f>IF('Student Record'!J2612="","",'Student Record'!J2612)</f>
        <v/>
      </c>
      <c r="J2614" s="25" t="str">
        <f>IF('Student Record'!O2612="","",'Student Record'!O2612)</f>
        <v/>
      </c>
      <c r="K2614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4" s="25" t="str">
        <f>IF(Table1[[#This Row],[नाम विद्यार्थी]]="","",IF(AND(Table1[[#This Row],[कक्षा]]&gt;8,Table1[[#This Row],[कक्षा]]&lt;11),50,""))</f>
        <v/>
      </c>
      <c r="M2614" s="28" t="str">
        <f>IF(Table1[[#This Row],[नाम विद्यार्थी]]="","",IF(AND(Table1[[#This Row],[कक्षा]]&gt;=11,'School Fees'!$L$3="Yes"),100,""))</f>
        <v/>
      </c>
      <c r="N2614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4" s="25" t="str">
        <f>IF(Table1[[#This Row],[नाम विद्यार्थी]]="","",IF(Table1[[#This Row],[कक्षा]]&gt;8,5,""))</f>
        <v/>
      </c>
      <c r="P2614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4" s="21"/>
      <c r="R2614" s="21"/>
      <c r="S2614" s="28" t="str">
        <f>IF(SUM(Table1[[#This Row],[छात्र निधि]:[टी.सी.शुल्क]])=0,"",SUM(Table1[[#This Row],[छात्र निधि]:[टी.सी.शुल्क]]))</f>
        <v/>
      </c>
      <c r="T2614" s="33"/>
      <c r="U2614" s="33"/>
      <c r="V2614" s="22"/>
    </row>
    <row r="2615" spans="2:22" ht="15">
      <c r="B2615" s="25" t="str">
        <f>IF(C2615="","",ROWS($A$4:A2615))</f>
        <v/>
      </c>
      <c r="C2615" s="25" t="str">
        <f>IF('Student Record'!A2613="","",'Student Record'!A2613)</f>
        <v/>
      </c>
      <c r="D2615" s="25" t="str">
        <f>IF('Student Record'!B2613="","",'Student Record'!B2613)</f>
        <v/>
      </c>
      <c r="E2615" s="25" t="str">
        <f>IF('Student Record'!C2613="","",'Student Record'!C2613)</f>
        <v/>
      </c>
      <c r="F2615" s="26" t="str">
        <f>IF('Student Record'!E2613="","",'Student Record'!E2613)</f>
        <v/>
      </c>
      <c r="G2615" s="26" t="str">
        <f>IF('Student Record'!G2613="","",'Student Record'!G2613)</f>
        <v/>
      </c>
      <c r="H2615" s="25" t="str">
        <f>IF('Student Record'!I2613="","",'Student Record'!I2613)</f>
        <v/>
      </c>
      <c r="I2615" s="27" t="str">
        <f>IF('Student Record'!J2613="","",'Student Record'!J2613)</f>
        <v/>
      </c>
      <c r="J2615" s="25" t="str">
        <f>IF('Student Record'!O2613="","",'Student Record'!O2613)</f>
        <v/>
      </c>
      <c r="K2615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5" s="25" t="str">
        <f>IF(Table1[[#This Row],[नाम विद्यार्थी]]="","",IF(AND(Table1[[#This Row],[कक्षा]]&gt;8,Table1[[#This Row],[कक्षा]]&lt;11),50,""))</f>
        <v/>
      </c>
      <c r="M2615" s="28" t="str">
        <f>IF(Table1[[#This Row],[नाम विद्यार्थी]]="","",IF(AND(Table1[[#This Row],[कक्षा]]&gt;=11,'School Fees'!$L$3="Yes"),100,""))</f>
        <v/>
      </c>
      <c r="N2615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5" s="25" t="str">
        <f>IF(Table1[[#This Row],[नाम विद्यार्थी]]="","",IF(Table1[[#This Row],[कक्षा]]&gt;8,5,""))</f>
        <v/>
      </c>
      <c r="P2615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5" s="21"/>
      <c r="R2615" s="21"/>
      <c r="S2615" s="28" t="str">
        <f>IF(SUM(Table1[[#This Row],[छात्र निधि]:[टी.सी.शुल्क]])=0,"",SUM(Table1[[#This Row],[छात्र निधि]:[टी.सी.शुल्क]]))</f>
        <v/>
      </c>
      <c r="T2615" s="33"/>
      <c r="U2615" s="33"/>
      <c r="V2615" s="22"/>
    </row>
    <row r="2616" spans="2:22" ht="15">
      <c r="B2616" s="25" t="str">
        <f>IF(C2616="","",ROWS($A$4:A2616))</f>
        <v/>
      </c>
      <c r="C2616" s="25" t="str">
        <f>IF('Student Record'!A2614="","",'Student Record'!A2614)</f>
        <v/>
      </c>
      <c r="D2616" s="25" t="str">
        <f>IF('Student Record'!B2614="","",'Student Record'!B2614)</f>
        <v/>
      </c>
      <c r="E2616" s="25" t="str">
        <f>IF('Student Record'!C2614="","",'Student Record'!C2614)</f>
        <v/>
      </c>
      <c r="F2616" s="26" t="str">
        <f>IF('Student Record'!E2614="","",'Student Record'!E2614)</f>
        <v/>
      </c>
      <c r="G2616" s="26" t="str">
        <f>IF('Student Record'!G2614="","",'Student Record'!G2614)</f>
        <v/>
      </c>
      <c r="H2616" s="25" t="str">
        <f>IF('Student Record'!I2614="","",'Student Record'!I2614)</f>
        <v/>
      </c>
      <c r="I2616" s="27" t="str">
        <f>IF('Student Record'!J2614="","",'Student Record'!J2614)</f>
        <v/>
      </c>
      <c r="J2616" s="25" t="str">
        <f>IF('Student Record'!O2614="","",'Student Record'!O2614)</f>
        <v/>
      </c>
      <c r="K2616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6" s="25" t="str">
        <f>IF(Table1[[#This Row],[नाम विद्यार्थी]]="","",IF(AND(Table1[[#This Row],[कक्षा]]&gt;8,Table1[[#This Row],[कक्षा]]&lt;11),50,""))</f>
        <v/>
      </c>
      <c r="M2616" s="28" t="str">
        <f>IF(Table1[[#This Row],[नाम विद्यार्थी]]="","",IF(AND(Table1[[#This Row],[कक्षा]]&gt;=11,'School Fees'!$L$3="Yes"),100,""))</f>
        <v/>
      </c>
      <c r="N2616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6" s="25" t="str">
        <f>IF(Table1[[#This Row],[नाम विद्यार्थी]]="","",IF(Table1[[#This Row],[कक्षा]]&gt;8,5,""))</f>
        <v/>
      </c>
      <c r="P2616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6" s="21"/>
      <c r="R2616" s="21"/>
      <c r="S2616" s="28" t="str">
        <f>IF(SUM(Table1[[#This Row],[छात्र निधि]:[टी.सी.शुल्क]])=0,"",SUM(Table1[[#This Row],[छात्र निधि]:[टी.सी.शुल्क]]))</f>
        <v/>
      </c>
      <c r="T2616" s="33"/>
      <c r="U2616" s="33"/>
      <c r="V2616" s="22"/>
    </row>
    <row r="2617" spans="2:22" ht="15">
      <c r="B2617" s="25" t="str">
        <f>IF(C2617="","",ROWS($A$4:A2617))</f>
        <v/>
      </c>
      <c r="C2617" s="25" t="str">
        <f>IF('Student Record'!A2615="","",'Student Record'!A2615)</f>
        <v/>
      </c>
      <c r="D2617" s="25" t="str">
        <f>IF('Student Record'!B2615="","",'Student Record'!B2615)</f>
        <v/>
      </c>
      <c r="E2617" s="25" t="str">
        <f>IF('Student Record'!C2615="","",'Student Record'!C2615)</f>
        <v/>
      </c>
      <c r="F2617" s="26" t="str">
        <f>IF('Student Record'!E2615="","",'Student Record'!E2615)</f>
        <v/>
      </c>
      <c r="G2617" s="26" t="str">
        <f>IF('Student Record'!G2615="","",'Student Record'!G2615)</f>
        <v/>
      </c>
      <c r="H2617" s="25" t="str">
        <f>IF('Student Record'!I2615="","",'Student Record'!I2615)</f>
        <v/>
      </c>
      <c r="I2617" s="27" t="str">
        <f>IF('Student Record'!J2615="","",'Student Record'!J2615)</f>
        <v/>
      </c>
      <c r="J2617" s="25" t="str">
        <f>IF('Student Record'!O2615="","",'Student Record'!O2615)</f>
        <v/>
      </c>
      <c r="K2617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7" s="25" t="str">
        <f>IF(Table1[[#This Row],[नाम विद्यार्थी]]="","",IF(AND(Table1[[#This Row],[कक्षा]]&gt;8,Table1[[#This Row],[कक्षा]]&lt;11),50,""))</f>
        <v/>
      </c>
      <c r="M2617" s="28" t="str">
        <f>IF(Table1[[#This Row],[नाम विद्यार्थी]]="","",IF(AND(Table1[[#This Row],[कक्षा]]&gt;=11,'School Fees'!$L$3="Yes"),100,""))</f>
        <v/>
      </c>
      <c r="N2617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7" s="25" t="str">
        <f>IF(Table1[[#This Row],[नाम विद्यार्थी]]="","",IF(Table1[[#This Row],[कक्षा]]&gt;8,5,""))</f>
        <v/>
      </c>
      <c r="P2617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7" s="21"/>
      <c r="R2617" s="21"/>
      <c r="S2617" s="28" t="str">
        <f>IF(SUM(Table1[[#This Row],[छात्र निधि]:[टी.सी.शुल्क]])=0,"",SUM(Table1[[#This Row],[छात्र निधि]:[टी.सी.शुल्क]]))</f>
        <v/>
      </c>
      <c r="T2617" s="33"/>
      <c r="U2617" s="33"/>
      <c r="V2617" s="22"/>
    </row>
    <row r="2618" spans="2:22" ht="15">
      <c r="B2618" s="25" t="str">
        <f>IF(C2618="","",ROWS($A$4:A2618))</f>
        <v/>
      </c>
      <c r="C2618" s="25" t="str">
        <f>IF('Student Record'!A2616="","",'Student Record'!A2616)</f>
        <v/>
      </c>
      <c r="D2618" s="25" t="str">
        <f>IF('Student Record'!B2616="","",'Student Record'!B2616)</f>
        <v/>
      </c>
      <c r="E2618" s="25" t="str">
        <f>IF('Student Record'!C2616="","",'Student Record'!C2616)</f>
        <v/>
      </c>
      <c r="F2618" s="26" t="str">
        <f>IF('Student Record'!E2616="","",'Student Record'!E2616)</f>
        <v/>
      </c>
      <c r="G2618" s="26" t="str">
        <f>IF('Student Record'!G2616="","",'Student Record'!G2616)</f>
        <v/>
      </c>
      <c r="H2618" s="25" t="str">
        <f>IF('Student Record'!I2616="","",'Student Record'!I2616)</f>
        <v/>
      </c>
      <c r="I2618" s="27" t="str">
        <f>IF('Student Record'!J2616="","",'Student Record'!J2616)</f>
        <v/>
      </c>
      <c r="J2618" s="25" t="str">
        <f>IF('Student Record'!O2616="","",'Student Record'!O2616)</f>
        <v/>
      </c>
      <c r="K2618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8" s="25" t="str">
        <f>IF(Table1[[#This Row],[नाम विद्यार्थी]]="","",IF(AND(Table1[[#This Row],[कक्षा]]&gt;8,Table1[[#This Row],[कक्षा]]&lt;11),50,""))</f>
        <v/>
      </c>
      <c r="M2618" s="28" t="str">
        <f>IF(Table1[[#This Row],[नाम विद्यार्थी]]="","",IF(AND(Table1[[#This Row],[कक्षा]]&gt;=11,'School Fees'!$L$3="Yes"),100,""))</f>
        <v/>
      </c>
      <c r="N2618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8" s="25" t="str">
        <f>IF(Table1[[#This Row],[नाम विद्यार्थी]]="","",IF(Table1[[#This Row],[कक्षा]]&gt;8,5,""))</f>
        <v/>
      </c>
      <c r="P2618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8" s="21"/>
      <c r="R2618" s="21"/>
      <c r="S2618" s="28" t="str">
        <f>IF(SUM(Table1[[#This Row],[छात्र निधि]:[टी.सी.शुल्क]])=0,"",SUM(Table1[[#This Row],[छात्र निधि]:[टी.सी.शुल्क]]))</f>
        <v/>
      </c>
      <c r="T2618" s="33"/>
      <c r="U2618" s="33"/>
      <c r="V2618" s="22"/>
    </row>
    <row r="2619" spans="2:22" ht="15">
      <c r="B2619" s="25" t="str">
        <f>IF(C2619="","",ROWS($A$4:A2619))</f>
        <v/>
      </c>
      <c r="C2619" s="25" t="str">
        <f>IF('Student Record'!A2617="","",'Student Record'!A2617)</f>
        <v/>
      </c>
      <c r="D2619" s="25" t="str">
        <f>IF('Student Record'!B2617="","",'Student Record'!B2617)</f>
        <v/>
      </c>
      <c r="E2619" s="25" t="str">
        <f>IF('Student Record'!C2617="","",'Student Record'!C2617)</f>
        <v/>
      </c>
      <c r="F2619" s="26" t="str">
        <f>IF('Student Record'!E2617="","",'Student Record'!E2617)</f>
        <v/>
      </c>
      <c r="G2619" s="26" t="str">
        <f>IF('Student Record'!G2617="","",'Student Record'!G2617)</f>
        <v/>
      </c>
      <c r="H2619" s="25" t="str">
        <f>IF('Student Record'!I2617="","",'Student Record'!I2617)</f>
        <v/>
      </c>
      <c r="I2619" s="27" t="str">
        <f>IF('Student Record'!J2617="","",'Student Record'!J2617)</f>
        <v/>
      </c>
      <c r="J2619" s="25" t="str">
        <f>IF('Student Record'!O2617="","",'Student Record'!O2617)</f>
        <v/>
      </c>
      <c r="K2619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19" s="25" t="str">
        <f>IF(Table1[[#This Row],[नाम विद्यार्थी]]="","",IF(AND(Table1[[#This Row],[कक्षा]]&gt;8,Table1[[#This Row],[कक्षा]]&lt;11),50,""))</f>
        <v/>
      </c>
      <c r="M2619" s="28" t="str">
        <f>IF(Table1[[#This Row],[नाम विद्यार्थी]]="","",IF(AND(Table1[[#This Row],[कक्षा]]&gt;=11,'School Fees'!$L$3="Yes"),100,""))</f>
        <v/>
      </c>
      <c r="N2619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19" s="25" t="str">
        <f>IF(Table1[[#This Row],[नाम विद्यार्थी]]="","",IF(Table1[[#This Row],[कक्षा]]&gt;8,5,""))</f>
        <v/>
      </c>
      <c r="P2619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19" s="21"/>
      <c r="R2619" s="21"/>
      <c r="S2619" s="28" t="str">
        <f>IF(SUM(Table1[[#This Row],[छात्र निधि]:[टी.सी.शुल्क]])=0,"",SUM(Table1[[#This Row],[छात्र निधि]:[टी.सी.शुल्क]]))</f>
        <v/>
      </c>
      <c r="T2619" s="33"/>
      <c r="U2619" s="33"/>
      <c r="V2619" s="22"/>
    </row>
    <row r="2620" spans="2:22" ht="15">
      <c r="B2620" s="25" t="str">
        <f>IF(C2620="","",ROWS($A$4:A2620))</f>
        <v/>
      </c>
      <c r="C2620" s="25" t="str">
        <f>IF('Student Record'!A2618="","",'Student Record'!A2618)</f>
        <v/>
      </c>
      <c r="D2620" s="25" t="str">
        <f>IF('Student Record'!B2618="","",'Student Record'!B2618)</f>
        <v/>
      </c>
      <c r="E2620" s="25" t="str">
        <f>IF('Student Record'!C2618="","",'Student Record'!C2618)</f>
        <v/>
      </c>
      <c r="F2620" s="26" t="str">
        <f>IF('Student Record'!E2618="","",'Student Record'!E2618)</f>
        <v/>
      </c>
      <c r="G2620" s="26" t="str">
        <f>IF('Student Record'!G2618="","",'Student Record'!G2618)</f>
        <v/>
      </c>
      <c r="H2620" s="25" t="str">
        <f>IF('Student Record'!I2618="","",'Student Record'!I2618)</f>
        <v/>
      </c>
      <c r="I2620" s="27" t="str">
        <f>IF('Student Record'!J2618="","",'Student Record'!J2618)</f>
        <v/>
      </c>
      <c r="J2620" s="25" t="str">
        <f>IF('Student Record'!O2618="","",'Student Record'!O2618)</f>
        <v/>
      </c>
      <c r="K2620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20" s="25" t="str">
        <f>IF(Table1[[#This Row],[नाम विद्यार्थी]]="","",IF(AND(Table1[[#This Row],[कक्षा]]&gt;8,Table1[[#This Row],[कक्षा]]&lt;11),50,""))</f>
        <v/>
      </c>
      <c r="M2620" s="28" t="str">
        <f>IF(Table1[[#This Row],[नाम विद्यार्थी]]="","",IF(AND(Table1[[#This Row],[कक्षा]]&gt;=11,'School Fees'!$L$3="Yes"),100,""))</f>
        <v/>
      </c>
      <c r="N2620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20" s="25" t="str">
        <f>IF(Table1[[#This Row],[नाम विद्यार्थी]]="","",IF(Table1[[#This Row],[कक्षा]]&gt;8,5,""))</f>
        <v/>
      </c>
      <c r="P2620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20" s="21"/>
      <c r="R2620" s="21"/>
      <c r="S2620" s="28" t="str">
        <f>IF(SUM(Table1[[#This Row],[छात्र निधि]:[टी.सी.शुल्क]])=0,"",SUM(Table1[[#This Row],[छात्र निधि]:[टी.सी.शुल्क]]))</f>
        <v/>
      </c>
      <c r="T2620" s="33"/>
      <c r="U2620" s="33"/>
      <c r="V2620" s="22"/>
    </row>
    <row r="2621" spans="2:22" ht="15">
      <c r="B2621" s="25" t="str">
        <f>IF(C2621="","",ROWS($A$4:A2621))</f>
        <v/>
      </c>
      <c r="C2621" s="25" t="str">
        <f>IF('Student Record'!A2619="","",'Student Record'!A2619)</f>
        <v/>
      </c>
      <c r="D2621" s="25" t="str">
        <f>IF('Student Record'!B2619="","",'Student Record'!B2619)</f>
        <v/>
      </c>
      <c r="E2621" s="25" t="str">
        <f>IF('Student Record'!C2619="","",'Student Record'!C2619)</f>
        <v/>
      </c>
      <c r="F2621" s="26" t="str">
        <f>IF('Student Record'!E2619="","",'Student Record'!E2619)</f>
        <v/>
      </c>
      <c r="G2621" s="26" t="str">
        <f>IF('Student Record'!G2619="","",'Student Record'!G2619)</f>
        <v/>
      </c>
      <c r="H2621" s="25" t="str">
        <f>IF('Student Record'!I2619="","",'Student Record'!I2619)</f>
        <v/>
      </c>
      <c r="I2621" s="27" t="str">
        <f>IF('Student Record'!J2619="","",'Student Record'!J2619)</f>
        <v/>
      </c>
      <c r="J2621" s="25" t="str">
        <f>IF('Student Record'!O2619="","",'Student Record'!O2619)</f>
        <v/>
      </c>
      <c r="K2621" s="25" t="str">
        <f>IF(Table1[[#This Row],[नाम विद्यार्थी]]="","",IF(AND(Table1[[#This Row],[कक्षा]]&gt;8,Table1[[#This Row],[कक्षा]]&lt;11,Table1[[#This Row],[केटेगरी]]="GEN"),200,IF(AND(Table1[[#This Row],[कक्षा]]&gt;=11,Table1[[#This Row],[केटेगरी]]="GEN"),300,IF(AND(Table1[[#This Row],[कक्षा]]&gt;8,Table1[[#This Row],[कक्षा]]&lt;11,Table1[[#This Row],[केटेगरी]]&lt;&gt;"GEN"),100,IF(AND(Table1[[#This Row],[कक्षा]]&gt;=11,Table1[[#This Row],[केटेगरी]]&lt;&gt;"GEN"),150,"")))))</f>
        <v/>
      </c>
      <c r="L2621" s="25" t="str">
        <f>IF(Table1[[#This Row],[नाम विद्यार्थी]]="","",IF(AND(Table1[[#This Row],[कक्षा]]&gt;8,Table1[[#This Row],[कक्षा]]&lt;11),50,""))</f>
        <v/>
      </c>
      <c r="M2621" s="28" t="str">
        <f>IF(Table1[[#This Row],[नाम विद्यार्थी]]="","",IF(AND(Table1[[#This Row],[कक्षा]]&gt;=11,'School Fees'!$L$3="Yes"),100,""))</f>
        <v/>
      </c>
      <c r="N2621" s="25" t="str">
        <f>IF(Table1[[#This Row],[नाम विद्यार्थी]]="","",IF(AND(Table1[[#This Row],[कक्षा]]&gt;8,Table1[[#This Row],[जेंडर]]="F"),5,IF(Table1[[#This Row],[कक्षा]]&lt;9,"",10)))</f>
        <v/>
      </c>
      <c r="O2621" s="25" t="str">
        <f>IF(Table1[[#This Row],[नाम विद्यार्थी]]="","",IF(Table1[[#This Row],[कक्षा]]&gt;8,5,""))</f>
        <v/>
      </c>
      <c r="P2621" s="25" t="str">
        <f>IF(Table1[[#This Row],[कक्षा]]=9,'School Fees'!$K$6,IF(Table1[[#This Row],[कक्षा]]=10,'School Fees'!$K$7,IF(Table1[[#This Row],[कक्षा]]=11,'School Fees'!$K$8,IF(Table1[[#This Row],[कक्षा]]=12,'School Fees'!$K$9,""))))</f>
        <v/>
      </c>
      <c r="Q2621" s="21"/>
      <c r="R2621" s="21"/>
      <c r="S2621" s="28" t="str">
        <f>IF(SUM(Table1[[#This Row],[छात्र निधि]:[टी.सी.शुल्क]])=0,"",SUM(Table1[[#This Row],[छात्र निधि]:[टी.सी.शुल्क]]))</f>
        <v/>
      </c>
      <c r="T2621" s="33"/>
      <c r="U2621" s="33"/>
      <c r="V2621" s="22"/>
    </row>
  </sheetData>
  <sheetProtection password="CB0F" sheet="1" objects="1" scenarios="1" formatCells="0" formatColumns="0" formatRows="0"/>
  <mergeCells count="2">
    <mergeCell ref="B1:V1"/>
    <mergeCell ref="B2:V2"/>
  </mergeCells>
  <conditionalFormatting sqref="C4:C2621">
    <cfRule type="cellIs" priority="1" dxfId="23" operator="lessThan">
      <formula>9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5" scale="94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zoomScale="85" zoomScaleNormal="85" zoomScaleSheetLayoutView="85" workbookViewId="0" topLeftCell="A1">
      <selection activeCell="T9" sqref="T9"/>
    </sheetView>
  </sheetViews>
  <sheetFormatPr defaultColWidth="9.140625" defaultRowHeight="15"/>
  <cols>
    <col min="1" max="1" width="6.140625" style="0" customWidth="1"/>
    <col min="2" max="2" width="5.8515625" style="0" customWidth="1"/>
    <col min="3" max="3" width="4.28125" style="0" customWidth="1"/>
    <col min="4" max="4" width="7.8515625" style="0" customWidth="1"/>
    <col min="5" max="6" width="25.7109375" style="0" customWidth="1"/>
    <col min="7" max="7" width="3.28125" style="0" customWidth="1"/>
    <col min="8" max="8" width="10.7109375" style="0" bestFit="1" customWidth="1"/>
    <col min="9" max="9" width="7.00390625" style="0" bestFit="1" customWidth="1"/>
    <col min="10" max="17" width="5.28125" style="0" customWidth="1"/>
    <col min="18" max="18" width="7.8515625" style="0" customWidth="1"/>
    <col min="19" max="21" width="10.7109375" style="0" customWidth="1"/>
  </cols>
  <sheetData>
    <row r="1" spans="1:22" ht="32.25" customHeight="1">
      <c r="A1" s="148" t="str">
        <f>'School Fees'!A1</f>
        <v>राजकीय उच्च माध्यमिक विद्यालय, रूपपुरा (कुचामन सिटी)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32"/>
      <c r="V1" s="32"/>
    </row>
    <row r="2" spans="1:22" ht="33" customHeight="1">
      <c r="A2" s="151" t="s">
        <v>520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31"/>
      <c r="V2" s="31"/>
    </row>
    <row r="3" spans="1:21" ht="76.5">
      <c r="A3" s="10" t="s">
        <v>2</v>
      </c>
      <c r="B3" s="4" t="s">
        <v>3</v>
      </c>
      <c r="C3" s="4" t="s">
        <v>494</v>
      </c>
      <c r="D3" s="4" t="s">
        <v>495</v>
      </c>
      <c r="E3" s="4" t="s">
        <v>496</v>
      </c>
      <c r="F3" s="4" t="s">
        <v>497</v>
      </c>
      <c r="G3" s="4" t="s">
        <v>498</v>
      </c>
      <c r="H3" s="4" t="s">
        <v>499</v>
      </c>
      <c r="I3" s="4" t="s">
        <v>500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501</v>
      </c>
      <c r="Q3" s="4" t="s">
        <v>6</v>
      </c>
      <c r="R3" s="4" t="s">
        <v>502</v>
      </c>
      <c r="S3" s="35" t="s">
        <v>503</v>
      </c>
      <c r="T3" s="35" t="s">
        <v>671</v>
      </c>
      <c r="U3" s="5" t="s">
        <v>504</v>
      </c>
    </row>
    <row r="4" spans="1:21" ht="15">
      <c r="A4" s="6">
        <v>70</v>
      </c>
      <c r="B4" s="6">
        <v>9</v>
      </c>
      <c r="C4" s="6" t="s">
        <v>46</v>
      </c>
      <c r="D4" s="6">
        <v>252</v>
      </c>
      <c r="E4" s="7" t="s">
        <v>266</v>
      </c>
      <c r="F4" s="7" t="s">
        <v>122</v>
      </c>
      <c r="G4" s="6" t="s">
        <v>50</v>
      </c>
      <c r="H4" s="8">
        <v>39268</v>
      </c>
      <c r="I4" s="6" t="s">
        <v>75</v>
      </c>
      <c r="J4" s="6">
        <v>100</v>
      </c>
      <c r="K4" s="6">
        <v>50</v>
      </c>
      <c r="L4" s="9" t="s">
        <v>505</v>
      </c>
      <c r="M4" s="6">
        <v>5</v>
      </c>
      <c r="N4" s="6">
        <v>5</v>
      </c>
      <c r="O4" s="6">
        <v>100</v>
      </c>
      <c r="P4" s="6"/>
      <c r="Q4" s="6"/>
      <c r="R4" s="9">
        <v>260</v>
      </c>
      <c r="S4" s="36"/>
      <c r="T4" s="36"/>
      <c r="U4" s="9"/>
    </row>
    <row r="5" spans="1:21" ht="15">
      <c r="A5" s="6">
        <v>71</v>
      </c>
      <c r="B5" s="6">
        <v>9</v>
      </c>
      <c r="C5" s="6" t="s">
        <v>46</v>
      </c>
      <c r="D5" s="6">
        <v>256</v>
      </c>
      <c r="E5" s="7" t="s">
        <v>269</v>
      </c>
      <c r="F5" s="7" t="s">
        <v>241</v>
      </c>
      <c r="G5" s="6" t="s">
        <v>50</v>
      </c>
      <c r="H5" s="8">
        <v>38852</v>
      </c>
      <c r="I5" s="6" t="s">
        <v>51</v>
      </c>
      <c r="J5" s="6">
        <v>100</v>
      </c>
      <c r="K5" s="6">
        <v>50</v>
      </c>
      <c r="L5" s="9" t="s">
        <v>505</v>
      </c>
      <c r="M5" s="6">
        <v>5</v>
      </c>
      <c r="N5" s="6">
        <v>5</v>
      </c>
      <c r="O5" s="6">
        <v>100</v>
      </c>
      <c r="P5" s="6"/>
      <c r="Q5" s="6"/>
      <c r="R5" s="9">
        <v>260</v>
      </c>
      <c r="S5" s="36"/>
      <c r="T5" s="36"/>
      <c r="U5" s="9"/>
    </row>
    <row r="6" spans="1:21" ht="15">
      <c r="A6" s="6">
        <v>72</v>
      </c>
      <c r="B6" s="6">
        <v>9</v>
      </c>
      <c r="C6" s="6" t="s">
        <v>46</v>
      </c>
      <c r="D6" s="6">
        <v>250</v>
      </c>
      <c r="E6" s="7" t="s">
        <v>273</v>
      </c>
      <c r="F6" s="7" t="s">
        <v>264</v>
      </c>
      <c r="G6" s="6" t="s">
        <v>50</v>
      </c>
      <c r="H6" s="8">
        <v>38992</v>
      </c>
      <c r="I6" s="6" t="s">
        <v>83</v>
      </c>
      <c r="J6" s="6">
        <v>200</v>
      </c>
      <c r="K6" s="6">
        <v>50</v>
      </c>
      <c r="L6" s="9" t="s">
        <v>505</v>
      </c>
      <c r="M6" s="6">
        <v>5</v>
      </c>
      <c r="N6" s="6">
        <v>5</v>
      </c>
      <c r="O6" s="6">
        <v>100</v>
      </c>
      <c r="P6" s="6"/>
      <c r="Q6" s="6"/>
      <c r="R6" s="9">
        <v>360</v>
      </c>
      <c r="S6" s="36"/>
      <c r="T6" s="36"/>
      <c r="U6" s="9"/>
    </row>
    <row r="7" spans="1:21" ht="15">
      <c r="A7" s="6">
        <v>73</v>
      </c>
      <c r="B7" s="6">
        <v>9</v>
      </c>
      <c r="C7" s="6" t="s">
        <v>46</v>
      </c>
      <c r="D7" s="6">
        <v>407</v>
      </c>
      <c r="E7" s="7" t="s">
        <v>275</v>
      </c>
      <c r="F7" s="7" t="s">
        <v>133</v>
      </c>
      <c r="G7" s="6" t="s">
        <v>50</v>
      </c>
      <c r="H7" s="8">
        <v>38944</v>
      </c>
      <c r="I7" s="6" t="s">
        <v>83</v>
      </c>
      <c r="J7" s="6">
        <v>200</v>
      </c>
      <c r="K7" s="6">
        <v>50</v>
      </c>
      <c r="L7" s="9" t="s">
        <v>505</v>
      </c>
      <c r="M7" s="6">
        <v>5</v>
      </c>
      <c r="N7" s="6">
        <v>5</v>
      </c>
      <c r="O7" s="6">
        <v>100</v>
      </c>
      <c r="P7" s="6"/>
      <c r="Q7" s="6"/>
      <c r="R7" s="9">
        <v>360</v>
      </c>
      <c r="S7" s="36"/>
      <c r="T7" s="36"/>
      <c r="U7" s="9"/>
    </row>
    <row r="8" spans="1:21" ht="15">
      <c r="A8" s="6">
        <v>74</v>
      </c>
      <c r="B8" s="6">
        <v>9</v>
      </c>
      <c r="C8" s="6" t="s">
        <v>46</v>
      </c>
      <c r="D8" s="6">
        <v>229</v>
      </c>
      <c r="E8" s="7" t="s">
        <v>276</v>
      </c>
      <c r="F8" s="7" t="s">
        <v>277</v>
      </c>
      <c r="G8" s="6" t="s">
        <v>50</v>
      </c>
      <c r="H8" s="8">
        <v>39449</v>
      </c>
      <c r="I8" s="6" t="s">
        <v>83</v>
      </c>
      <c r="J8" s="6">
        <v>200</v>
      </c>
      <c r="K8" s="6">
        <v>50</v>
      </c>
      <c r="L8" s="9" t="s">
        <v>505</v>
      </c>
      <c r="M8" s="6">
        <v>5</v>
      </c>
      <c r="N8" s="6">
        <v>5</v>
      </c>
      <c r="O8" s="6">
        <v>100</v>
      </c>
      <c r="P8" s="6"/>
      <c r="Q8" s="6"/>
      <c r="R8" s="9">
        <v>360</v>
      </c>
      <c r="S8" s="36"/>
      <c r="T8" s="36"/>
      <c r="U8" s="9"/>
    </row>
    <row r="9" spans="1:21" ht="15">
      <c r="A9" s="6">
        <v>75</v>
      </c>
      <c r="B9" s="6">
        <v>9</v>
      </c>
      <c r="C9" s="6" t="s">
        <v>46</v>
      </c>
      <c r="D9" s="6">
        <v>249</v>
      </c>
      <c r="E9" s="7" t="s">
        <v>280</v>
      </c>
      <c r="F9" s="7" t="s">
        <v>122</v>
      </c>
      <c r="G9" s="6" t="s">
        <v>50</v>
      </c>
      <c r="H9" s="8">
        <v>39958</v>
      </c>
      <c r="I9" s="6" t="s">
        <v>83</v>
      </c>
      <c r="J9" s="6">
        <v>200</v>
      </c>
      <c r="K9" s="6">
        <v>50</v>
      </c>
      <c r="L9" s="9" t="s">
        <v>505</v>
      </c>
      <c r="M9" s="6">
        <v>5</v>
      </c>
      <c r="N9" s="6">
        <v>5</v>
      </c>
      <c r="O9" s="6">
        <v>100</v>
      </c>
      <c r="P9" s="6"/>
      <c r="Q9" s="6"/>
      <c r="R9" s="9">
        <v>360</v>
      </c>
      <c r="S9" s="36"/>
      <c r="T9" s="36"/>
      <c r="U9" s="9"/>
    </row>
    <row r="10" spans="1:21" ht="15">
      <c r="A10" s="6">
        <v>76</v>
      </c>
      <c r="B10" s="6">
        <v>9</v>
      </c>
      <c r="C10" s="6" t="s">
        <v>46</v>
      </c>
      <c r="D10" s="6">
        <v>254</v>
      </c>
      <c r="E10" s="7" t="s">
        <v>283</v>
      </c>
      <c r="F10" s="7" t="s">
        <v>192</v>
      </c>
      <c r="G10" s="6" t="s">
        <v>50</v>
      </c>
      <c r="H10" s="8">
        <v>39206</v>
      </c>
      <c r="I10" s="6" t="s">
        <v>75</v>
      </c>
      <c r="J10" s="6">
        <v>100</v>
      </c>
      <c r="K10" s="6">
        <v>50</v>
      </c>
      <c r="L10" s="9" t="s">
        <v>505</v>
      </c>
      <c r="M10" s="6">
        <v>5</v>
      </c>
      <c r="N10" s="6">
        <v>5</v>
      </c>
      <c r="O10" s="6">
        <v>100</v>
      </c>
      <c r="P10" s="6"/>
      <c r="Q10" s="6"/>
      <c r="R10" s="9">
        <v>260</v>
      </c>
      <c r="S10" s="36"/>
      <c r="T10" s="36"/>
      <c r="U10" s="9"/>
    </row>
    <row r="11" spans="1:21" ht="15">
      <c r="A11" s="6">
        <v>77</v>
      </c>
      <c r="B11" s="6">
        <v>9</v>
      </c>
      <c r="C11" s="6" t="s">
        <v>46</v>
      </c>
      <c r="D11" s="6">
        <v>541</v>
      </c>
      <c r="E11" s="7" t="s">
        <v>285</v>
      </c>
      <c r="F11" s="7" t="s">
        <v>286</v>
      </c>
      <c r="G11" s="6" t="s">
        <v>50</v>
      </c>
      <c r="H11" s="8">
        <v>38625</v>
      </c>
      <c r="I11" s="6" t="s">
        <v>83</v>
      </c>
      <c r="J11" s="6">
        <v>200</v>
      </c>
      <c r="K11" s="6">
        <v>50</v>
      </c>
      <c r="L11" s="9" t="s">
        <v>505</v>
      </c>
      <c r="M11" s="6">
        <v>5</v>
      </c>
      <c r="N11" s="6">
        <v>5</v>
      </c>
      <c r="O11" s="6">
        <v>100</v>
      </c>
      <c r="P11" s="6"/>
      <c r="Q11" s="6"/>
      <c r="R11" s="9">
        <v>360</v>
      </c>
      <c r="S11" s="36"/>
      <c r="T11" s="36"/>
      <c r="U11" s="9"/>
    </row>
    <row r="12" spans="1:21" ht="15">
      <c r="A12" s="6">
        <v>78</v>
      </c>
      <c r="B12" s="6">
        <v>9</v>
      </c>
      <c r="C12" s="6" t="s">
        <v>46</v>
      </c>
      <c r="D12" s="6">
        <v>253</v>
      </c>
      <c r="E12" s="7" t="s">
        <v>288</v>
      </c>
      <c r="F12" s="7" t="s">
        <v>289</v>
      </c>
      <c r="G12" s="6" t="s">
        <v>50</v>
      </c>
      <c r="H12" s="8">
        <v>39174</v>
      </c>
      <c r="I12" s="6" t="s">
        <v>83</v>
      </c>
      <c r="J12" s="6">
        <v>200</v>
      </c>
      <c r="K12" s="6">
        <v>50</v>
      </c>
      <c r="L12" s="9" t="s">
        <v>505</v>
      </c>
      <c r="M12" s="6">
        <v>5</v>
      </c>
      <c r="N12" s="6">
        <v>5</v>
      </c>
      <c r="O12" s="6">
        <v>100</v>
      </c>
      <c r="P12" s="6"/>
      <c r="Q12" s="6"/>
      <c r="R12" s="9">
        <v>360</v>
      </c>
      <c r="S12" s="36"/>
      <c r="T12" s="36"/>
      <c r="U12" s="9"/>
    </row>
    <row r="13" spans="1:21" ht="15">
      <c r="A13" s="6">
        <v>79</v>
      </c>
      <c r="B13" s="6">
        <v>9</v>
      </c>
      <c r="C13" s="6" t="s">
        <v>46</v>
      </c>
      <c r="D13" s="6">
        <v>286</v>
      </c>
      <c r="E13" s="7" t="s">
        <v>291</v>
      </c>
      <c r="F13" s="7" t="s">
        <v>292</v>
      </c>
      <c r="G13" s="6" t="s">
        <v>59</v>
      </c>
      <c r="H13" s="8">
        <v>39270</v>
      </c>
      <c r="I13" s="6" t="s">
        <v>75</v>
      </c>
      <c r="J13" s="6">
        <v>100</v>
      </c>
      <c r="K13" s="6">
        <v>50</v>
      </c>
      <c r="L13" s="9" t="s">
        <v>505</v>
      </c>
      <c r="M13" s="6">
        <v>10</v>
      </c>
      <c r="N13" s="6">
        <v>5</v>
      </c>
      <c r="O13" s="6">
        <v>100</v>
      </c>
      <c r="P13" s="6"/>
      <c r="Q13" s="6"/>
      <c r="R13" s="9">
        <v>265</v>
      </c>
      <c r="S13" s="36"/>
      <c r="T13" s="36"/>
      <c r="U13" s="9"/>
    </row>
    <row r="14" spans="1:21" ht="15">
      <c r="A14" s="6">
        <v>80</v>
      </c>
      <c r="B14" s="6">
        <v>9</v>
      </c>
      <c r="C14" s="6" t="s">
        <v>46</v>
      </c>
      <c r="D14" s="6">
        <v>257</v>
      </c>
      <c r="E14" s="7" t="s">
        <v>297</v>
      </c>
      <c r="F14" s="7" t="s">
        <v>298</v>
      </c>
      <c r="G14" s="6" t="s">
        <v>50</v>
      </c>
      <c r="H14" s="8">
        <v>39211</v>
      </c>
      <c r="I14" s="6" t="s">
        <v>83</v>
      </c>
      <c r="J14" s="6">
        <v>200</v>
      </c>
      <c r="K14" s="6">
        <v>50</v>
      </c>
      <c r="L14" s="9" t="s">
        <v>505</v>
      </c>
      <c r="M14" s="6">
        <v>5</v>
      </c>
      <c r="N14" s="6">
        <v>5</v>
      </c>
      <c r="O14" s="6">
        <v>100</v>
      </c>
      <c r="P14" s="6"/>
      <c r="Q14" s="6"/>
      <c r="R14" s="9">
        <v>360</v>
      </c>
      <c r="S14" s="36"/>
      <c r="T14" s="36"/>
      <c r="U14" s="9"/>
    </row>
    <row r="15" spans="1:21" ht="15">
      <c r="A15" s="6">
        <v>81</v>
      </c>
      <c r="B15" s="6">
        <v>9</v>
      </c>
      <c r="C15" s="6" t="s">
        <v>46</v>
      </c>
      <c r="D15" s="6">
        <v>381</v>
      </c>
      <c r="E15" s="7" t="s">
        <v>300</v>
      </c>
      <c r="F15" s="7" t="s">
        <v>301</v>
      </c>
      <c r="G15" s="6" t="s">
        <v>59</v>
      </c>
      <c r="H15" s="8">
        <v>38754</v>
      </c>
      <c r="I15" s="6" t="s">
        <v>51</v>
      </c>
      <c r="J15" s="6">
        <v>100</v>
      </c>
      <c r="K15" s="6">
        <v>50</v>
      </c>
      <c r="L15" s="9" t="s">
        <v>505</v>
      </c>
      <c r="M15" s="6">
        <v>10</v>
      </c>
      <c r="N15" s="6">
        <v>5</v>
      </c>
      <c r="O15" s="6">
        <v>100</v>
      </c>
      <c r="P15" s="6"/>
      <c r="Q15" s="6"/>
      <c r="R15" s="9">
        <v>265</v>
      </c>
      <c r="S15" s="36"/>
      <c r="T15" s="36"/>
      <c r="U15" s="9"/>
    </row>
    <row r="16" spans="1:21" ht="15">
      <c r="A16" s="6">
        <v>82</v>
      </c>
      <c r="B16" s="6">
        <v>9</v>
      </c>
      <c r="C16" s="6" t="s">
        <v>46</v>
      </c>
      <c r="D16" s="6">
        <v>255</v>
      </c>
      <c r="E16" s="7" t="s">
        <v>304</v>
      </c>
      <c r="F16" s="7" t="s">
        <v>305</v>
      </c>
      <c r="G16" s="6" t="s">
        <v>59</v>
      </c>
      <c r="H16" s="8">
        <v>39092</v>
      </c>
      <c r="I16" s="6" t="s">
        <v>75</v>
      </c>
      <c r="J16" s="6">
        <v>100</v>
      </c>
      <c r="K16" s="6">
        <v>50</v>
      </c>
      <c r="L16" s="9" t="s">
        <v>505</v>
      </c>
      <c r="M16" s="6">
        <v>10</v>
      </c>
      <c r="N16" s="6">
        <v>5</v>
      </c>
      <c r="O16" s="6">
        <v>100</v>
      </c>
      <c r="P16" s="6"/>
      <c r="Q16" s="6"/>
      <c r="R16" s="9">
        <v>265</v>
      </c>
      <c r="S16" s="36"/>
      <c r="T16" s="36"/>
      <c r="U16" s="9"/>
    </row>
    <row r="17" spans="1:21" ht="15">
      <c r="A17" s="6">
        <v>83</v>
      </c>
      <c r="B17" s="6">
        <v>9</v>
      </c>
      <c r="C17" s="6" t="s">
        <v>46</v>
      </c>
      <c r="D17" s="6">
        <v>526</v>
      </c>
      <c r="E17" s="7" t="s">
        <v>307</v>
      </c>
      <c r="F17" s="7" t="s">
        <v>308</v>
      </c>
      <c r="G17" s="6" t="s">
        <v>50</v>
      </c>
      <c r="H17" s="8">
        <v>39061</v>
      </c>
      <c r="I17" s="6" t="s">
        <v>75</v>
      </c>
      <c r="J17" s="6">
        <v>100</v>
      </c>
      <c r="K17" s="6">
        <v>50</v>
      </c>
      <c r="L17" s="9" t="s">
        <v>505</v>
      </c>
      <c r="M17" s="6">
        <v>5</v>
      </c>
      <c r="N17" s="6">
        <v>5</v>
      </c>
      <c r="O17" s="6">
        <v>100</v>
      </c>
      <c r="P17" s="6"/>
      <c r="Q17" s="6"/>
      <c r="R17" s="9">
        <v>260</v>
      </c>
      <c r="S17" s="36"/>
      <c r="T17" s="36"/>
      <c r="U17" s="9"/>
    </row>
    <row r="18" spans="1:21" ht="15">
      <c r="A18" s="6">
        <v>84</v>
      </c>
      <c r="B18" s="6">
        <v>9</v>
      </c>
      <c r="C18" s="6" t="s">
        <v>46</v>
      </c>
      <c r="D18" s="6">
        <v>251</v>
      </c>
      <c r="E18" s="7" t="s">
        <v>312</v>
      </c>
      <c r="F18" s="7" t="s">
        <v>206</v>
      </c>
      <c r="G18" s="6" t="s">
        <v>50</v>
      </c>
      <c r="H18" s="8">
        <v>39353</v>
      </c>
      <c r="I18" s="6" t="s">
        <v>51</v>
      </c>
      <c r="J18" s="6">
        <v>100</v>
      </c>
      <c r="K18" s="6">
        <v>50</v>
      </c>
      <c r="L18" s="9" t="s">
        <v>505</v>
      </c>
      <c r="M18" s="6">
        <v>5</v>
      </c>
      <c r="N18" s="6">
        <v>5</v>
      </c>
      <c r="O18" s="6">
        <v>100</v>
      </c>
      <c r="P18" s="6"/>
      <c r="Q18" s="6"/>
      <c r="R18" s="9">
        <v>260</v>
      </c>
      <c r="S18" s="36"/>
      <c r="T18" s="36"/>
      <c r="U18" s="9"/>
    </row>
    <row r="19" spans="1:21" ht="15">
      <c r="A19" s="6">
        <v>85</v>
      </c>
      <c r="B19" s="6">
        <v>10</v>
      </c>
      <c r="C19" s="6" t="s">
        <v>46</v>
      </c>
      <c r="D19" s="6">
        <v>532</v>
      </c>
      <c r="E19" s="7" t="s">
        <v>315</v>
      </c>
      <c r="F19" s="7" t="s">
        <v>316</v>
      </c>
      <c r="G19" s="6" t="s">
        <v>59</v>
      </c>
      <c r="H19" s="8">
        <v>38485</v>
      </c>
      <c r="I19" s="6" t="s">
        <v>75</v>
      </c>
      <c r="J19" s="6">
        <v>100</v>
      </c>
      <c r="K19" s="6">
        <v>50</v>
      </c>
      <c r="L19" s="9" t="s">
        <v>505</v>
      </c>
      <c r="M19" s="6">
        <v>10</v>
      </c>
      <c r="N19" s="6">
        <v>5</v>
      </c>
      <c r="O19" s="6">
        <v>100</v>
      </c>
      <c r="P19" s="6"/>
      <c r="Q19" s="6"/>
      <c r="R19" s="9">
        <v>265</v>
      </c>
      <c r="S19" s="36"/>
      <c r="T19" s="36"/>
      <c r="U19" s="9"/>
    </row>
    <row r="20" spans="1:21" ht="15">
      <c r="A20" s="6">
        <v>86</v>
      </c>
      <c r="B20" s="6">
        <v>10</v>
      </c>
      <c r="C20" s="6" t="s">
        <v>46</v>
      </c>
      <c r="D20" s="6">
        <v>529</v>
      </c>
      <c r="E20" s="7" t="s">
        <v>318</v>
      </c>
      <c r="F20" s="7" t="s">
        <v>319</v>
      </c>
      <c r="G20" s="6" t="s">
        <v>50</v>
      </c>
      <c r="H20" s="8">
        <v>38901</v>
      </c>
      <c r="I20" s="6" t="s">
        <v>75</v>
      </c>
      <c r="J20" s="6">
        <v>100</v>
      </c>
      <c r="K20" s="6">
        <v>50</v>
      </c>
      <c r="L20" s="9" t="s">
        <v>505</v>
      </c>
      <c r="M20" s="6">
        <v>5</v>
      </c>
      <c r="N20" s="6">
        <v>5</v>
      </c>
      <c r="O20" s="6">
        <v>100</v>
      </c>
      <c r="P20" s="6"/>
      <c r="Q20" s="6"/>
      <c r="R20" s="9">
        <v>260</v>
      </c>
      <c r="S20" s="36"/>
      <c r="T20" s="36"/>
      <c r="U20" s="9"/>
    </row>
    <row r="21" spans="1:21" ht="15">
      <c r="A21" s="6">
        <v>87</v>
      </c>
      <c r="B21" s="6">
        <v>10</v>
      </c>
      <c r="C21" s="6" t="s">
        <v>46</v>
      </c>
      <c r="D21" s="6">
        <v>187</v>
      </c>
      <c r="E21" s="7" t="s">
        <v>550</v>
      </c>
      <c r="F21" s="7" t="s">
        <v>305</v>
      </c>
      <c r="G21" s="6" t="s">
        <v>59</v>
      </c>
      <c r="H21" s="8">
        <v>38538</v>
      </c>
      <c r="I21" s="6" t="s">
        <v>75</v>
      </c>
      <c r="J21" s="6">
        <v>100</v>
      </c>
      <c r="K21" s="6">
        <v>50</v>
      </c>
      <c r="L21" s="9" t="s">
        <v>505</v>
      </c>
      <c r="M21" s="6">
        <v>10</v>
      </c>
      <c r="N21" s="6">
        <v>5</v>
      </c>
      <c r="O21" s="6">
        <v>100</v>
      </c>
      <c r="P21" s="6"/>
      <c r="Q21" s="6"/>
      <c r="R21" s="9">
        <v>265</v>
      </c>
      <c r="S21" s="36"/>
      <c r="T21" s="36"/>
      <c r="U21" s="9"/>
    </row>
    <row r="22" spans="1:21" ht="15">
      <c r="A22" s="6">
        <v>88</v>
      </c>
      <c r="B22" s="6">
        <v>10</v>
      </c>
      <c r="C22" s="6" t="s">
        <v>46</v>
      </c>
      <c r="D22" s="6">
        <v>530</v>
      </c>
      <c r="E22" s="7" t="s">
        <v>323</v>
      </c>
      <c r="F22" s="7" t="s">
        <v>324</v>
      </c>
      <c r="G22" s="6" t="s">
        <v>59</v>
      </c>
      <c r="H22" s="8">
        <v>38806</v>
      </c>
      <c r="I22" s="6" t="s">
        <v>51</v>
      </c>
      <c r="J22" s="6">
        <v>100</v>
      </c>
      <c r="K22" s="6">
        <v>50</v>
      </c>
      <c r="L22" s="9" t="s">
        <v>505</v>
      </c>
      <c r="M22" s="6">
        <v>10</v>
      </c>
      <c r="N22" s="6">
        <v>5</v>
      </c>
      <c r="O22" s="6">
        <v>100</v>
      </c>
      <c r="P22" s="6"/>
      <c r="Q22" s="6"/>
      <c r="R22" s="9">
        <v>265</v>
      </c>
      <c r="S22" s="36"/>
      <c r="T22" s="36"/>
      <c r="U22" s="9"/>
    </row>
    <row r="23" spans="1:21" ht="15">
      <c r="A23" s="6">
        <v>89</v>
      </c>
      <c r="B23" s="6">
        <v>10</v>
      </c>
      <c r="C23" s="6" t="s">
        <v>46</v>
      </c>
      <c r="D23" s="6">
        <v>261</v>
      </c>
      <c r="E23" s="7" t="s">
        <v>327</v>
      </c>
      <c r="F23" s="7" t="s">
        <v>196</v>
      </c>
      <c r="G23" s="6" t="s">
        <v>59</v>
      </c>
      <c r="H23" s="8">
        <v>38913</v>
      </c>
      <c r="I23" s="6" t="s">
        <v>51</v>
      </c>
      <c r="J23" s="6">
        <v>100</v>
      </c>
      <c r="K23" s="6">
        <v>50</v>
      </c>
      <c r="L23" s="9" t="s">
        <v>505</v>
      </c>
      <c r="M23" s="6">
        <v>10</v>
      </c>
      <c r="N23" s="6">
        <v>5</v>
      </c>
      <c r="O23" s="6">
        <v>100</v>
      </c>
      <c r="P23" s="6"/>
      <c r="Q23" s="6"/>
      <c r="R23" s="9">
        <v>265</v>
      </c>
      <c r="S23" s="36"/>
      <c r="T23" s="36"/>
      <c r="U23" s="9"/>
    </row>
    <row r="24" spans="1:21" ht="15">
      <c r="A24" s="6">
        <v>90</v>
      </c>
      <c r="B24" s="6">
        <v>10</v>
      </c>
      <c r="C24" s="6" t="s">
        <v>46</v>
      </c>
      <c r="D24" s="6">
        <v>262</v>
      </c>
      <c r="E24" s="7" t="s">
        <v>330</v>
      </c>
      <c r="F24" s="7" t="s">
        <v>331</v>
      </c>
      <c r="G24" s="6" t="s">
        <v>59</v>
      </c>
      <c r="H24" s="8">
        <v>38804</v>
      </c>
      <c r="I24" s="6" t="s">
        <v>83</v>
      </c>
      <c r="J24" s="6">
        <v>200</v>
      </c>
      <c r="K24" s="6">
        <v>50</v>
      </c>
      <c r="L24" s="9" t="s">
        <v>505</v>
      </c>
      <c r="M24" s="6">
        <v>10</v>
      </c>
      <c r="N24" s="6">
        <v>5</v>
      </c>
      <c r="O24" s="6">
        <v>100</v>
      </c>
      <c r="P24" s="6"/>
      <c r="Q24" s="6"/>
      <c r="R24" s="9">
        <v>365</v>
      </c>
      <c r="S24" s="36"/>
      <c r="T24" s="36"/>
      <c r="U24" s="9"/>
    </row>
    <row r="25" spans="1:21" ht="15">
      <c r="A25" s="6">
        <v>91</v>
      </c>
      <c r="B25" s="6">
        <v>10</v>
      </c>
      <c r="C25" s="6" t="s">
        <v>46</v>
      </c>
      <c r="D25" s="6">
        <v>291</v>
      </c>
      <c r="E25" s="7" t="s">
        <v>334</v>
      </c>
      <c r="F25" s="7" t="s">
        <v>289</v>
      </c>
      <c r="G25" s="6" t="s">
        <v>59</v>
      </c>
      <c r="H25" s="8">
        <v>38177</v>
      </c>
      <c r="I25" s="6" t="s">
        <v>83</v>
      </c>
      <c r="J25" s="6">
        <v>200</v>
      </c>
      <c r="K25" s="6">
        <v>50</v>
      </c>
      <c r="L25" s="9" t="s">
        <v>505</v>
      </c>
      <c r="M25" s="6">
        <v>10</v>
      </c>
      <c r="N25" s="6">
        <v>5</v>
      </c>
      <c r="O25" s="6">
        <v>100</v>
      </c>
      <c r="P25" s="6"/>
      <c r="Q25" s="6"/>
      <c r="R25" s="9">
        <v>365</v>
      </c>
      <c r="S25" s="36"/>
      <c r="T25" s="36"/>
      <c r="U25" s="9"/>
    </row>
    <row r="26" spans="1:21" ht="15">
      <c r="A26" s="6">
        <v>92</v>
      </c>
      <c r="B26" s="6">
        <v>10</v>
      </c>
      <c r="C26" s="6" t="s">
        <v>46</v>
      </c>
      <c r="D26" s="6">
        <v>531</v>
      </c>
      <c r="E26" s="7" t="s">
        <v>334</v>
      </c>
      <c r="F26" s="7" t="s">
        <v>335</v>
      </c>
      <c r="G26" s="6" t="s">
        <v>59</v>
      </c>
      <c r="H26" s="8">
        <v>38189</v>
      </c>
      <c r="I26" s="6" t="s">
        <v>83</v>
      </c>
      <c r="J26" s="6">
        <v>200</v>
      </c>
      <c r="K26" s="6">
        <v>50</v>
      </c>
      <c r="L26" s="9" t="s">
        <v>505</v>
      </c>
      <c r="M26" s="6">
        <v>10</v>
      </c>
      <c r="N26" s="6">
        <v>5</v>
      </c>
      <c r="O26" s="6">
        <v>100</v>
      </c>
      <c r="P26" s="6"/>
      <c r="Q26" s="6"/>
      <c r="R26" s="9">
        <v>365</v>
      </c>
      <c r="S26" s="36"/>
      <c r="T26" s="36"/>
      <c r="U26" s="9"/>
    </row>
    <row r="27" spans="1:21" ht="15">
      <c r="A27" s="6">
        <v>93</v>
      </c>
      <c r="B27" s="6">
        <v>10</v>
      </c>
      <c r="C27" s="6" t="s">
        <v>46</v>
      </c>
      <c r="D27" s="6">
        <v>518</v>
      </c>
      <c r="E27" s="7" t="s">
        <v>339</v>
      </c>
      <c r="F27" s="7" t="s">
        <v>340</v>
      </c>
      <c r="G27" s="6" t="s">
        <v>50</v>
      </c>
      <c r="H27" s="8">
        <v>38519</v>
      </c>
      <c r="I27" s="6" t="s">
        <v>75</v>
      </c>
      <c r="J27" s="6">
        <v>100</v>
      </c>
      <c r="K27" s="6">
        <v>50</v>
      </c>
      <c r="L27" s="9" t="s">
        <v>505</v>
      </c>
      <c r="M27" s="6">
        <v>5</v>
      </c>
      <c r="N27" s="6">
        <v>5</v>
      </c>
      <c r="O27" s="6">
        <v>100</v>
      </c>
      <c r="P27" s="6"/>
      <c r="Q27" s="6"/>
      <c r="R27" s="9">
        <v>260</v>
      </c>
      <c r="S27" s="36"/>
      <c r="T27" s="36"/>
      <c r="U27" s="9"/>
    </row>
    <row r="28" spans="1:21" ht="15">
      <c r="A28" s="6">
        <v>94</v>
      </c>
      <c r="B28" s="6">
        <v>10</v>
      </c>
      <c r="C28" s="6" t="s">
        <v>46</v>
      </c>
      <c r="D28" s="6">
        <v>189</v>
      </c>
      <c r="E28" s="7" t="s">
        <v>343</v>
      </c>
      <c r="F28" s="7" t="s">
        <v>344</v>
      </c>
      <c r="G28" s="6" t="s">
        <v>59</v>
      </c>
      <c r="H28" s="8">
        <v>38176</v>
      </c>
      <c r="I28" s="6" t="s">
        <v>51</v>
      </c>
      <c r="J28" s="6">
        <v>100</v>
      </c>
      <c r="K28" s="6">
        <v>50</v>
      </c>
      <c r="L28" s="9" t="s">
        <v>505</v>
      </c>
      <c r="M28" s="6">
        <v>10</v>
      </c>
      <c r="N28" s="6">
        <v>5</v>
      </c>
      <c r="O28" s="6">
        <v>100</v>
      </c>
      <c r="P28" s="6"/>
      <c r="Q28" s="6"/>
      <c r="R28" s="9">
        <v>265</v>
      </c>
      <c r="S28" s="36"/>
      <c r="T28" s="36"/>
      <c r="U28" s="9"/>
    </row>
    <row r="29" spans="1:21" ht="15">
      <c r="A29" s="6">
        <v>95</v>
      </c>
      <c r="B29" s="6">
        <v>10</v>
      </c>
      <c r="C29" s="6" t="s">
        <v>46</v>
      </c>
      <c r="D29" s="6">
        <v>264</v>
      </c>
      <c r="E29" s="7" t="s">
        <v>348</v>
      </c>
      <c r="F29" s="7" t="s">
        <v>244</v>
      </c>
      <c r="G29" s="6" t="s">
        <v>50</v>
      </c>
      <c r="H29" s="8">
        <v>38344</v>
      </c>
      <c r="I29" s="6" t="s">
        <v>83</v>
      </c>
      <c r="J29" s="6">
        <v>200</v>
      </c>
      <c r="K29" s="6">
        <v>50</v>
      </c>
      <c r="L29" s="9" t="s">
        <v>505</v>
      </c>
      <c r="M29" s="6">
        <v>5</v>
      </c>
      <c r="N29" s="6">
        <v>5</v>
      </c>
      <c r="O29" s="6">
        <v>100</v>
      </c>
      <c r="P29" s="6"/>
      <c r="Q29" s="6"/>
      <c r="R29" s="9">
        <v>360</v>
      </c>
      <c r="S29" s="36"/>
      <c r="T29" s="36"/>
      <c r="U29" s="9"/>
    </row>
    <row r="30" spans="1:21" ht="15">
      <c r="A30" s="6">
        <v>96</v>
      </c>
      <c r="B30" s="6">
        <v>10</v>
      </c>
      <c r="C30" s="6" t="s">
        <v>46</v>
      </c>
      <c r="D30" s="6">
        <v>527</v>
      </c>
      <c r="E30" s="7" t="s">
        <v>352</v>
      </c>
      <c r="F30" s="7" t="s">
        <v>353</v>
      </c>
      <c r="G30" s="6" t="s">
        <v>59</v>
      </c>
      <c r="H30" s="8">
        <v>39642</v>
      </c>
      <c r="I30" s="6" t="s">
        <v>354</v>
      </c>
      <c r="J30" s="6">
        <v>100</v>
      </c>
      <c r="K30" s="6">
        <v>50</v>
      </c>
      <c r="L30" s="9" t="s">
        <v>505</v>
      </c>
      <c r="M30" s="6">
        <v>10</v>
      </c>
      <c r="N30" s="6">
        <v>5</v>
      </c>
      <c r="O30" s="6">
        <v>100</v>
      </c>
      <c r="P30" s="6"/>
      <c r="Q30" s="6"/>
      <c r="R30" s="9">
        <v>265</v>
      </c>
      <c r="S30" s="36"/>
      <c r="T30" s="36"/>
      <c r="U30" s="9"/>
    </row>
    <row r="31" spans="1:21" ht="15">
      <c r="A31" s="6">
        <v>97</v>
      </c>
      <c r="B31" s="6">
        <v>10</v>
      </c>
      <c r="C31" s="6" t="s">
        <v>46</v>
      </c>
      <c r="D31" s="6">
        <v>493</v>
      </c>
      <c r="E31" s="7" t="s">
        <v>357</v>
      </c>
      <c r="F31" s="7" t="s">
        <v>358</v>
      </c>
      <c r="G31" s="6" t="s">
        <v>59</v>
      </c>
      <c r="H31" s="8">
        <v>37493</v>
      </c>
      <c r="I31" s="6" t="s">
        <v>83</v>
      </c>
      <c r="J31" s="6">
        <v>200</v>
      </c>
      <c r="K31" s="6">
        <v>50</v>
      </c>
      <c r="L31" s="9" t="s">
        <v>505</v>
      </c>
      <c r="M31" s="6">
        <v>10</v>
      </c>
      <c r="N31" s="6">
        <v>5</v>
      </c>
      <c r="O31" s="6">
        <v>100</v>
      </c>
      <c r="P31" s="6"/>
      <c r="Q31" s="6"/>
      <c r="R31" s="9">
        <v>365</v>
      </c>
      <c r="S31" s="36"/>
      <c r="T31" s="36"/>
      <c r="U31" s="9"/>
    </row>
    <row r="32" spans="1:21" ht="15">
      <c r="A32" s="6">
        <v>98</v>
      </c>
      <c r="B32" s="6">
        <v>10</v>
      </c>
      <c r="C32" s="6" t="s">
        <v>46</v>
      </c>
      <c r="D32" s="6">
        <v>521</v>
      </c>
      <c r="E32" s="7" t="s">
        <v>361</v>
      </c>
      <c r="F32" s="7" t="s">
        <v>362</v>
      </c>
      <c r="G32" s="6" t="s">
        <v>59</v>
      </c>
      <c r="H32" s="8">
        <v>38640</v>
      </c>
      <c r="I32" s="6" t="s">
        <v>83</v>
      </c>
      <c r="J32" s="6">
        <v>200</v>
      </c>
      <c r="K32" s="6">
        <v>50</v>
      </c>
      <c r="L32" s="9" t="s">
        <v>505</v>
      </c>
      <c r="M32" s="6">
        <v>10</v>
      </c>
      <c r="N32" s="6">
        <v>5</v>
      </c>
      <c r="O32" s="6">
        <v>100</v>
      </c>
      <c r="P32" s="6"/>
      <c r="Q32" s="6"/>
      <c r="R32" s="9">
        <v>365</v>
      </c>
      <c r="S32" s="36"/>
      <c r="T32" s="36"/>
      <c r="U32" s="9"/>
    </row>
    <row r="33" spans="1:21" ht="15">
      <c r="A33" s="6">
        <v>99</v>
      </c>
      <c r="B33" s="6">
        <v>10</v>
      </c>
      <c r="C33" s="6" t="s">
        <v>46</v>
      </c>
      <c r="D33" s="6">
        <v>263</v>
      </c>
      <c r="E33" s="7" t="s">
        <v>161</v>
      </c>
      <c r="F33" s="7" t="s">
        <v>364</v>
      </c>
      <c r="G33" s="6" t="s">
        <v>59</v>
      </c>
      <c r="H33" s="8">
        <v>38723</v>
      </c>
      <c r="I33" s="6" t="s">
        <v>83</v>
      </c>
      <c r="J33" s="6">
        <v>200</v>
      </c>
      <c r="K33" s="6">
        <v>50</v>
      </c>
      <c r="L33" s="9" t="s">
        <v>505</v>
      </c>
      <c r="M33" s="6">
        <v>10</v>
      </c>
      <c r="N33" s="6">
        <v>5</v>
      </c>
      <c r="O33" s="6">
        <v>100</v>
      </c>
      <c r="P33" s="6"/>
      <c r="Q33" s="6"/>
      <c r="R33" s="9">
        <v>365</v>
      </c>
      <c r="S33" s="36"/>
      <c r="T33" s="36"/>
      <c r="U33" s="9"/>
    </row>
    <row r="34" spans="1:21" ht="15">
      <c r="A34" s="6">
        <v>100</v>
      </c>
      <c r="B34" s="6">
        <v>10</v>
      </c>
      <c r="C34" s="6" t="s">
        <v>46</v>
      </c>
      <c r="D34" s="6">
        <v>430</v>
      </c>
      <c r="E34" s="7" t="s">
        <v>368</v>
      </c>
      <c r="F34" s="7" t="s">
        <v>369</v>
      </c>
      <c r="G34" s="6" t="s">
        <v>59</v>
      </c>
      <c r="H34" s="8">
        <v>38769</v>
      </c>
      <c r="I34" s="6" t="s">
        <v>75</v>
      </c>
      <c r="J34" s="6">
        <v>100</v>
      </c>
      <c r="K34" s="6">
        <v>50</v>
      </c>
      <c r="L34" s="9" t="s">
        <v>505</v>
      </c>
      <c r="M34" s="6">
        <v>10</v>
      </c>
      <c r="N34" s="6">
        <v>5</v>
      </c>
      <c r="O34" s="6">
        <v>100</v>
      </c>
      <c r="P34" s="6"/>
      <c r="Q34" s="6"/>
      <c r="R34" s="9">
        <v>265</v>
      </c>
      <c r="S34" s="36"/>
      <c r="T34" s="36"/>
      <c r="U34" s="9"/>
    </row>
    <row r="35" spans="1:21" ht="15">
      <c r="A35" s="6">
        <v>101</v>
      </c>
      <c r="B35" s="6">
        <v>10</v>
      </c>
      <c r="C35" s="6" t="s">
        <v>46</v>
      </c>
      <c r="D35" s="6">
        <v>259</v>
      </c>
      <c r="E35" s="7" t="s">
        <v>370</v>
      </c>
      <c r="F35" s="7" t="s">
        <v>308</v>
      </c>
      <c r="G35" s="6" t="s">
        <v>59</v>
      </c>
      <c r="H35" s="8">
        <v>38175</v>
      </c>
      <c r="I35" s="6" t="s">
        <v>75</v>
      </c>
      <c r="J35" s="6">
        <v>100</v>
      </c>
      <c r="K35" s="6">
        <v>50</v>
      </c>
      <c r="L35" s="9" t="s">
        <v>505</v>
      </c>
      <c r="M35" s="6">
        <v>10</v>
      </c>
      <c r="N35" s="6">
        <v>5</v>
      </c>
      <c r="O35" s="6">
        <v>100</v>
      </c>
      <c r="P35" s="6"/>
      <c r="Q35" s="6"/>
      <c r="R35" s="9">
        <v>265</v>
      </c>
      <c r="S35" s="36"/>
      <c r="T35" s="36"/>
      <c r="U35" s="9"/>
    </row>
    <row r="36" spans="1:21" ht="15">
      <c r="A36" s="6">
        <v>102</v>
      </c>
      <c r="B36" s="6">
        <v>10</v>
      </c>
      <c r="C36" s="6" t="s">
        <v>46</v>
      </c>
      <c r="D36" s="6">
        <v>260</v>
      </c>
      <c r="E36" s="7" t="s">
        <v>373</v>
      </c>
      <c r="F36" s="7" t="s">
        <v>91</v>
      </c>
      <c r="G36" s="6" t="s">
        <v>50</v>
      </c>
      <c r="H36" s="8">
        <v>38687</v>
      </c>
      <c r="I36" s="6" t="s">
        <v>83</v>
      </c>
      <c r="J36" s="6">
        <v>200</v>
      </c>
      <c r="K36" s="6">
        <v>50</v>
      </c>
      <c r="L36" s="9" t="s">
        <v>505</v>
      </c>
      <c r="M36" s="6">
        <v>5</v>
      </c>
      <c r="N36" s="6">
        <v>5</v>
      </c>
      <c r="O36" s="6">
        <v>100</v>
      </c>
      <c r="P36" s="6"/>
      <c r="Q36" s="6"/>
      <c r="R36" s="9">
        <v>360</v>
      </c>
      <c r="S36" s="36"/>
      <c r="T36" s="36"/>
      <c r="U36" s="9"/>
    </row>
    <row r="37" spans="1:21" ht="15">
      <c r="A37" s="6">
        <v>103</v>
      </c>
      <c r="B37" s="6">
        <v>10</v>
      </c>
      <c r="C37" s="6" t="s">
        <v>46</v>
      </c>
      <c r="D37" s="6">
        <v>528</v>
      </c>
      <c r="E37" s="7" t="s">
        <v>376</v>
      </c>
      <c r="F37" s="7" t="s">
        <v>308</v>
      </c>
      <c r="G37" s="6" t="s">
        <v>59</v>
      </c>
      <c r="H37" s="8">
        <v>37953</v>
      </c>
      <c r="I37" s="6" t="s">
        <v>75</v>
      </c>
      <c r="J37" s="6">
        <v>100</v>
      </c>
      <c r="K37" s="6">
        <v>50</v>
      </c>
      <c r="L37" s="9" t="s">
        <v>505</v>
      </c>
      <c r="M37" s="6">
        <v>10</v>
      </c>
      <c r="N37" s="6">
        <v>5</v>
      </c>
      <c r="O37" s="6">
        <v>100</v>
      </c>
      <c r="P37" s="6"/>
      <c r="Q37" s="6"/>
      <c r="R37" s="9">
        <v>265</v>
      </c>
      <c r="S37" s="36"/>
      <c r="T37" s="36"/>
      <c r="U37" s="9"/>
    </row>
    <row r="38" spans="1:21" ht="15">
      <c r="A38" s="6">
        <v>104</v>
      </c>
      <c r="B38" s="6">
        <v>10</v>
      </c>
      <c r="C38" s="6" t="s">
        <v>46</v>
      </c>
      <c r="D38" s="6">
        <v>492</v>
      </c>
      <c r="E38" s="7" t="s">
        <v>552</v>
      </c>
      <c r="F38" s="7" t="s">
        <v>305</v>
      </c>
      <c r="G38" s="6" t="s">
        <v>50</v>
      </c>
      <c r="H38" s="8">
        <v>38243</v>
      </c>
      <c r="I38" s="6" t="s">
        <v>83</v>
      </c>
      <c r="J38" s="6">
        <v>200</v>
      </c>
      <c r="K38" s="6">
        <v>50</v>
      </c>
      <c r="L38" s="9" t="s">
        <v>505</v>
      </c>
      <c r="M38" s="6">
        <v>5</v>
      </c>
      <c r="N38" s="6">
        <v>5</v>
      </c>
      <c r="O38" s="6">
        <v>100</v>
      </c>
      <c r="P38" s="6"/>
      <c r="Q38" s="6"/>
      <c r="R38" s="9">
        <v>360</v>
      </c>
      <c r="S38" s="36"/>
      <c r="T38" s="36"/>
      <c r="U38" s="9"/>
    </row>
    <row r="39" spans="1:21" ht="15">
      <c r="A39" s="6">
        <v>105</v>
      </c>
      <c r="B39" s="6">
        <v>10</v>
      </c>
      <c r="C39" s="6" t="s">
        <v>46</v>
      </c>
      <c r="D39" s="6">
        <v>75</v>
      </c>
      <c r="E39" s="7" t="s">
        <v>378</v>
      </c>
      <c r="F39" s="7" t="s">
        <v>331</v>
      </c>
      <c r="G39" s="6" t="s">
        <v>50</v>
      </c>
      <c r="H39" s="8">
        <v>36374</v>
      </c>
      <c r="I39" s="6" t="s">
        <v>83</v>
      </c>
      <c r="J39" s="6">
        <v>200</v>
      </c>
      <c r="K39" s="6">
        <v>50</v>
      </c>
      <c r="L39" s="9" t="s">
        <v>505</v>
      </c>
      <c r="M39" s="6">
        <v>5</v>
      </c>
      <c r="N39" s="6">
        <v>5</v>
      </c>
      <c r="O39" s="6">
        <v>100</v>
      </c>
      <c r="P39" s="6"/>
      <c r="Q39" s="6"/>
      <c r="R39" s="9">
        <v>360</v>
      </c>
      <c r="S39" s="36"/>
      <c r="T39" s="36"/>
      <c r="U39" s="9"/>
    </row>
    <row r="40" spans="1:21" ht="15">
      <c r="A40" s="6">
        <v>106</v>
      </c>
      <c r="B40" s="6">
        <v>10</v>
      </c>
      <c r="C40" s="6" t="s">
        <v>46</v>
      </c>
      <c r="D40" s="6">
        <v>154</v>
      </c>
      <c r="E40" s="7" t="s">
        <v>380</v>
      </c>
      <c r="F40" s="7" t="s">
        <v>250</v>
      </c>
      <c r="G40" s="6" t="s">
        <v>59</v>
      </c>
      <c r="H40" s="8">
        <v>38082</v>
      </c>
      <c r="I40" s="6" t="s">
        <v>83</v>
      </c>
      <c r="J40" s="6">
        <v>200</v>
      </c>
      <c r="K40" s="6">
        <v>50</v>
      </c>
      <c r="L40" s="9" t="s">
        <v>505</v>
      </c>
      <c r="M40" s="6">
        <v>10</v>
      </c>
      <c r="N40" s="6">
        <v>5</v>
      </c>
      <c r="O40" s="6">
        <v>100</v>
      </c>
      <c r="P40" s="6"/>
      <c r="Q40" s="6"/>
      <c r="R40" s="9">
        <v>365</v>
      </c>
      <c r="S40" s="36"/>
      <c r="T40" s="36"/>
      <c r="U40" s="9"/>
    </row>
    <row r="41" spans="1:21" ht="15">
      <c r="A41" s="6">
        <v>107</v>
      </c>
      <c r="B41" s="6">
        <v>10</v>
      </c>
      <c r="C41" s="6" t="s">
        <v>46</v>
      </c>
      <c r="D41" s="6">
        <v>534</v>
      </c>
      <c r="E41" s="7" t="s">
        <v>383</v>
      </c>
      <c r="F41" s="7" t="s">
        <v>384</v>
      </c>
      <c r="G41" s="6" t="s">
        <v>59</v>
      </c>
      <c r="H41" s="8">
        <v>38906</v>
      </c>
      <c r="I41" s="6" t="s">
        <v>51</v>
      </c>
      <c r="J41" s="6">
        <v>100</v>
      </c>
      <c r="K41" s="6">
        <v>50</v>
      </c>
      <c r="L41" s="9" t="s">
        <v>505</v>
      </c>
      <c r="M41" s="6">
        <v>10</v>
      </c>
      <c r="N41" s="6">
        <v>5</v>
      </c>
      <c r="O41" s="6">
        <v>100</v>
      </c>
      <c r="P41" s="6"/>
      <c r="Q41" s="6"/>
      <c r="R41" s="9">
        <v>265</v>
      </c>
      <c r="S41" s="36"/>
      <c r="T41" s="36"/>
      <c r="U41" s="9"/>
    </row>
    <row r="42" spans="1:21" ht="15">
      <c r="A42" s="6">
        <v>108</v>
      </c>
      <c r="B42" s="6">
        <v>10</v>
      </c>
      <c r="C42" s="6" t="s">
        <v>46</v>
      </c>
      <c r="D42" s="6">
        <v>207</v>
      </c>
      <c r="E42" s="7" t="s">
        <v>387</v>
      </c>
      <c r="F42" s="7" t="s">
        <v>241</v>
      </c>
      <c r="G42" s="6" t="s">
        <v>59</v>
      </c>
      <c r="H42" s="8">
        <v>38935</v>
      </c>
      <c r="I42" s="6" t="s">
        <v>75</v>
      </c>
      <c r="J42" s="6">
        <v>100</v>
      </c>
      <c r="K42" s="6">
        <v>50</v>
      </c>
      <c r="L42" s="9" t="s">
        <v>505</v>
      </c>
      <c r="M42" s="6">
        <v>10</v>
      </c>
      <c r="N42" s="6">
        <v>5</v>
      </c>
      <c r="O42" s="6">
        <v>100</v>
      </c>
      <c r="P42" s="6"/>
      <c r="Q42" s="6"/>
      <c r="R42" s="9">
        <v>265</v>
      </c>
      <c r="S42" s="36"/>
      <c r="T42" s="36"/>
      <c r="U42" s="9"/>
    </row>
    <row r="43" spans="1:21" ht="15">
      <c r="A43" s="6">
        <v>109</v>
      </c>
      <c r="B43" s="6">
        <v>10</v>
      </c>
      <c r="C43" s="6" t="s">
        <v>46</v>
      </c>
      <c r="D43" s="6">
        <v>422</v>
      </c>
      <c r="E43" s="7" t="s">
        <v>391</v>
      </c>
      <c r="F43" s="7" t="s">
        <v>392</v>
      </c>
      <c r="G43" s="6" t="s">
        <v>50</v>
      </c>
      <c r="H43" s="8">
        <v>38183</v>
      </c>
      <c r="I43" s="6" t="s">
        <v>75</v>
      </c>
      <c r="J43" s="6">
        <v>100</v>
      </c>
      <c r="K43" s="6">
        <v>50</v>
      </c>
      <c r="L43" s="9" t="s">
        <v>505</v>
      </c>
      <c r="M43" s="6">
        <v>5</v>
      </c>
      <c r="N43" s="6">
        <v>5</v>
      </c>
      <c r="O43" s="6">
        <v>100</v>
      </c>
      <c r="P43" s="6"/>
      <c r="Q43" s="6"/>
      <c r="R43" s="9">
        <v>260</v>
      </c>
      <c r="S43" s="36"/>
      <c r="T43" s="36"/>
      <c r="U43" s="9"/>
    </row>
    <row r="44" spans="1:21" ht="15">
      <c r="A44" s="6">
        <v>110</v>
      </c>
      <c r="B44" s="6">
        <v>10</v>
      </c>
      <c r="C44" s="6" t="s">
        <v>46</v>
      </c>
      <c r="D44" s="6">
        <v>372</v>
      </c>
      <c r="E44" s="7" t="s">
        <v>395</v>
      </c>
      <c r="F44" s="7" t="s">
        <v>396</v>
      </c>
      <c r="G44" s="6" t="s">
        <v>59</v>
      </c>
      <c r="H44" s="8">
        <v>38214</v>
      </c>
      <c r="I44" s="6" t="s">
        <v>51</v>
      </c>
      <c r="J44" s="6">
        <v>100</v>
      </c>
      <c r="K44" s="6">
        <v>50</v>
      </c>
      <c r="L44" s="9" t="s">
        <v>505</v>
      </c>
      <c r="M44" s="6">
        <v>10</v>
      </c>
      <c r="N44" s="6">
        <v>5</v>
      </c>
      <c r="O44" s="6">
        <v>100</v>
      </c>
      <c r="P44" s="6"/>
      <c r="Q44" s="6"/>
      <c r="R44" s="9">
        <v>265</v>
      </c>
      <c r="S44" s="36"/>
      <c r="T44" s="36"/>
      <c r="U44" s="9"/>
    </row>
    <row r="45" spans="1:21" ht="15">
      <c r="A45" s="6">
        <v>111</v>
      </c>
      <c r="B45" s="6">
        <v>10</v>
      </c>
      <c r="C45" s="6" t="s">
        <v>46</v>
      </c>
      <c r="D45" s="6">
        <v>533</v>
      </c>
      <c r="E45" s="7" t="s">
        <v>398</v>
      </c>
      <c r="F45" s="7" t="s">
        <v>399</v>
      </c>
      <c r="G45" s="6" t="s">
        <v>59</v>
      </c>
      <c r="H45" s="8">
        <v>38961</v>
      </c>
      <c r="I45" s="6" t="s">
        <v>51</v>
      </c>
      <c r="J45" s="6">
        <v>100</v>
      </c>
      <c r="K45" s="6">
        <v>50</v>
      </c>
      <c r="L45" s="9" t="s">
        <v>505</v>
      </c>
      <c r="M45" s="6">
        <v>10</v>
      </c>
      <c r="N45" s="6">
        <v>5</v>
      </c>
      <c r="O45" s="6">
        <v>100</v>
      </c>
      <c r="P45" s="6"/>
      <c r="Q45" s="6"/>
      <c r="R45" s="9">
        <v>265</v>
      </c>
      <c r="S45" s="36"/>
      <c r="T45" s="36"/>
      <c r="U45" s="9"/>
    </row>
    <row r="46" spans="1:21" ht="15">
      <c r="A46" s="6">
        <v>112</v>
      </c>
      <c r="B46" s="6">
        <v>10</v>
      </c>
      <c r="C46" s="6" t="s">
        <v>46</v>
      </c>
      <c r="D46" s="6">
        <v>516</v>
      </c>
      <c r="E46" s="7" t="s">
        <v>211</v>
      </c>
      <c r="F46" s="7" t="s">
        <v>331</v>
      </c>
      <c r="G46" s="6" t="s">
        <v>50</v>
      </c>
      <c r="H46" s="8">
        <v>38553</v>
      </c>
      <c r="I46" s="6" t="s">
        <v>83</v>
      </c>
      <c r="J46" s="6">
        <v>200</v>
      </c>
      <c r="K46" s="6">
        <v>50</v>
      </c>
      <c r="L46" s="9" t="s">
        <v>505</v>
      </c>
      <c r="M46" s="6">
        <v>5</v>
      </c>
      <c r="N46" s="6">
        <v>5</v>
      </c>
      <c r="O46" s="6">
        <v>100</v>
      </c>
      <c r="P46" s="6"/>
      <c r="Q46" s="6"/>
      <c r="R46" s="9">
        <v>360</v>
      </c>
      <c r="S46" s="36"/>
      <c r="T46" s="36"/>
      <c r="U46" s="9"/>
    </row>
    <row r="47" spans="1:21" ht="15">
      <c r="A47" s="6">
        <v>113</v>
      </c>
      <c r="B47" s="6">
        <v>10</v>
      </c>
      <c r="C47" s="6" t="s">
        <v>46</v>
      </c>
      <c r="D47" s="6">
        <v>258</v>
      </c>
      <c r="E47" s="7" t="s">
        <v>405</v>
      </c>
      <c r="F47" s="7" t="s">
        <v>406</v>
      </c>
      <c r="G47" s="6" t="s">
        <v>59</v>
      </c>
      <c r="H47" s="8">
        <v>38534</v>
      </c>
      <c r="I47" s="6" t="s">
        <v>83</v>
      </c>
      <c r="J47" s="6">
        <v>200</v>
      </c>
      <c r="K47" s="6">
        <v>50</v>
      </c>
      <c r="L47" s="9" t="s">
        <v>505</v>
      </c>
      <c r="M47" s="6">
        <v>10</v>
      </c>
      <c r="N47" s="6">
        <v>5</v>
      </c>
      <c r="O47" s="6">
        <v>100</v>
      </c>
      <c r="P47" s="6"/>
      <c r="Q47" s="6"/>
      <c r="R47" s="9">
        <v>365</v>
      </c>
      <c r="S47" s="36"/>
      <c r="T47" s="36"/>
      <c r="U47" s="9"/>
    </row>
    <row r="48" spans="1:21" ht="15">
      <c r="A48" s="6">
        <v>114</v>
      </c>
      <c r="B48" s="6">
        <v>10</v>
      </c>
      <c r="C48" s="6" t="s">
        <v>46</v>
      </c>
      <c r="D48" s="6">
        <v>349</v>
      </c>
      <c r="E48" s="7" t="s">
        <v>409</v>
      </c>
      <c r="F48" s="7" t="s">
        <v>410</v>
      </c>
      <c r="G48" s="6" t="s">
        <v>59</v>
      </c>
      <c r="H48" s="8">
        <v>37257</v>
      </c>
      <c r="I48" s="6" t="s">
        <v>51</v>
      </c>
      <c r="J48" s="6">
        <v>100</v>
      </c>
      <c r="K48" s="6">
        <v>50</v>
      </c>
      <c r="L48" s="9" t="s">
        <v>505</v>
      </c>
      <c r="M48" s="6">
        <v>10</v>
      </c>
      <c r="N48" s="6">
        <v>5</v>
      </c>
      <c r="O48" s="6">
        <v>100</v>
      </c>
      <c r="P48" s="6"/>
      <c r="Q48" s="6"/>
      <c r="R48" s="9">
        <v>265</v>
      </c>
      <c r="S48" s="36"/>
      <c r="T48" s="36"/>
      <c r="U48" s="9"/>
    </row>
    <row r="49" spans="1:21" ht="15">
      <c r="A49" s="6">
        <v>115</v>
      </c>
      <c r="B49" s="6">
        <v>10</v>
      </c>
      <c r="C49" s="6" t="s">
        <v>46</v>
      </c>
      <c r="D49" s="6">
        <v>371</v>
      </c>
      <c r="E49" s="7" t="s">
        <v>413</v>
      </c>
      <c r="F49" s="7" t="s">
        <v>396</v>
      </c>
      <c r="G49" s="6" t="s">
        <v>59</v>
      </c>
      <c r="H49" s="8">
        <v>38640</v>
      </c>
      <c r="I49" s="6" t="s">
        <v>51</v>
      </c>
      <c r="J49" s="6">
        <v>100</v>
      </c>
      <c r="K49" s="6">
        <v>50</v>
      </c>
      <c r="L49" s="9" t="s">
        <v>505</v>
      </c>
      <c r="M49" s="6">
        <v>10</v>
      </c>
      <c r="N49" s="6">
        <v>5</v>
      </c>
      <c r="O49" s="6">
        <v>100</v>
      </c>
      <c r="P49" s="6"/>
      <c r="Q49" s="6"/>
      <c r="R49" s="9">
        <v>265</v>
      </c>
      <c r="S49" s="36"/>
      <c r="T49" s="36"/>
      <c r="U49" s="9"/>
    </row>
    <row r="50" spans="1:21" ht="15">
      <c r="A50" s="6">
        <v>116</v>
      </c>
      <c r="B50" s="6">
        <v>10</v>
      </c>
      <c r="C50" s="6" t="s">
        <v>46</v>
      </c>
      <c r="D50" s="6">
        <v>365</v>
      </c>
      <c r="E50" s="7" t="s">
        <v>415</v>
      </c>
      <c r="F50" s="7" t="s">
        <v>416</v>
      </c>
      <c r="G50" s="6" t="s">
        <v>59</v>
      </c>
      <c r="H50" s="8">
        <v>38869</v>
      </c>
      <c r="I50" s="6" t="s">
        <v>83</v>
      </c>
      <c r="J50" s="6">
        <v>200</v>
      </c>
      <c r="K50" s="6">
        <v>50</v>
      </c>
      <c r="L50" s="9" t="s">
        <v>505</v>
      </c>
      <c r="M50" s="6">
        <v>10</v>
      </c>
      <c r="N50" s="6">
        <v>5</v>
      </c>
      <c r="O50" s="6">
        <v>100</v>
      </c>
      <c r="P50" s="6"/>
      <c r="Q50" s="6"/>
      <c r="R50" s="9">
        <v>365</v>
      </c>
      <c r="S50" s="36"/>
      <c r="T50" s="36"/>
      <c r="U50" s="9"/>
    </row>
    <row r="51" spans="1:21" ht="15">
      <c r="A51" s="6">
        <v>117</v>
      </c>
      <c r="B51" s="6">
        <v>10</v>
      </c>
      <c r="C51" s="6" t="s">
        <v>46</v>
      </c>
      <c r="D51" s="6">
        <v>378</v>
      </c>
      <c r="E51" s="7" t="s">
        <v>417</v>
      </c>
      <c r="F51" s="7" t="s">
        <v>418</v>
      </c>
      <c r="G51" s="6" t="s">
        <v>50</v>
      </c>
      <c r="H51" s="8">
        <v>39272</v>
      </c>
      <c r="I51" s="6" t="s">
        <v>83</v>
      </c>
      <c r="J51" s="6">
        <v>200</v>
      </c>
      <c r="K51" s="6">
        <v>50</v>
      </c>
      <c r="L51" s="9" t="s">
        <v>505</v>
      </c>
      <c r="M51" s="6">
        <v>5</v>
      </c>
      <c r="N51" s="6">
        <v>5</v>
      </c>
      <c r="O51" s="6">
        <v>100</v>
      </c>
      <c r="P51" s="6"/>
      <c r="Q51" s="6"/>
      <c r="R51" s="9">
        <v>360</v>
      </c>
      <c r="S51" s="36"/>
      <c r="T51" s="36"/>
      <c r="U51" s="9"/>
    </row>
    <row r="52" spans="1:21" ht="15">
      <c r="A52" s="6">
        <v>118</v>
      </c>
      <c r="B52" s="6">
        <v>11</v>
      </c>
      <c r="C52" s="6" t="s">
        <v>46</v>
      </c>
      <c r="D52" s="6">
        <v>437</v>
      </c>
      <c r="E52" s="7" t="s">
        <v>554</v>
      </c>
      <c r="F52" s="7" t="s">
        <v>353</v>
      </c>
      <c r="G52" s="6" t="s">
        <v>59</v>
      </c>
      <c r="H52" s="8">
        <v>38884</v>
      </c>
      <c r="I52" s="6" t="s">
        <v>354</v>
      </c>
      <c r="J52" s="6">
        <v>150</v>
      </c>
      <c r="K52" s="6" t="s">
        <v>505</v>
      </c>
      <c r="L52" s="9">
        <v>100</v>
      </c>
      <c r="M52" s="6">
        <v>10</v>
      </c>
      <c r="N52" s="6">
        <v>5</v>
      </c>
      <c r="O52" s="6">
        <v>100</v>
      </c>
      <c r="P52" s="6"/>
      <c r="Q52" s="6"/>
      <c r="R52" s="9">
        <v>365</v>
      </c>
      <c r="S52" s="36"/>
      <c r="T52" s="36"/>
      <c r="U52" s="9"/>
    </row>
    <row r="53" spans="1:21" ht="15">
      <c r="A53" s="6">
        <v>119</v>
      </c>
      <c r="B53" s="6">
        <v>11</v>
      </c>
      <c r="C53" s="6" t="s">
        <v>46</v>
      </c>
      <c r="D53" s="6">
        <v>186</v>
      </c>
      <c r="E53" s="7" t="s">
        <v>557</v>
      </c>
      <c r="F53" s="7" t="s">
        <v>558</v>
      </c>
      <c r="G53" s="6" t="s">
        <v>50</v>
      </c>
      <c r="H53" s="8">
        <v>38690</v>
      </c>
      <c r="I53" s="6" t="s">
        <v>83</v>
      </c>
      <c r="J53" s="6">
        <v>300</v>
      </c>
      <c r="K53" s="6" t="s">
        <v>505</v>
      </c>
      <c r="L53" s="9">
        <v>100</v>
      </c>
      <c r="M53" s="6">
        <v>5</v>
      </c>
      <c r="N53" s="6">
        <v>5</v>
      </c>
      <c r="O53" s="6">
        <v>100</v>
      </c>
      <c r="P53" s="6"/>
      <c r="Q53" s="6"/>
      <c r="R53" s="9">
        <v>510</v>
      </c>
      <c r="S53" s="36"/>
      <c r="T53" s="36"/>
      <c r="U53" s="9"/>
    </row>
    <row r="54" spans="1:21" ht="15">
      <c r="A54" s="6">
        <v>120</v>
      </c>
      <c r="B54" s="6">
        <v>11</v>
      </c>
      <c r="C54" s="6" t="s">
        <v>46</v>
      </c>
      <c r="D54" s="6">
        <v>435</v>
      </c>
      <c r="E54" s="7" t="s">
        <v>561</v>
      </c>
      <c r="F54" s="7" t="s">
        <v>562</v>
      </c>
      <c r="G54" s="6" t="s">
        <v>59</v>
      </c>
      <c r="H54" s="8">
        <v>38558</v>
      </c>
      <c r="I54" s="6" t="s">
        <v>51</v>
      </c>
      <c r="J54" s="6">
        <v>150</v>
      </c>
      <c r="K54" s="6" t="s">
        <v>505</v>
      </c>
      <c r="L54" s="9">
        <v>100</v>
      </c>
      <c r="M54" s="6">
        <v>10</v>
      </c>
      <c r="N54" s="6">
        <v>5</v>
      </c>
      <c r="O54" s="6">
        <v>100</v>
      </c>
      <c r="P54" s="6"/>
      <c r="Q54" s="6"/>
      <c r="R54" s="9">
        <v>365</v>
      </c>
      <c r="S54" s="36"/>
      <c r="T54" s="36"/>
      <c r="U54" s="9"/>
    </row>
    <row r="55" spans="1:21" ht="15">
      <c r="A55" s="6">
        <v>121</v>
      </c>
      <c r="B55" s="6">
        <v>11</v>
      </c>
      <c r="C55" s="6" t="s">
        <v>46</v>
      </c>
      <c r="D55" s="6">
        <v>440</v>
      </c>
      <c r="E55" s="7" t="s">
        <v>567</v>
      </c>
      <c r="F55" s="7" t="s">
        <v>568</v>
      </c>
      <c r="G55" s="6" t="s">
        <v>50</v>
      </c>
      <c r="H55" s="8">
        <v>39076</v>
      </c>
      <c r="I55" s="6" t="s">
        <v>75</v>
      </c>
      <c r="J55" s="6">
        <v>150</v>
      </c>
      <c r="K55" s="6" t="s">
        <v>505</v>
      </c>
      <c r="L55" s="9">
        <v>100</v>
      </c>
      <c r="M55" s="6">
        <v>5</v>
      </c>
      <c r="N55" s="6">
        <v>5</v>
      </c>
      <c r="O55" s="6">
        <v>100</v>
      </c>
      <c r="P55" s="6"/>
      <c r="Q55" s="6"/>
      <c r="R55" s="9">
        <v>360</v>
      </c>
      <c r="S55" s="36"/>
      <c r="T55" s="36"/>
      <c r="U55" s="9"/>
    </row>
    <row r="56" spans="1:21" ht="15">
      <c r="A56" s="6">
        <v>122</v>
      </c>
      <c r="B56" s="6">
        <v>11</v>
      </c>
      <c r="C56" s="6" t="s">
        <v>46</v>
      </c>
      <c r="D56" s="6">
        <v>487</v>
      </c>
      <c r="E56" s="7" t="s">
        <v>573</v>
      </c>
      <c r="F56" s="7" t="s">
        <v>436</v>
      </c>
      <c r="G56" s="6" t="s">
        <v>59</v>
      </c>
      <c r="H56" s="8">
        <v>38797</v>
      </c>
      <c r="I56" s="6" t="s">
        <v>51</v>
      </c>
      <c r="J56" s="6">
        <v>150</v>
      </c>
      <c r="K56" s="6" t="s">
        <v>505</v>
      </c>
      <c r="L56" s="9">
        <v>100</v>
      </c>
      <c r="M56" s="6">
        <v>10</v>
      </c>
      <c r="N56" s="6">
        <v>5</v>
      </c>
      <c r="O56" s="6">
        <v>100</v>
      </c>
      <c r="P56" s="6"/>
      <c r="Q56" s="6"/>
      <c r="R56" s="9">
        <v>365</v>
      </c>
      <c r="S56" s="36"/>
      <c r="T56" s="36"/>
      <c r="U56" s="9"/>
    </row>
    <row r="57" spans="1:21" ht="15">
      <c r="A57" s="6">
        <v>123</v>
      </c>
      <c r="B57" s="6">
        <v>11</v>
      </c>
      <c r="C57" s="6" t="s">
        <v>46</v>
      </c>
      <c r="D57" s="6">
        <v>497</v>
      </c>
      <c r="E57" s="7" t="s">
        <v>578</v>
      </c>
      <c r="F57" s="7" t="s">
        <v>579</v>
      </c>
      <c r="G57" s="6" t="s">
        <v>59</v>
      </c>
      <c r="H57" s="8">
        <v>38932</v>
      </c>
      <c r="I57" s="6" t="s">
        <v>75</v>
      </c>
      <c r="J57" s="6">
        <v>150</v>
      </c>
      <c r="K57" s="6" t="s">
        <v>505</v>
      </c>
      <c r="L57" s="9">
        <v>100</v>
      </c>
      <c r="M57" s="6">
        <v>10</v>
      </c>
      <c r="N57" s="6">
        <v>5</v>
      </c>
      <c r="O57" s="6">
        <v>100</v>
      </c>
      <c r="P57" s="6"/>
      <c r="Q57" s="6"/>
      <c r="R57" s="9">
        <v>365</v>
      </c>
      <c r="S57" s="36"/>
      <c r="T57" s="36"/>
      <c r="U57" s="9"/>
    </row>
    <row r="58" spans="1:21" ht="15">
      <c r="A58" s="6">
        <v>124</v>
      </c>
      <c r="B58" s="6">
        <v>11</v>
      </c>
      <c r="C58" s="6" t="s">
        <v>46</v>
      </c>
      <c r="D58" s="6">
        <v>359</v>
      </c>
      <c r="E58" s="7" t="s">
        <v>583</v>
      </c>
      <c r="F58" s="7" t="s">
        <v>584</v>
      </c>
      <c r="G58" s="6" t="s">
        <v>59</v>
      </c>
      <c r="H58" s="8">
        <v>38576</v>
      </c>
      <c r="I58" s="6" t="s">
        <v>83</v>
      </c>
      <c r="J58" s="6">
        <v>300</v>
      </c>
      <c r="K58" s="6" t="s">
        <v>505</v>
      </c>
      <c r="L58" s="9">
        <v>100</v>
      </c>
      <c r="M58" s="6">
        <v>10</v>
      </c>
      <c r="N58" s="6">
        <v>5</v>
      </c>
      <c r="O58" s="6">
        <v>100</v>
      </c>
      <c r="P58" s="6"/>
      <c r="Q58" s="6"/>
      <c r="R58" s="9">
        <v>515</v>
      </c>
      <c r="S58" s="36"/>
      <c r="T58" s="36"/>
      <c r="U58" s="9"/>
    </row>
    <row r="59" spans="1:21" ht="15">
      <c r="A59" s="6">
        <v>125</v>
      </c>
      <c r="B59" s="6">
        <v>11</v>
      </c>
      <c r="C59" s="6" t="s">
        <v>46</v>
      </c>
      <c r="D59" s="6">
        <v>479</v>
      </c>
      <c r="E59" s="7" t="s">
        <v>589</v>
      </c>
      <c r="F59" s="7" t="s">
        <v>590</v>
      </c>
      <c r="G59" s="6" t="s">
        <v>50</v>
      </c>
      <c r="H59" s="8">
        <v>38845</v>
      </c>
      <c r="I59" s="6" t="s">
        <v>51</v>
      </c>
      <c r="J59" s="6">
        <v>150</v>
      </c>
      <c r="K59" s="6" t="s">
        <v>505</v>
      </c>
      <c r="L59" s="9">
        <v>100</v>
      </c>
      <c r="M59" s="6">
        <v>5</v>
      </c>
      <c r="N59" s="6">
        <v>5</v>
      </c>
      <c r="O59" s="6">
        <v>100</v>
      </c>
      <c r="P59" s="6"/>
      <c r="Q59" s="6"/>
      <c r="R59" s="9">
        <v>360</v>
      </c>
      <c r="S59" s="36"/>
      <c r="T59" s="36"/>
      <c r="U59" s="9"/>
    </row>
    <row r="60" spans="1:21" ht="15">
      <c r="A60" s="6">
        <v>126</v>
      </c>
      <c r="B60" s="6">
        <v>11</v>
      </c>
      <c r="C60" s="6" t="s">
        <v>46</v>
      </c>
      <c r="D60" s="6">
        <v>486</v>
      </c>
      <c r="E60" s="7" t="s">
        <v>594</v>
      </c>
      <c r="F60" s="7" t="s">
        <v>595</v>
      </c>
      <c r="G60" s="6" t="s">
        <v>59</v>
      </c>
      <c r="H60" s="8">
        <v>38589</v>
      </c>
      <c r="I60" s="6" t="s">
        <v>75</v>
      </c>
      <c r="J60" s="6">
        <v>150</v>
      </c>
      <c r="K60" s="6" t="s">
        <v>505</v>
      </c>
      <c r="L60" s="9">
        <v>100</v>
      </c>
      <c r="M60" s="6">
        <v>10</v>
      </c>
      <c r="N60" s="6">
        <v>5</v>
      </c>
      <c r="O60" s="6">
        <v>100</v>
      </c>
      <c r="P60" s="6"/>
      <c r="Q60" s="6"/>
      <c r="R60" s="9">
        <v>365</v>
      </c>
      <c r="S60" s="36"/>
      <c r="T60" s="36"/>
      <c r="U60" s="9"/>
    </row>
    <row r="61" spans="1:21" ht="15">
      <c r="A61" s="6">
        <v>127</v>
      </c>
      <c r="B61" s="6">
        <v>11</v>
      </c>
      <c r="C61" s="6" t="s">
        <v>46</v>
      </c>
      <c r="D61" s="6">
        <v>190</v>
      </c>
      <c r="E61" s="7" t="s">
        <v>598</v>
      </c>
      <c r="F61" s="7" t="s">
        <v>599</v>
      </c>
      <c r="G61" s="6" t="s">
        <v>50</v>
      </c>
      <c r="H61" s="8">
        <v>38690</v>
      </c>
      <c r="I61" s="6" t="s">
        <v>75</v>
      </c>
      <c r="J61" s="6">
        <v>150</v>
      </c>
      <c r="K61" s="6" t="s">
        <v>505</v>
      </c>
      <c r="L61" s="9">
        <v>100</v>
      </c>
      <c r="M61" s="6">
        <v>5</v>
      </c>
      <c r="N61" s="6">
        <v>5</v>
      </c>
      <c r="O61" s="6">
        <v>100</v>
      </c>
      <c r="P61" s="6"/>
      <c r="Q61" s="6"/>
      <c r="R61" s="9">
        <v>360</v>
      </c>
      <c r="S61" s="36"/>
      <c r="T61" s="36"/>
      <c r="U61" s="9"/>
    </row>
    <row r="62" spans="1:21" ht="15">
      <c r="A62" s="6">
        <v>128</v>
      </c>
      <c r="B62" s="6">
        <v>11</v>
      </c>
      <c r="C62" s="6" t="s">
        <v>46</v>
      </c>
      <c r="D62" s="6">
        <v>411</v>
      </c>
      <c r="E62" s="7" t="s">
        <v>601</v>
      </c>
      <c r="F62" s="7" t="s">
        <v>602</v>
      </c>
      <c r="G62" s="6" t="s">
        <v>50</v>
      </c>
      <c r="H62" s="8">
        <v>38534</v>
      </c>
      <c r="I62" s="6" t="s">
        <v>83</v>
      </c>
      <c r="J62" s="6">
        <v>300</v>
      </c>
      <c r="K62" s="6" t="s">
        <v>505</v>
      </c>
      <c r="L62" s="9">
        <v>100</v>
      </c>
      <c r="M62" s="6">
        <v>5</v>
      </c>
      <c r="N62" s="6">
        <v>5</v>
      </c>
      <c r="O62" s="6">
        <v>100</v>
      </c>
      <c r="P62" s="6"/>
      <c r="Q62" s="6"/>
      <c r="R62" s="9">
        <v>510</v>
      </c>
      <c r="S62" s="36"/>
      <c r="T62" s="36"/>
      <c r="U62" s="9"/>
    </row>
    <row r="63" spans="1:21" ht="15">
      <c r="A63" s="6">
        <v>129</v>
      </c>
      <c r="B63" s="6">
        <v>11</v>
      </c>
      <c r="C63" s="6" t="s">
        <v>46</v>
      </c>
      <c r="D63" s="6">
        <v>191</v>
      </c>
      <c r="E63" s="7" t="s">
        <v>606</v>
      </c>
      <c r="F63" s="7" t="s">
        <v>298</v>
      </c>
      <c r="G63" s="6" t="s">
        <v>50</v>
      </c>
      <c r="H63" s="8">
        <v>38577</v>
      </c>
      <c r="I63" s="6" t="s">
        <v>83</v>
      </c>
      <c r="J63" s="6">
        <v>300</v>
      </c>
      <c r="K63" s="6" t="s">
        <v>505</v>
      </c>
      <c r="L63" s="9">
        <v>100</v>
      </c>
      <c r="M63" s="6">
        <v>5</v>
      </c>
      <c r="N63" s="6">
        <v>5</v>
      </c>
      <c r="O63" s="6">
        <v>100</v>
      </c>
      <c r="P63" s="6"/>
      <c r="Q63" s="6"/>
      <c r="R63" s="9">
        <v>510</v>
      </c>
      <c r="S63" s="36"/>
      <c r="T63" s="36"/>
      <c r="U63" s="9"/>
    </row>
    <row r="64" spans="1:21" ht="15">
      <c r="A64" s="6">
        <v>130</v>
      </c>
      <c r="B64" s="6">
        <v>11</v>
      </c>
      <c r="C64" s="6" t="s">
        <v>46</v>
      </c>
      <c r="D64" s="6">
        <v>484</v>
      </c>
      <c r="E64" s="7" t="s">
        <v>608</v>
      </c>
      <c r="F64" s="7" t="s">
        <v>609</v>
      </c>
      <c r="G64" s="6" t="s">
        <v>50</v>
      </c>
      <c r="H64" s="8">
        <v>38797</v>
      </c>
      <c r="I64" s="6" t="s">
        <v>75</v>
      </c>
      <c r="J64" s="6">
        <v>150</v>
      </c>
      <c r="K64" s="6" t="s">
        <v>505</v>
      </c>
      <c r="L64" s="9">
        <v>100</v>
      </c>
      <c r="M64" s="6">
        <v>5</v>
      </c>
      <c r="N64" s="6">
        <v>5</v>
      </c>
      <c r="O64" s="6">
        <v>100</v>
      </c>
      <c r="P64" s="6"/>
      <c r="Q64" s="6"/>
      <c r="R64" s="9">
        <v>360</v>
      </c>
      <c r="S64" s="36"/>
      <c r="T64" s="36"/>
      <c r="U64" s="9"/>
    </row>
    <row r="65" spans="1:21" ht="15">
      <c r="A65" s="6">
        <v>131</v>
      </c>
      <c r="B65" s="6">
        <v>11</v>
      </c>
      <c r="C65" s="6" t="s">
        <v>46</v>
      </c>
      <c r="D65" s="6">
        <v>450</v>
      </c>
      <c r="E65" s="7" t="s">
        <v>612</v>
      </c>
      <c r="F65" s="7" t="s">
        <v>613</v>
      </c>
      <c r="G65" s="6" t="s">
        <v>50</v>
      </c>
      <c r="H65" s="8">
        <v>38501</v>
      </c>
      <c r="I65" s="6" t="s">
        <v>51</v>
      </c>
      <c r="J65" s="6">
        <v>150</v>
      </c>
      <c r="K65" s="6" t="s">
        <v>505</v>
      </c>
      <c r="L65" s="9">
        <v>100</v>
      </c>
      <c r="M65" s="6">
        <v>5</v>
      </c>
      <c r="N65" s="6">
        <v>5</v>
      </c>
      <c r="O65" s="6">
        <v>100</v>
      </c>
      <c r="P65" s="6"/>
      <c r="Q65" s="6"/>
      <c r="R65" s="9">
        <v>360</v>
      </c>
      <c r="S65" s="36"/>
      <c r="T65" s="36"/>
      <c r="U65" s="9"/>
    </row>
    <row r="66" spans="1:21" ht="15">
      <c r="A66" s="6">
        <v>132</v>
      </c>
      <c r="B66" s="6">
        <v>11</v>
      </c>
      <c r="C66" s="6" t="s">
        <v>46</v>
      </c>
      <c r="D66" s="6">
        <v>156</v>
      </c>
      <c r="E66" s="7" t="s">
        <v>552</v>
      </c>
      <c r="F66" s="7" t="s">
        <v>616</v>
      </c>
      <c r="G66" s="6" t="s">
        <v>50</v>
      </c>
      <c r="H66" s="8">
        <v>37871</v>
      </c>
      <c r="I66" s="6" t="s">
        <v>83</v>
      </c>
      <c r="J66" s="6">
        <v>300</v>
      </c>
      <c r="K66" s="6" t="s">
        <v>505</v>
      </c>
      <c r="L66" s="9">
        <v>100</v>
      </c>
      <c r="M66" s="6">
        <v>5</v>
      </c>
      <c r="N66" s="6">
        <v>5</v>
      </c>
      <c r="O66" s="6">
        <v>100</v>
      </c>
      <c r="P66" s="6"/>
      <c r="Q66" s="6"/>
      <c r="R66" s="9">
        <v>510</v>
      </c>
      <c r="S66" s="36"/>
      <c r="T66" s="36"/>
      <c r="U66" s="9"/>
    </row>
    <row r="67" spans="1:21" ht="15">
      <c r="A67" s="6">
        <v>133</v>
      </c>
      <c r="B67" s="6">
        <v>11</v>
      </c>
      <c r="C67" s="6" t="s">
        <v>46</v>
      </c>
      <c r="D67" s="6">
        <v>155</v>
      </c>
      <c r="E67" s="7" t="s">
        <v>618</v>
      </c>
      <c r="F67" s="7" t="s">
        <v>619</v>
      </c>
      <c r="G67" s="6" t="s">
        <v>50</v>
      </c>
      <c r="H67" s="8">
        <v>38444</v>
      </c>
      <c r="I67" s="6" t="s">
        <v>83</v>
      </c>
      <c r="J67" s="6">
        <v>300</v>
      </c>
      <c r="K67" s="6" t="s">
        <v>505</v>
      </c>
      <c r="L67" s="9">
        <v>100</v>
      </c>
      <c r="M67" s="6">
        <v>5</v>
      </c>
      <c r="N67" s="6">
        <v>5</v>
      </c>
      <c r="O67" s="6">
        <v>100</v>
      </c>
      <c r="P67" s="6"/>
      <c r="Q67" s="6"/>
      <c r="R67" s="9">
        <v>510</v>
      </c>
      <c r="S67" s="36"/>
      <c r="T67" s="36"/>
      <c r="U67" s="9"/>
    </row>
    <row r="68" spans="1:21" ht="15">
      <c r="A68" s="6">
        <v>134</v>
      </c>
      <c r="B68" s="6">
        <v>11</v>
      </c>
      <c r="C68" s="6" t="s">
        <v>46</v>
      </c>
      <c r="D68" s="6">
        <v>418</v>
      </c>
      <c r="E68" s="7" t="s">
        <v>622</v>
      </c>
      <c r="F68" s="7" t="s">
        <v>178</v>
      </c>
      <c r="G68" s="6" t="s">
        <v>59</v>
      </c>
      <c r="H68" s="8">
        <v>37919</v>
      </c>
      <c r="I68" s="6" t="s">
        <v>75</v>
      </c>
      <c r="J68" s="6">
        <v>150</v>
      </c>
      <c r="K68" s="6" t="s">
        <v>505</v>
      </c>
      <c r="L68" s="9">
        <v>100</v>
      </c>
      <c r="M68" s="6">
        <v>10</v>
      </c>
      <c r="N68" s="6">
        <v>5</v>
      </c>
      <c r="O68" s="6">
        <v>100</v>
      </c>
      <c r="P68" s="6"/>
      <c r="Q68" s="6"/>
      <c r="R68" s="9">
        <v>365</v>
      </c>
      <c r="S68" s="36"/>
      <c r="T68" s="36"/>
      <c r="U68" s="9"/>
    </row>
    <row r="69" spans="1:21" ht="15">
      <c r="A69" s="6">
        <v>135</v>
      </c>
      <c r="B69" s="6">
        <v>11</v>
      </c>
      <c r="C69" s="6" t="s">
        <v>46</v>
      </c>
      <c r="D69" s="6">
        <v>383</v>
      </c>
      <c r="E69" s="7" t="s">
        <v>625</v>
      </c>
      <c r="F69" s="7" t="s">
        <v>626</v>
      </c>
      <c r="G69" s="6" t="s">
        <v>50</v>
      </c>
      <c r="H69" s="8">
        <v>37128</v>
      </c>
      <c r="I69" s="6" t="s">
        <v>75</v>
      </c>
      <c r="J69" s="6">
        <v>150</v>
      </c>
      <c r="K69" s="6" t="s">
        <v>505</v>
      </c>
      <c r="L69" s="9">
        <v>100</v>
      </c>
      <c r="M69" s="6">
        <v>5</v>
      </c>
      <c r="N69" s="6">
        <v>5</v>
      </c>
      <c r="O69" s="6">
        <v>100</v>
      </c>
      <c r="P69" s="6"/>
      <c r="Q69" s="6"/>
      <c r="R69" s="9">
        <v>360</v>
      </c>
      <c r="S69" s="36"/>
      <c r="T69" s="36"/>
      <c r="U69" s="9"/>
    </row>
    <row r="70" spans="1:21" ht="15">
      <c r="A70" s="6">
        <v>136</v>
      </c>
      <c r="B70" s="6">
        <v>11</v>
      </c>
      <c r="C70" s="6" t="s">
        <v>46</v>
      </c>
      <c r="D70" s="6">
        <v>480</v>
      </c>
      <c r="E70" s="7" t="s">
        <v>629</v>
      </c>
      <c r="F70" s="7" t="s">
        <v>590</v>
      </c>
      <c r="G70" s="6" t="s">
        <v>50</v>
      </c>
      <c r="H70" s="8">
        <v>38451</v>
      </c>
      <c r="I70" s="6" t="s">
        <v>51</v>
      </c>
      <c r="J70" s="6">
        <v>150</v>
      </c>
      <c r="K70" s="6" t="s">
        <v>505</v>
      </c>
      <c r="L70" s="9">
        <v>100</v>
      </c>
      <c r="M70" s="6">
        <v>5</v>
      </c>
      <c r="N70" s="6">
        <v>5</v>
      </c>
      <c r="O70" s="6">
        <v>100</v>
      </c>
      <c r="P70" s="6"/>
      <c r="Q70" s="6"/>
      <c r="R70" s="9">
        <v>360</v>
      </c>
      <c r="S70" s="36"/>
      <c r="T70" s="36"/>
      <c r="U70" s="9"/>
    </row>
    <row r="71" spans="1:21" ht="15">
      <c r="A71" s="6">
        <v>137</v>
      </c>
      <c r="B71" s="6">
        <v>11</v>
      </c>
      <c r="C71" s="6" t="s">
        <v>46</v>
      </c>
      <c r="D71" s="6">
        <v>483</v>
      </c>
      <c r="E71" s="7" t="s">
        <v>631</v>
      </c>
      <c r="F71" s="7" t="s">
        <v>632</v>
      </c>
      <c r="G71" s="6" t="s">
        <v>59</v>
      </c>
      <c r="H71" s="8">
        <v>38777</v>
      </c>
      <c r="I71" s="6" t="s">
        <v>75</v>
      </c>
      <c r="J71" s="6">
        <v>150</v>
      </c>
      <c r="K71" s="6" t="s">
        <v>505</v>
      </c>
      <c r="L71" s="9">
        <v>100</v>
      </c>
      <c r="M71" s="6">
        <v>10</v>
      </c>
      <c r="N71" s="6">
        <v>5</v>
      </c>
      <c r="O71" s="6">
        <v>100</v>
      </c>
      <c r="P71" s="6"/>
      <c r="Q71" s="6"/>
      <c r="R71" s="9">
        <v>365</v>
      </c>
      <c r="S71" s="36"/>
      <c r="T71" s="36"/>
      <c r="U71" s="9"/>
    </row>
    <row r="72" spans="1:21" ht="15">
      <c r="A72" s="6">
        <v>138</v>
      </c>
      <c r="B72" s="6">
        <v>11</v>
      </c>
      <c r="C72" s="6" t="s">
        <v>46</v>
      </c>
      <c r="D72" s="6">
        <v>193</v>
      </c>
      <c r="E72" s="7" t="s">
        <v>635</v>
      </c>
      <c r="F72" s="7" t="s">
        <v>344</v>
      </c>
      <c r="G72" s="6" t="s">
        <v>59</v>
      </c>
      <c r="H72" s="8">
        <v>37622</v>
      </c>
      <c r="I72" s="6" t="s">
        <v>51</v>
      </c>
      <c r="J72" s="6">
        <v>150</v>
      </c>
      <c r="K72" s="6" t="s">
        <v>505</v>
      </c>
      <c r="L72" s="9">
        <v>100</v>
      </c>
      <c r="M72" s="6">
        <v>10</v>
      </c>
      <c r="N72" s="6">
        <v>5</v>
      </c>
      <c r="O72" s="6">
        <v>100</v>
      </c>
      <c r="P72" s="6"/>
      <c r="Q72" s="6"/>
      <c r="R72" s="9">
        <v>365</v>
      </c>
      <c r="S72" s="36"/>
      <c r="T72" s="36"/>
      <c r="U72" s="9"/>
    </row>
    <row r="73" spans="1:21" ht="15">
      <c r="A73" s="6">
        <v>139</v>
      </c>
      <c r="B73" s="6">
        <v>11</v>
      </c>
      <c r="C73" s="6" t="s">
        <v>46</v>
      </c>
      <c r="D73" s="6">
        <v>182</v>
      </c>
      <c r="E73" s="7" t="s">
        <v>637</v>
      </c>
      <c r="F73" s="7" t="s">
        <v>254</v>
      </c>
      <c r="G73" s="6" t="s">
        <v>50</v>
      </c>
      <c r="H73" s="8">
        <v>38366</v>
      </c>
      <c r="I73" s="6" t="s">
        <v>83</v>
      </c>
      <c r="J73" s="6">
        <v>300</v>
      </c>
      <c r="K73" s="6" t="s">
        <v>505</v>
      </c>
      <c r="L73" s="9">
        <v>100</v>
      </c>
      <c r="M73" s="6">
        <v>5</v>
      </c>
      <c r="N73" s="6">
        <v>5</v>
      </c>
      <c r="O73" s="6">
        <v>100</v>
      </c>
      <c r="P73" s="6"/>
      <c r="Q73" s="6"/>
      <c r="R73" s="9">
        <v>510</v>
      </c>
      <c r="S73" s="36"/>
      <c r="T73" s="36"/>
      <c r="U73" s="9"/>
    </row>
    <row r="74" spans="1:21" ht="15">
      <c r="A74" s="6">
        <v>140</v>
      </c>
      <c r="B74" s="6">
        <v>11</v>
      </c>
      <c r="C74" s="6" t="s">
        <v>46</v>
      </c>
      <c r="D74" s="6">
        <v>366</v>
      </c>
      <c r="E74" s="7" t="s">
        <v>639</v>
      </c>
      <c r="F74" s="7" t="s">
        <v>399</v>
      </c>
      <c r="G74" s="6" t="s">
        <v>59</v>
      </c>
      <c r="H74" s="8">
        <v>39272</v>
      </c>
      <c r="I74" s="6" t="s">
        <v>75</v>
      </c>
      <c r="J74" s="6">
        <v>150</v>
      </c>
      <c r="K74" s="6" t="s">
        <v>505</v>
      </c>
      <c r="L74" s="9">
        <v>100</v>
      </c>
      <c r="M74" s="6">
        <v>10</v>
      </c>
      <c r="N74" s="6">
        <v>5</v>
      </c>
      <c r="O74" s="6">
        <v>100</v>
      </c>
      <c r="P74" s="6"/>
      <c r="Q74" s="6"/>
      <c r="R74" s="9">
        <v>365</v>
      </c>
      <c r="S74" s="36"/>
      <c r="T74" s="36"/>
      <c r="U74" s="9"/>
    </row>
    <row r="75" spans="1:21" ht="15">
      <c r="A75" s="6">
        <v>141</v>
      </c>
      <c r="B75" s="6">
        <v>11</v>
      </c>
      <c r="C75" s="6" t="s">
        <v>46</v>
      </c>
      <c r="D75" s="6">
        <v>451</v>
      </c>
      <c r="E75" s="7" t="s">
        <v>642</v>
      </c>
      <c r="F75" s="7" t="s">
        <v>643</v>
      </c>
      <c r="G75" s="6" t="s">
        <v>50</v>
      </c>
      <c r="H75" s="8">
        <v>38724</v>
      </c>
      <c r="I75" s="6" t="s">
        <v>51</v>
      </c>
      <c r="J75" s="6">
        <v>150</v>
      </c>
      <c r="K75" s="6" t="s">
        <v>505</v>
      </c>
      <c r="L75" s="9">
        <v>100</v>
      </c>
      <c r="M75" s="6">
        <v>5</v>
      </c>
      <c r="N75" s="6">
        <v>5</v>
      </c>
      <c r="O75" s="6">
        <v>100</v>
      </c>
      <c r="P75" s="6"/>
      <c r="Q75" s="6"/>
      <c r="R75" s="9">
        <v>360</v>
      </c>
      <c r="S75" s="36"/>
      <c r="T75" s="36"/>
      <c r="U75" s="9"/>
    </row>
    <row r="76" spans="1:21" ht="15">
      <c r="A76" s="6">
        <v>142</v>
      </c>
      <c r="B76" s="6">
        <v>11</v>
      </c>
      <c r="C76" s="6" t="s">
        <v>46</v>
      </c>
      <c r="D76" s="6">
        <v>434</v>
      </c>
      <c r="E76" s="7" t="s">
        <v>219</v>
      </c>
      <c r="F76" s="7" t="s">
        <v>646</v>
      </c>
      <c r="G76" s="6" t="s">
        <v>59</v>
      </c>
      <c r="H76" s="8">
        <v>38626</v>
      </c>
      <c r="I76" s="6" t="s">
        <v>51</v>
      </c>
      <c r="J76" s="6">
        <v>150</v>
      </c>
      <c r="K76" s="6" t="s">
        <v>505</v>
      </c>
      <c r="L76" s="9">
        <v>100</v>
      </c>
      <c r="M76" s="6">
        <v>10</v>
      </c>
      <c r="N76" s="6">
        <v>5</v>
      </c>
      <c r="O76" s="6">
        <v>100</v>
      </c>
      <c r="P76" s="6"/>
      <c r="Q76" s="6"/>
      <c r="R76" s="9">
        <v>365</v>
      </c>
      <c r="S76" s="36"/>
      <c r="T76" s="36"/>
      <c r="U76" s="9"/>
    </row>
    <row r="77" spans="1:21" ht="15">
      <c r="A77" s="6">
        <v>143</v>
      </c>
      <c r="B77" s="6">
        <v>11</v>
      </c>
      <c r="C77" s="6" t="s">
        <v>46</v>
      </c>
      <c r="D77" s="6">
        <v>375</v>
      </c>
      <c r="E77" s="7" t="s">
        <v>203</v>
      </c>
      <c r="F77" s="7" t="s">
        <v>237</v>
      </c>
      <c r="G77" s="6" t="s">
        <v>59</v>
      </c>
      <c r="H77" s="8">
        <v>38944</v>
      </c>
      <c r="I77" s="6" t="s">
        <v>83</v>
      </c>
      <c r="J77" s="6">
        <v>300</v>
      </c>
      <c r="K77" s="6" t="s">
        <v>505</v>
      </c>
      <c r="L77" s="9">
        <v>100</v>
      </c>
      <c r="M77" s="6">
        <v>10</v>
      </c>
      <c r="N77" s="6">
        <v>5</v>
      </c>
      <c r="O77" s="6">
        <v>100</v>
      </c>
      <c r="P77" s="6"/>
      <c r="Q77" s="6"/>
      <c r="R77" s="9">
        <v>515</v>
      </c>
      <c r="S77" s="36"/>
      <c r="T77" s="36"/>
      <c r="U77" s="9"/>
    </row>
    <row r="78" spans="1:21" ht="15">
      <c r="A78" s="6">
        <v>144</v>
      </c>
      <c r="B78" s="6">
        <v>11</v>
      </c>
      <c r="C78" s="6" t="s">
        <v>46</v>
      </c>
      <c r="D78" s="6">
        <v>438</v>
      </c>
      <c r="E78" s="7" t="s">
        <v>652</v>
      </c>
      <c r="F78" s="7" t="s">
        <v>653</v>
      </c>
      <c r="G78" s="6" t="s">
        <v>50</v>
      </c>
      <c r="H78" s="8">
        <v>38801</v>
      </c>
      <c r="I78" s="6" t="s">
        <v>75</v>
      </c>
      <c r="J78" s="6">
        <v>150</v>
      </c>
      <c r="K78" s="6" t="s">
        <v>505</v>
      </c>
      <c r="L78" s="9">
        <v>100</v>
      </c>
      <c r="M78" s="6">
        <v>5</v>
      </c>
      <c r="N78" s="6">
        <v>5</v>
      </c>
      <c r="O78" s="6">
        <v>100</v>
      </c>
      <c r="P78" s="6"/>
      <c r="Q78" s="6"/>
      <c r="R78" s="9">
        <v>360</v>
      </c>
      <c r="S78" s="36"/>
      <c r="T78" s="36"/>
      <c r="U78" s="9"/>
    </row>
    <row r="79" spans="1:21" ht="15">
      <c r="A79" s="6">
        <v>145</v>
      </c>
      <c r="B79" s="6">
        <v>11</v>
      </c>
      <c r="C79" s="6" t="s">
        <v>46</v>
      </c>
      <c r="D79" s="6">
        <v>410</v>
      </c>
      <c r="E79" s="7" t="s">
        <v>657</v>
      </c>
      <c r="F79" s="7" t="s">
        <v>602</v>
      </c>
      <c r="G79" s="6" t="s">
        <v>59</v>
      </c>
      <c r="H79" s="8">
        <v>37987</v>
      </c>
      <c r="I79" s="6" t="s">
        <v>83</v>
      </c>
      <c r="J79" s="6">
        <v>300</v>
      </c>
      <c r="K79" s="6" t="s">
        <v>505</v>
      </c>
      <c r="L79" s="9">
        <v>100</v>
      </c>
      <c r="M79" s="6">
        <v>10</v>
      </c>
      <c r="N79" s="6">
        <v>5</v>
      </c>
      <c r="O79" s="6">
        <v>100</v>
      </c>
      <c r="P79" s="6"/>
      <c r="Q79" s="6"/>
      <c r="R79" s="9">
        <v>515</v>
      </c>
      <c r="S79" s="36"/>
      <c r="T79" s="36"/>
      <c r="U79" s="9"/>
    </row>
    <row r="80" spans="1:21" ht="15">
      <c r="A80" s="6">
        <v>146</v>
      </c>
      <c r="B80" s="6">
        <v>11</v>
      </c>
      <c r="C80" s="6" t="s">
        <v>46</v>
      </c>
      <c r="D80" s="6">
        <v>340</v>
      </c>
      <c r="E80" s="7" t="s">
        <v>660</v>
      </c>
      <c r="F80" s="7" t="s">
        <v>661</v>
      </c>
      <c r="G80" s="6" t="s">
        <v>59</v>
      </c>
      <c r="H80" s="8">
        <v>37847</v>
      </c>
      <c r="I80" s="6" t="s">
        <v>51</v>
      </c>
      <c r="J80" s="6">
        <v>150</v>
      </c>
      <c r="K80" s="6" t="s">
        <v>505</v>
      </c>
      <c r="L80" s="9">
        <v>100</v>
      </c>
      <c r="M80" s="6">
        <v>10</v>
      </c>
      <c r="N80" s="6">
        <v>5</v>
      </c>
      <c r="O80" s="6">
        <v>100</v>
      </c>
      <c r="P80" s="6"/>
      <c r="Q80" s="6"/>
      <c r="R80" s="9">
        <v>365</v>
      </c>
      <c r="S80" s="36"/>
      <c r="T80" s="36"/>
      <c r="U80" s="9"/>
    </row>
    <row r="81" spans="1:21" ht="15">
      <c r="A81" s="6">
        <v>147</v>
      </c>
      <c r="B81" s="6">
        <v>12</v>
      </c>
      <c r="C81" s="6" t="s">
        <v>46</v>
      </c>
      <c r="D81" s="6">
        <v>544</v>
      </c>
      <c r="E81" s="7" t="s">
        <v>421</v>
      </c>
      <c r="F81" s="7" t="s">
        <v>422</v>
      </c>
      <c r="G81" s="6" t="s">
        <v>59</v>
      </c>
      <c r="H81" s="8">
        <v>38218</v>
      </c>
      <c r="I81" s="6" t="s">
        <v>83</v>
      </c>
      <c r="J81" s="6">
        <v>300</v>
      </c>
      <c r="K81" s="6" t="s">
        <v>505</v>
      </c>
      <c r="L81" s="9">
        <v>100</v>
      </c>
      <c r="M81" s="6">
        <v>10</v>
      </c>
      <c r="N81" s="6">
        <v>5</v>
      </c>
      <c r="O81" s="6">
        <v>100</v>
      </c>
      <c r="P81" s="6"/>
      <c r="Q81" s="6"/>
      <c r="R81" s="9">
        <v>515</v>
      </c>
      <c r="S81" s="36"/>
      <c r="T81" s="36"/>
      <c r="U81" s="9"/>
    </row>
    <row r="82" spans="1:21" ht="15">
      <c r="A82" s="6">
        <v>148</v>
      </c>
      <c r="B82" s="6">
        <v>12</v>
      </c>
      <c r="C82" s="6" t="s">
        <v>46</v>
      </c>
      <c r="D82" s="6">
        <v>339</v>
      </c>
      <c r="E82" s="7" t="s">
        <v>423</v>
      </c>
      <c r="F82" s="7" t="s">
        <v>424</v>
      </c>
      <c r="G82" s="6" t="s">
        <v>50</v>
      </c>
      <c r="H82" s="8">
        <v>38409</v>
      </c>
      <c r="I82" s="6" t="s">
        <v>75</v>
      </c>
      <c r="J82" s="6">
        <v>150</v>
      </c>
      <c r="K82" s="6" t="s">
        <v>505</v>
      </c>
      <c r="L82" s="9">
        <v>100</v>
      </c>
      <c r="M82" s="6">
        <v>5</v>
      </c>
      <c r="N82" s="6">
        <v>5</v>
      </c>
      <c r="O82" s="6">
        <v>100</v>
      </c>
      <c r="P82" s="6"/>
      <c r="Q82" s="6"/>
      <c r="R82" s="9">
        <v>360</v>
      </c>
      <c r="S82" s="36"/>
      <c r="T82" s="36"/>
      <c r="U82" s="9"/>
    </row>
    <row r="83" spans="1:21" ht="15">
      <c r="A83" s="6">
        <v>149</v>
      </c>
      <c r="B83" s="6">
        <v>12</v>
      </c>
      <c r="C83" s="6" t="s">
        <v>46</v>
      </c>
      <c r="D83" s="6">
        <v>519</v>
      </c>
      <c r="E83" s="7" t="s">
        <v>334</v>
      </c>
      <c r="F83" s="7" t="s">
        <v>305</v>
      </c>
      <c r="G83" s="6" t="s">
        <v>59</v>
      </c>
      <c r="H83" s="8">
        <v>37854</v>
      </c>
      <c r="I83" s="6" t="s">
        <v>83</v>
      </c>
      <c r="J83" s="6">
        <v>300</v>
      </c>
      <c r="K83" s="6" t="s">
        <v>505</v>
      </c>
      <c r="L83" s="9">
        <v>100</v>
      </c>
      <c r="M83" s="6">
        <v>10</v>
      </c>
      <c r="N83" s="6">
        <v>5</v>
      </c>
      <c r="O83" s="6">
        <v>100</v>
      </c>
      <c r="P83" s="6"/>
      <c r="Q83" s="6"/>
      <c r="R83" s="9">
        <v>515</v>
      </c>
      <c r="S83" s="36"/>
      <c r="T83" s="36"/>
      <c r="U83" s="9"/>
    </row>
    <row r="84" spans="1:21" ht="15">
      <c r="A84" s="6">
        <v>150</v>
      </c>
      <c r="B84" s="6">
        <v>12</v>
      </c>
      <c r="C84" s="6" t="s">
        <v>46</v>
      </c>
      <c r="D84" s="6">
        <v>542</v>
      </c>
      <c r="E84" s="7" t="s">
        <v>432</v>
      </c>
      <c r="F84" s="7" t="s">
        <v>433</v>
      </c>
      <c r="G84" s="6" t="s">
        <v>59</v>
      </c>
      <c r="H84" s="8">
        <v>37645</v>
      </c>
      <c r="I84" s="6" t="s">
        <v>75</v>
      </c>
      <c r="J84" s="6">
        <v>150</v>
      </c>
      <c r="K84" s="6" t="s">
        <v>505</v>
      </c>
      <c r="L84" s="9">
        <v>100</v>
      </c>
      <c r="M84" s="6">
        <v>10</v>
      </c>
      <c r="N84" s="6">
        <v>5</v>
      </c>
      <c r="O84" s="6">
        <v>100</v>
      </c>
      <c r="P84" s="6"/>
      <c r="Q84" s="6"/>
      <c r="R84" s="9">
        <v>365</v>
      </c>
      <c r="S84" s="36"/>
      <c r="T84" s="36"/>
      <c r="U84" s="9"/>
    </row>
    <row r="85" spans="1:21" ht="15">
      <c r="A85" s="6">
        <v>151</v>
      </c>
      <c r="B85" s="6">
        <v>12</v>
      </c>
      <c r="C85" s="6" t="s">
        <v>46</v>
      </c>
      <c r="D85" s="6">
        <v>293</v>
      </c>
      <c r="E85" s="7" t="s">
        <v>435</v>
      </c>
      <c r="F85" s="7" t="s">
        <v>436</v>
      </c>
      <c r="G85" s="6" t="s">
        <v>50</v>
      </c>
      <c r="H85" s="8">
        <v>38153</v>
      </c>
      <c r="I85" s="6" t="s">
        <v>51</v>
      </c>
      <c r="J85" s="6">
        <v>150</v>
      </c>
      <c r="K85" s="6" t="s">
        <v>505</v>
      </c>
      <c r="L85" s="9">
        <v>100</v>
      </c>
      <c r="M85" s="6">
        <v>5</v>
      </c>
      <c r="N85" s="6">
        <v>5</v>
      </c>
      <c r="O85" s="6">
        <v>100</v>
      </c>
      <c r="P85" s="6"/>
      <c r="Q85" s="6"/>
      <c r="R85" s="9">
        <v>360</v>
      </c>
      <c r="S85" s="36"/>
      <c r="T85" s="36"/>
      <c r="U85" s="9"/>
    </row>
    <row r="86" spans="1:21" ht="15">
      <c r="A86" s="6">
        <v>152</v>
      </c>
      <c r="B86" s="6">
        <v>12</v>
      </c>
      <c r="C86" s="6" t="s">
        <v>46</v>
      </c>
      <c r="D86" s="6">
        <v>376</v>
      </c>
      <c r="E86" s="7" t="s">
        <v>199</v>
      </c>
      <c r="F86" s="7" t="s">
        <v>170</v>
      </c>
      <c r="G86" s="6" t="s">
        <v>50</v>
      </c>
      <c r="H86" s="8">
        <v>39006</v>
      </c>
      <c r="I86" s="6" t="s">
        <v>83</v>
      </c>
      <c r="J86" s="6">
        <v>300</v>
      </c>
      <c r="K86" s="6" t="s">
        <v>505</v>
      </c>
      <c r="L86" s="9">
        <v>100</v>
      </c>
      <c r="M86" s="6">
        <v>5</v>
      </c>
      <c r="N86" s="6">
        <v>5</v>
      </c>
      <c r="O86" s="6">
        <v>100</v>
      </c>
      <c r="P86" s="6"/>
      <c r="Q86" s="6"/>
      <c r="R86" s="9">
        <v>510</v>
      </c>
      <c r="S86" s="36"/>
      <c r="T86" s="36"/>
      <c r="U86" s="9"/>
    </row>
    <row r="87" spans="1:21" ht="15">
      <c r="A87" s="6">
        <v>153</v>
      </c>
      <c r="B87" s="6">
        <v>12</v>
      </c>
      <c r="C87" s="6" t="s">
        <v>46</v>
      </c>
      <c r="D87" s="6">
        <v>152</v>
      </c>
      <c r="E87" s="7" t="s">
        <v>276</v>
      </c>
      <c r="F87" s="7" t="s">
        <v>305</v>
      </c>
      <c r="G87" s="6" t="s">
        <v>50</v>
      </c>
      <c r="H87" s="8">
        <v>38175</v>
      </c>
      <c r="I87" s="6" t="s">
        <v>75</v>
      </c>
      <c r="J87" s="6">
        <v>150</v>
      </c>
      <c r="K87" s="6" t="s">
        <v>505</v>
      </c>
      <c r="L87" s="9">
        <v>100</v>
      </c>
      <c r="M87" s="6">
        <v>5</v>
      </c>
      <c r="N87" s="6">
        <v>5</v>
      </c>
      <c r="O87" s="6">
        <v>100</v>
      </c>
      <c r="P87" s="6"/>
      <c r="Q87" s="6"/>
      <c r="R87" s="9">
        <v>360</v>
      </c>
      <c r="S87" s="36"/>
      <c r="T87" s="36"/>
      <c r="U87" s="9"/>
    </row>
    <row r="88" spans="1:21" ht="15">
      <c r="A88" s="6">
        <v>154</v>
      </c>
      <c r="B88" s="6">
        <v>12</v>
      </c>
      <c r="C88" s="6" t="s">
        <v>46</v>
      </c>
      <c r="D88" s="6">
        <v>153</v>
      </c>
      <c r="E88" s="7" t="s">
        <v>442</v>
      </c>
      <c r="F88" s="7" t="s">
        <v>91</v>
      </c>
      <c r="G88" s="6" t="s">
        <v>50</v>
      </c>
      <c r="H88" s="8">
        <v>38014</v>
      </c>
      <c r="I88" s="6" t="s">
        <v>83</v>
      </c>
      <c r="J88" s="6">
        <v>300</v>
      </c>
      <c r="K88" s="6" t="s">
        <v>505</v>
      </c>
      <c r="L88" s="9">
        <v>100</v>
      </c>
      <c r="M88" s="6">
        <v>5</v>
      </c>
      <c r="N88" s="6">
        <v>5</v>
      </c>
      <c r="O88" s="6">
        <v>100</v>
      </c>
      <c r="P88" s="6"/>
      <c r="Q88" s="6"/>
      <c r="R88" s="9">
        <v>510</v>
      </c>
      <c r="S88" s="36"/>
      <c r="T88" s="36"/>
      <c r="U88" s="9"/>
    </row>
    <row r="89" spans="1:21" ht="15">
      <c r="A89" s="6">
        <v>155</v>
      </c>
      <c r="B89" s="6">
        <v>12</v>
      </c>
      <c r="C89" s="6" t="s">
        <v>46</v>
      </c>
      <c r="D89" s="6">
        <v>335</v>
      </c>
      <c r="E89" s="7" t="s">
        <v>444</v>
      </c>
      <c r="F89" s="7" t="s">
        <v>445</v>
      </c>
      <c r="G89" s="6" t="s">
        <v>59</v>
      </c>
      <c r="H89" s="8">
        <v>38565</v>
      </c>
      <c r="I89" s="6" t="s">
        <v>75</v>
      </c>
      <c r="J89" s="6">
        <v>150</v>
      </c>
      <c r="K89" s="6" t="s">
        <v>505</v>
      </c>
      <c r="L89" s="9">
        <v>100</v>
      </c>
      <c r="M89" s="6">
        <v>10</v>
      </c>
      <c r="N89" s="6">
        <v>5</v>
      </c>
      <c r="O89" s="6">
        <v>100</v>
      </c>
      <c r="P89" s="6"/>
      <c r="Q89" s="6"/>
      <c r="R89" s="9">
        <v>365</v>
      </c>
      <c r="S89" s="36"/>
      <c r="T89" s="36"/>
      <c r="U89" s="9"/>
    </row>
    <row r="90" spans="1:21" ht="15">
      <c r="A90" s="6">
        <v>156</v>
      </c>
      <c r="B90" s="6">
        <v>12</v>
      </c>
      <c r="C90" s="6" t="s">
        <v>46</v>
      </c>
      <c r="D90" s="6">
        <v>174</v>
      </c>
      <c r="E90" s="7" t="s">
        <v>449</v>
      </c>
      <c r="F90" s="7" t="s">
        <v>450</v>
      </c>
      <c r="G90" s="6" t="s">
        <v>50</v>
      </c>
      <c r="H90" s="8">
        <v>38362</v>
      </c>
      <c r="I90" s="6" t="s">
        <v>83</v>
      </c>
      <c r="J90" s="6">
        <v>300</v>
      </c>
      <c r="K90" s="6" t="s">
        <v>505</v>
      </c>
      <c r="L90" s="9">
        <v>100</v>
      </c>
      <c r="M90" s="6">
        <v>5</v>
      </c>
      <c r="N90" s="6">
        <v>5</v>
      </c>
      <c r="O90" s="6">
        <v>100</v>
      </c>
      <c r="P90" s="6"/>
      <c r="Q90" s="6"/>
      <c r="R90" s="9">
        <v>510</v>
      </c>
      <c r="S90" s="36"/>
      <c r="T90" s="36"/>
      <c r="U90" s="9"/>
    </row>
    <row r="91" spans="1:21" ht="15">
      <c r="A91" s="6">
        <v>157</v>
      </c>
      <c r="B91" s="6">
        <v>12</v>
      </c>
      <c r="C91" s="6" t="s">
        <v>46</v>
      </c>
      <c r="D91" s="6">
        <v>358</v>
      </c>
      <c r="E91" s="7" t="s">
        <v>453</v>
      </c>
      <c r="F91" s="7" t="s">
        <v>454</v>
      </c>
      <c r="G91" s="6" t="s">
        <v>59</v>
      </c>
      <c r="H91" s="8">
        <v>37980</v>
      </c>
      <c r="I91" s="6" t="s">
        <v>75</v>
      </c>
      <c r="J91" s="6">
        <v>150</v>
      </c>
      <c r="K91" s="6" t="s">
        <v>505</v>
      </c>
      <c r="L91" s="9">
        <v>100</v>
      </c>
      <c r="M91" s="6">
        <v>10</v>
      </c>
      <c r="N91" s="6">
        <v>5</v>
      </c>
      <c r="O91" s="6">
        <v>100</v>
      </c>
      <c r="P91" s="6"/>
      <c r="Q91" s="6"/>
      <c r="R91" s="9">
        <v>365</v>
      </c>
      <c r="S91" s="36"/>
      <c r="T91" s="36"/>
      <c r="U91" s="9"/>
    </row>
    <row r="92" spans="1:21" ht="15">
      <c r="A92" s="6">
        <v>158</v>
      </c>
      <c r="B92" s="6">
        <v>12</v>
      </c>
      <c r="C92" s="6" t="s">
        <v>46</v>
      </c>
      <c r="D92" s="6">
        <v>384</v>
      </c>
      <c r="E92" s="7" t="s">
        <v>458</v>
      </c>
      <c r="F92" s="7" t="s">
        <v>459</v>
      </c>
      <c r="G92" s="6" t="s">
        <v>50</v>
      </c>
      <c r="H92" s="8">
        <v>37806</v>
      </c>
      <c r="I92" s="6" t="s">
        <v>51</v>
      </c>
      <c r="J92" s="6">
        <v>150</v>
      </c>
      <c r="K92" s="6" t="s">
        <v>505</v>
      </c>
      <c r="L92" s="9">
        <v>100</v>
      </c>
      <c r="M92" s="6">
        <v>5</v>
      </c>
      <c r="N92" s="6">
        <v>5</v>
      </c>
      <c r="O92" s="6">
        <v>100</v>
      </c>
      <c r="P92" s="6"/>
      <c r="Q92" s="6"/>
      <c r="R92" s="9">
        <v>360</v>
      </c>
      <c r="S92" s="36"/>
      <c r="T92" s="36"/>
      <c r="U92" s="9"/>
    </row>
    <row r="93" spans="1:21" ht="15">
      <c r="A93" s="6">
        <v>159</v>
      </c>
      <c r="B93" s="6">
        <v>12</v>
      </c>
      <c r="C93" s="6" t="s">
        <v>46</v>
      </c>
      <c r="D93" s="6">
        <v>373</v>
      </c>
      <c r="E93" s="7" t="s">
        <v>462</v>
      </c>
      <c r="F93" s="7" t="s">
        <v>463</v>
      </c>
      <c r="G93" s="6" t="s">
        <v>50</v>
      </c>
      <c r="H93" s="8">
        <v>36854</v>
      </c>
      <c r="I93" s="6" t="s">
        <v>75</v>
      </c>
      <c r="J93" s="6">
        <v>150</v>
      </c>
      <c r="K93" s="6" t="s">
        <v>505</v>
      </c>
      <c r="L93" s="9">
        <v>100</v>
      </c>
      <c r="M93" s="6">
        <v>5</v>
      </c>
      <c r="N93" s="6">
        <v>5</v>
      </c>
      <c r="O93" s="6">
        <v>100</v>
      </c>
      <c r="P93" s="6"/>
      <c r="Q93" s="6"/>
      <c r="R93" s="9">
        <v>360</v>
      </c>
      <c r="S93" s="36"/>
      <c r="T93" s="36"/>
      <c r="U93" s="9"/>
    </row>
    <row r="94" spans="1:21" ht="15">
      <c r="A94" s="6">
        <v>160</v>
      </c>
      <c r="B94" s="6">
        <v>12</v>
      </c>
      <c r="C94" s="6" t="s">
        <v>46</v>
      </c>
      <c r="D94" s="6">
        <v>175</v>
      </c>
      <c r="E94" s="7" t="s">
        <v>467</v>
      </c>
      <c r="F94" s="7" t="s">
        <v>364</v>
      </c>
      <c r="G94" s="6" t="s">
        <v>59</v>
      </c>
      <c r="H94" s="8">
        <v>38154</v>
      </c>
      <c r="I94" s="6" t="s">
        <v>83</v>
      </c>
      <c r="J94" s="6">
        <v>300</v>
      </c>
      <c r="K94" s="6" t="s">
        <v>505</v>
      </c>
      <c r="L94" s="9">
        <v>100</v>
      </c>
      <c r="M94" s="6">
        <v>10</v>
      </c>
      <c r="N94" s="6">
        <v>5</v>
      </c>
      <c r="O94" s="6">
        <v>100</v>
      </c>
      <c r="P94" s="6"/>
      <c r="Q94" s="6"/>
      <c r="R94" s="9">
        <v>515</v>
      </c>
      <c r="S94" s="36"/>
      <c r="T94" s="36"/>
      <c r="U94" s="9"/>
    </row>
    <row r="95" spans="1:21" ht="15">
      <c r="A95" s="6">
        <v>161</v>
      </c>
      <c r="B95" s="6">
        <v>12</v>
      </c>
      <c r="C95" s="6" t="s">
        <v>46</v>
      </c>
      <c r="D95" s="6">
        <v>391</v>
      </c>
      <c r="E95" s="7" t="s">
        <v>470</v>
      </c>
      <c r="F95" s="7" t="s">
        <v>471</v>
      </c>
      <c r="G95" s="6" t="s">
        <v>59</v>
      </c>
      <c r="H95" s="8">
        <v>38452</v>
      </c>
      <c r="I95" s="6" t="s">
        <v>75</v>
      </c>
      <c r="J95" s="6">
        <v>150</v>
      </c>
      <c r="K95" s="6" t="s">
        <v>505</v>
      </c>
      <c r="L95" s="9">
        <v>100</v>
      </c>
      <c r="M95" s="6">
        <v>10</v>
      </c>
      <c r="N95" s="6">
        <v>5</v>
      </c>
      <c r="O95" s="6">
        <v>100</v>
      </c>
      <c r="P95" s="6"/>
      <c r="Q95" s="6"/>
      <c r="R95" s="9">
        <v>365</v>
      </c>
      <c r="S95" s="36"/>
      <c r="T95" s="36"/>
      <c r="U95" s="9"/>
    </row>
    <row r="96" spans="1:21" ht="15">
      <c r="A96" s="6">
        <v>162</v>
      </c>
      <c r="B96" s="6">
        <v>12</v>
      </c>
      <c r="C96" s="6" t="s">
        <v>46</v>
      </c>
      <c r="D96" s="6">
        <v>338</v>
      </c>
      <c r="E96" s="7" t="s">
        <v>474</v>
      </c>
      <c r="F96" s="7" t="s">
        <v>475</v>
      </c>
      <c r="G96" s="6" t="s">
        <v>50</v>
      </c>
      <c r="H96" s="8">
        <v>38163</v>
      </c>
      <c r="I96" s="6" t="s">
        <v>75</v>
      </c>
      <c r="J96" s="6">
        <v>150</v>
      </c>
      <c r="K96" s="6" t="s">
        <v>505</v>
      </c>
      <c r="L96" s="9">
        <v>100</v>
      </c>
      <c r="M96" s="6">
        <v>5</v>
      </c>
      <c r="N96" s="6">
        <v>5</v>
      </c>
      <c r="O96" s="6">
        <v>100</v>
      </c>
      <c r="P96" s="6"/>
      <c r="Q96" s="6"/>
      <c r="R96" s="9">
        <v>360</v>
      </c>
      <c r="S96" s="36"/>
      <c r="T96" s="36"/>
      <c r="U96" s="9"/>
    </row>
    <row r="97" spans="1:21" ht="15">
      <c r="A97" s="6">
        <v>163</v>
      </c>
      <c r="B97" s="6">
        <v>12</v>
      </c>
      <c r="C97" s="6" t="s">
        <v>46</v>
      </c>
      <c r="D97" s="6">
        <v>482</v>
      </c>
      <c r="E97" s="7" t="s">
        <v>478</v>
      </c>
      <c r="F97" s="7" t="s">
        <v>479</v>
      </c>
      <c r="G97" s="6" t="s">
        <v>59</v>
      </c>
      <c r="H97" s="8">
        <v>38154</v>
      </c>
      <c r="I97" s="6" t="s">
        <v>75</v>
      </c>
      <c r="J97" s="6">
        <v>150</v>
      </c>
      <c r="K97" s="6" t="s">
        <v>505</v>
      </c>
      <c r="L97" s="9">
        <v>100</v>
      </c>
      <c r="M97" s="6">
        <v>10</v>
      </c>
      <c r="N97" s="6">
        <v>5</v>
      </c>
      <c r="O97" s="6">
        <v>100</v>
      </c>
      <c r="P97" s="6"/>
      <c r="Q97" s="6"/>
      <c r="R97" s="9">
        <v>365</v>
      </c>
      <c r="S97" s="36"/>
      <c r="T97" s="36"/>
      <c r="U97" s="9"/>
    </row>
    <row r="98" spans="1:21" ht="15">
      <c r="A98" s="6">
        <v>164</v>
      </c>
      <c r="B98" s="6">
        <v>12</v>
      </c>
      <c r="C98" s="6" t="s">
        <v>46</v>
      </c>
      <c r="D98" s="6">
        <v>268</v>
      </c>
      <c r="E98" s="7" t="s">
        <v>666</v>
      </c>
      <c r="F98" s="7" t="s">
        <v>436</v>
      </c>
      <c r="G98" s="6" t="s">
        <v>50</v>
      </c>
      <c r="H98" s="8">
        <v>37077</v>
      </c>
      <c r="I98" s="6" t="s">
        <v>51</v>
      </c>
      <c r="J98" s="6">
        <v>150</v>
      </c>
      <c r="K98" s="6" t="s">
        <v>505</v>
      </c>
      <c r="L98" s="9">
        <v>100</v>
      </c>
      <c r="M98" s="6">
        <v>5</v>
      </c>
      <c r="N98" s="6">
        <v>5</v>
      </c>
      <c r="O98" s="6">
        <v>100</v>
      </c>
      <c r="P98" s="6"/>
      <c r="Q98" s="6"/>
      <c r="R98" s="9">
        <v>360</v>
      </c>
      <c r="S98" s="36"/>
      <c r="T98" s="36"/>
      <c r="U98" s="9"/>
    </row>
    <row r="99" spans="1:21" ht="15">
      <c r="A99" s="6">
        <v>165</v>
      </c>
      <c r="B99" s="6">
        <v>12</v>
      </c>
      <c r="C99" s="6" t="s">
        <v>46</v>
      </c>
      <c r="D99" s="6">
        <v>120</v>
      </c>
      <c r="E99" s="7" t="s">
        <v>484</v>
      </c>
      <c r="F99" s="7" t="s">
        <v>216</v>
      </c>
      <c r="G99" s="6" t="s">
        <v>59</v>
      </c>
      <c r="H99" s="8">
        <v>38048</v>
      </c>
      <c r="I99" s="6" t="s">
        <v>51</v>
      </c>
      <c r="J99" s="6">
        <v>150</v>
      </c>
      <c r="K99" s="6" t="s">
        <v>505</v>
      </c>
      <c r="L99" s="9">
        <v>100</v>
      </c>
      <c r="M99" s="6">
        <v>10</v>
      </c>
      <c r="N99" s="6">
        <v>5</v>
      </c>
      <c r="O99" s="6">
        <v>100</v>
      </c>
      <c r="P99" s="6"/>
      <c r="Q99" s="6"/>
      <c r="R99" s="9">
        <v>365</v>
      </c>
      <c r="S99" s="36"/>
      <c r="T99" s="36"/>
      <c r="U99" s="9"/>
    </row>
    <row r="100" spans="1:21" ht="15">
      <c r="A100" s="6">
        <v>166</v>
      </c>
      <c r="B100" s="6">
        <v>12</v>
      </c>
      <c r="C100" s="6" t="s">
        <v>46</v>
      </c>
      <c r="D100" s="6">
        <v>538</v>
      </c>
      <c r="E100" s="7" t="s">
        <v>487</v>
      </c>
      <c r="F100" s="7" t="s">
        <v>488</v>
      </c>
      <c r="G100" s="6" t="s">
        <v>50</v>
      </c>
      <c r="H100" s="8">
        <v>38174</v>
      </c>
      <c r="I100" s="6" t="s">
        <v>83</v>
      </c>
      <c r="J100" s="6">
        <v>300</v>
      </c>
      <c r="K100" s="6" t="s">
        <v>505</v>
      </c>
      <c r="L100" s="9">
        <v>100</v>
      </c>
      <c r="M100" s="6">
        <v>5</v>
      </c>
      <c r="N100" s="6">
        <v>5</v>
      </c>
      <c r="O100" s="6">
        <v>100</v>
      </c>
      <c r="P100" s="6"/>
      <c r="Q100" s="6"/>
      <c r="R100" s="9">
        <v>510</v>
      </c>
      <c r="S100" s="36"/>
      <c r="T100" s="36"/>
      <c r="U100" s="9"/>
    </row>
    <row r="101" spans="1:21" ht="15">
      <c r="A101" s="6">
        <v>167</v>
      </c>
      <c r="B101" s="6">
        <v>12</v>
      </c>
      <c r="C101" s="6" t="s">
        <v>46</v>
      </c>
      <c r="D101" s="6">
        <v>535</v>
      </c>
      <c r="E101" s="7" t="s">
        <v>491</v>
      </c>
      <c r="F101" s="7" t="s">
        <v>492</v>
      </c>
      <c r="G101" s="6" t="s">
        <v>59</v>
      </c>
      <c r="H101" s="8">
        <v>38508</v>
      </c>
      <c r="I101" s="6" t="s">
        <v>51</v>
      </c>
      <c r="J101" s="6">
        <v>150</v>
      </c>
      <c r="K101" s="6" t="s">
        <v>505</v>
      </c>
      <c r="L101" s="9">
        <v>100</v>
      </c>
      <c r="M101" s="6">
        <v>10</v>
      </c>
      <c r="N101" s="6">
        <v>5</v>
      </c>
      <c r="O101" s="6">
        <v>100</v>
      </c>
      <c r="P101" s="6"/>
      <c r="Q101" s="6"/>
      <c r="R101" s="9">
        <v>365</v>
      </c>
      <c r="S101" s="36"/>
      <c r="T101" s="36"/>
      <c r="U101" s="9"/>
    </row>
    <row r="102" spans="1:21" ht="15">
      <c r="A102" s="6">
        <v>168</v>
      </c>
      <c r="B102" s="6">
        <v>12</v>
      </c>
      <c r="C102" s="6" t="s">
        <v>46</v>
      </c>
      <c r="D102" s="6">
        <v>399</v>
      </c>
      <c r="E102" s="7" t="s">
        <v>668</v>
      </c>
      <c r="F102" s="7" t="s">
        <v>669</v>
      </c>
      <c r="G102" s="6" t="s">
        <v>50</v>
      </c>
      <c r="H102" s="8">
        <v>36897</v>
      </c>
      <c r="I102" s="6" t="s">
        <v>75</v>
      </c>
      <c r="J102" s="6">
        <v>150</v>
      </c>
      <c r="K102" s="6" t="s">
        <v>505</v>
      </c>
      <c r="L102" s="9">
        <v>100</v>
      </c>
      <c r="M102" s="6">
        <v>5</v>
      </c>
      <c r="N102" s="6">
        <v>5</v>
      </c>
      <c r="O102" s="6">
        <v>100</v>
      </c>
      <c r="P102" s="6"/>
      <c r="Q102" s="6"/>
      <c r="R102" s="9">
        <v>360</v>
      </c>
      <c r="S102" s="36"/>
      <c r="T102" s="36"/>
      <c r="U102" s="9"/>
    </row>
  </sheetData>
  <mergeCells count="2">
    <mergeCell ref="A1:T1"/>
    <mergeCell ref="A2:T2"/>
  </mergeCells>
  <printOptions/>
  <pageMargins left="0.3937007874015748" right="0.3937007874015748" top="0.3937007874015748" bottom="0.3937007874015748" header="0" footer="0"/>
  <pageSetup horizontalDpi="600" verticalDpi="600" orientation="landscape" paperSize="5" scale="94" r:id="rId2"/>
  <colBreaks count="1" manualBreakCount="1">
    <brk id="21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1">
      <selection activeCell="A1" sqref="A1:K1"/>
    </sheetView>
  </sheetViews>
  <sheetFormatPr defaultColWidth="9.140625" defaultRowHeight="15"/>
  <cols>
    <col min="1" max="1" width="8.421875" style="16" customWidth="1"/>
    <col min="2" max="2" width="10.140625" style="16" customWidth="1"/>
    <col min="3" max="10" width="12.7109375" style="16" customWidth="1"/>
    <col min="11" max="11" width="18.00390625" style="16" customWidth="1"/>
    <col min="12" max="16384" width="9.140625" style="16" customWidth="1"/>
  </cols>
  <sheetData>
    <row r="1" spans="1:11" ht="30.75" customHeight="1">
      <c r="A1" s="136" t="str">
        <f>'School Fees'!A1</f>
        <v>राजकीय उच्च माध्यमिक विद्यालय, रूपपुरा (कुचामन सिटी)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7.75" customHeight="1">
      <c r="A2" s="150" t="s">
        <v>509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35.25" customHeight="1">
      <c r="A3" s="50" t="s">
        <v>2</v>
      </c>
      <c r="B3" s="50" t="s">
        <v>3</v>
      </c>
      <c r="C3" s="51" t="s">
        <v>7</v>
      </c>
      <c r="D3" s="51" t="s">
        <v>8</v>
      </c>
      <c r="E3" s="51" t="s">
        <v>9</v>
      </c>
      <c r="F3" s="51" t="s">
        <v>10</v>
      </c>
      <c r="G3" s="51" t="s">
        <v>11</v>
      </c>
      <c r="H3" s="51" t="s">
        <v>12</v>
      </c>
      <c r="I3" s="51" t="s">
        <v>501</v>
      </c>
      <c r="J3" s="51" t="s">
        <v>6</v>
      </c>
      <c r="K3" s="51" t="s">
        <v>502</v>
      </c>
    </row>
    <row r="4" spans="1:11" ht="24.95" customHeight="1">
      <c r="A4" s="18">
        <v>1</v>
      </c>
      <c r="B4" s="18">
        <v>9</v>
      </c>
      <c r="C4" s="18">
        <f>SUMIF(Table1[कक्षा],9,Table1[छात्र निधि])</f>
        <v>2200</v>
      </c>
      <c r="D4" s="18">
        <f>SUMIF(Table1[कक्षा],9,Table1[SUPW&amp;CS])</f>
        <v>750</v>
      </c>
      <c r="E4" s="18">
        <f>SUMIF(Table1[कक्षा],9,Table1[प्रायोगिक/टंकण])</f>
        <v>0</v>
      </c>
      <c r="F4" s="18">
        <f>SUMIF(Table1[कक्षा],9,Table1[दुर्घटना बीमा])</f>
        <v>90</v>
      </c>
      <c r="G4" s="18">
        <f>SUMIF(Table1[कक्षा],9,Table1[स्काउट/गाईड])</f>
        <v>75</v>
      </c>
      <c r="H4" s="18">
        <f>SUMIF(Table1[कक्षा],9,Table1[विकास शुल्क])</f>
        <v>1500</v>
      </c>
      <c r="I4" s="18">
        <f>SUMIF(Table1[कक्षा],9,Table1[प्रवेश/पुनः प्रवेश शुल्क])</f>
        <v>0</v>
      </c>
      <c r="J4" s="18">
        <f>SUMIF(Table1[कक्षा],9,Table1[टी.सी.शुल्क])</f>
        <v>0</v>
      </c>
      <c r="K4" s="18">
        <f>SUM(C4:J4)</f>
        <v>4615</v>
      </c>
    </row>
    <row r="5" spans="1:11" ht="24.95" customHeight="1">
      <c r="A5" s="18">
        <v>2</v>
      </c>
      <c r="B5" s="18">
        <v>10</v>
      </c>
      <c r="C5" s="18">
        <f>SUMIF(Table1[कक्षा],10,Table1[छात्र निधि])</f>
        <v>4800</v>
      </c>
      <c r="D5" s="18">
        <f>SUMIF(Table1[कक्षा],10,Table1[SUPW&amp;CS])</f>
        <v>1650</v>
      </c>
      <c r="E5" s="18">
        <f>SUMIF(Table1[कक्षा],10,Table1[प्रायोगिक/टंकण])</f>
        <v>0</v>
      </c>
      <c r="F5" s="18">
        <f>SUMIF(Table1[कक्षा],10,Table1[दुर्घटना बीमा])</f>
        <v>285</v>
      </c>
      <c r="G5" s="18">
        <f>SUMIF(Table1[कक्षा],10,Table1[स्काउट/गाईड])</f>
        <v>165</v>
      </c>
      <c r="H5" s="18">
        <f>SUMIF(Table1[कक्षा],10,Table1[विकास शुल्क])</f>
        <v>3300</v>
      </c>
      <c r="I5" s="18">
        <f>SUMIF(Table1[कक्षा],10,Table1[प्रवेश/पुनः प्रवेश शुल्क])</f>
        <v>0</v>
      </c>
      <c r="J5" s="18">
        <f>SUMIF(Table1[कक्षा],10,Table1[टी.सी.शुल्क])</f>
        <v>0</v>
      </c>
      <c r="K5" s="18">
        <f>SUM(C5:J5)</f>
        <v>10200</v>
      </c>
    </row>
    <row r="6" spans="1:11" ht="24.95" customHeight="1">
      <c r="A6" s="18">
        <v>3</v>
      </c>
      <c r="B6" s="18">
        <v>11</v>
      </c>
      <c r="C6" s="18">
        <f>SUMIF(Table1[कक्षा],11,Table1[छात्र निधि])</f>
        <v>5700</v>
      </c>
      <c r="D6" s="18">
        <f>SUMIF(Table1[कक्षा],11,Table1[SUPW&amp;CS])</f>
        <v>0</v>
      </c>
      <c r="E6" s="18">
        <f>SUMIF(Table1[कक्षा],11,Table1[प्रायोगिक/टंकण])</f>
        <v>2900</v>
      </c>
      <c r="F6" s="18">
        <f>SUMIF(Table1[कक्षा],11,Table1[दुर्घटना बीमा])</f>
        <v>215</v>
      </c>
      <c r="G6" s="18">
        <f>SUMIF(Table1[कक्षा],11,Table1[स्काउट/गाईड])</f>
        <v>145</v>
      </c>
      <c r="H6" s="18">
        <f>SUMIF(Table1[कक्षा],11,Table1[विकास शुल्क])</f>
        <v>2900</v>
      </c>
      <c r="I6" s="18">
        <f>SUMIF(Table1[कक्षा],11,Table1[प्रवेश/पुनः प्रवेश शुल्क])</f>
        <v>0</v>
      </c>
      <c r="J6" s="18">
        <f>SUMIF(Table1[कक्षा],11,Table1[टी.सी.शुल्क])</f>
        <v>0</v>
      </c>
      <c r="K6" s="18">
        <f>SUM(C6:J6)</f>
        <v>11860</v>
      </c>
    </row>
    <row r="7" spans="1:11" ht="24.95" customHeight="1">
      <c r="A7" s="18">
        <v>4</v>
      </c>
      <c r="B7" s="18">
        <v>12</v>
      </c>
      <c r="C7" s="18">
        <f>SUMIF(Table1[कक्षा],12,Table1[छात्र निधि])</f>
        <v>4350</v>
      </c>
      <c r="D7" s="18">
        <f>SUMIF(Table1[कक्षा],12,Table1[SUPW&amp;CS])</f>
        <v>0</v>
      </c>
      <c r="E7" s="18">
        <f>SUMIF(Table1[कक्षा],12,Table1[प्रायोगिक/टंकण])</f>
        <v>2200</v>
      </c>
      <c r="F7" s="18">
        <f>SUMIF(Table1[कक्षा],12,Table1[दुर्घटना बीमा])</f>
        <v>160</v>
      </c>
      <c r="G7" s="18">
        <f>SUMIF(Table1[कक्षा],12,Table1[स्काउट/गाईड])</f>
        <v>110</v>
      </c>
      <c r="H7" s="18">
        <f>SUMIF(Table1[कक्षा],12,Table1[विकास शुल्क])</f>
        <v>2200</v>
      </c>
      <c r="I7" s="18">
        <f>SUMIF(Table1[कक्षा],12,Table1[प्रवेश/पुनः प्रवेश शुल्क])</f>
        <v>0</v>
      </c>
      <c r="J7" s="18">
        <f>SUMIF(Table1[कक्षा],12,Table1[टी.सी.शुल्क])</f>
        <v>0</v>
      </c>
      <c r="K7" s="18">
        <f>SUM(C7:J7)</f>
        <v>9020</v>
      </c>
    </row>
    <row r="8" spans="1:11" ht="34.5" customHeight="1">
      <c r="A8" s="149" t="s">
        <v>506</v>
      </c>
      <c r="B8" s="149"/>
      <c r="C8" s="29">
        <f>SUM(C4:C7)</f>
        <v>17050</v>
      </c>
      <c r="D8" s="29">
        <f aca="true" t="shared" si="0" ref="D8:K8">SUM(D4:D7)</f>
        <v>2400</v>
      </c>
      <c r="E8" s="29">
        <f t="shared" si="0"/>
        <v>5100</v>
      </c>
      <c r="F8" s="29">
        <f t="shared" si="0"/>
        <v>750</v>
      </c>
      <c r="G8" s="29">
        <f t="shared" si="0"/>
        <v>495</v>
      </c>
      <c r="H8" s="29">
        <f t="shared" si="0"/>
        <v>9900</v>
      </c>
      <c r="I8" s="29">
        <f t="shared" si="0"/>
        <v>0</v>
      </c>
      <c r="J8" s="29">
        <f t="shared" si="0"/>
        <v>0</v>
      </c>
      <c r="K8" s="29">
        <f t="shared" si="0"/>
        <v>35695</v>
      </c>
    </row>
    <row r="11" ht="30" customHeight="1"/>
    <row r="12" ht="30" customHeight="1"/>
    <row r="13" ht="30" customHeight="1"/>
    <row r="14" ht="30" customHeight="1"/>
  </sheetData>
  <sheetProtection password="CE26" sheet="1" objects="1" scenarios="1" selectLockedCells="1" selectUnlockedCells="1"/>
  <mergeCells count="3">
    <mergeCell ref="A8:B8"/>
    <mergeCell ref="A1:K1"/>
    <mergeCell ref="A2:K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2020-08-08T05:17:21Z</cp:lastPrinted>
  <dcterms:created xsi:type="dcterms:W3CDTF">2020-08-06T08:15:22Z</dcterms:created>
  <dcterms:modified xsi:type="dcterms:W3CDTF">2020-08-11T15:48:06Z</dcterms:modified>
  <cp:category/>
  <cp:version/>
  <cp:contentType/>
  <cp:contentStatus/>
</cp:coreProperties>
</file>