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90" windowWidth="20055" windowHeight="7905" tabRatio="690"/>
  </bookViews>
  <sheets>
    <sheet name="Instructions" sheetId="13" r:id="rId1"/>
    <sheet name="Cash Book Mad" sheetId="1" r:id="rId2"/>
    <sheet name="Opening Balance" sheetId="10" r:id="rId3"/>
    <sheet name="Datebysmry" sheetId="14" r:id="rId4"/>
    <sheet name="Entry Cr&amp;Dr" sheetId="9" r:id="rId5"/>
    <sheet name="Receipt" sheetId="8" r:id="rId6"/>
    <sheet name="Payment" sheetId="12" r:id="rId7"/>
    <sheet name="Sheet2" sheetId="16" state="hidden" r:id="rId8"/>
    <sheet name="Ledger" sheetId="15" r:id="rId9"/>
  </sheets>
  <definedNames>
    <definedName name="Mad">'Cash Book Mad'!$A$3:$A$29</definedName>
    <definedName name="opening_bal">'Opening Balance'!$B$5:$F$32</definedName>
    <definedName name="payment_entry">Payment!$D$2:$O$49</definedName>
    <definedName name="Payment_ledger">'Entry Cr&amp;Dr'!$G$3:$K$45</definedName>
    <definedName name="_xlnm.Print_Area" localSheetId="1">'Cash Book Mad'!$A$1:$F$29</definedName>
    <definedName name="_xlnm.Print_Area" localSheetId="2">'Opening Balance'!$A$1:$J$33</definedName>
    <definedName name="_xlnm.Print_Area" localSheetId="6">Payment!$A$1:$R$49</definedName>
    <definedName name="_xlnm.Print_Area" localSheetId="5">Receipt!$A$1:$R$48</definedName>
    <definedName name="_xlnm.Print_Titles" localSheetId="4">'Entry Cr&amp;Dr'!$4:$4</definedName>
    <definedName name="_xlnm.Print_Titles" localSheetId="2">'Opening Balance'!$3:$4</definedName>
    <definedName name="_xlnm.Print_Titles" localSheetId="6">Payment!$2:$2</definedName>
    <definedName name="_xlnm.Print_Titles" localSheetId="5">Receipt!$2:$2</definedName>
    <definedName name="receipt_entry">Receipt!$D$2:$O$48</definedName>
    <definedName name="receipt_ledger">'Entry Cr&amp;Dr'!$A$4:$E$45</definedName>
  </definedNames>
  <calcPr calcId="144525"/>
</workbook>
</file>

<file path=xl/calcChain.xml><?xml version="1.0" encoding="utf-8"?>
<calcChain xmlns="http://schemas.openxmlformats.org/spreadsheetml/2006/main">
  <c r="H14" i="10" l="1"/>
  <c r="H16" i="10"/>
  <c r="H17" i="10"/>
  <c r="H18" i="10"/>
  <c r="H19" i="10"/>
  <c r="H20" i="10"/>
  <c r="H23" i="10"/>
  <c r="H24" i="10"/>
  <c r="H25" i="10"/>
  <c r="H26" i="10"/>
  <c r="H27" i="10"/>
  <c r="H28" i="10"/>
  <c r="H29" i="10"/>
  <c r="H30" i="10"/>
  <c r="H31" i="10"/>
  <c r="F14" i="10"/>
  <c r="F16" i="10"/>
  <c r="F17" i="10"/>
  <c r="F18" i="10"/>
  <c r="F19" i="10"/>
  <c r="F20" i="10"/>
  <c r="F23" i="10"/>
  <c r="F24" i="10"/>
  <c r="F25" i="10"/>
  <c r="F26" i="10"/>
  <c r="J26" i="10" s="1"/>
  <c r="F27" i="10"/>
  <c r="F28" i="10"/>
  <c r="F29" i="10"/>
  <c r="F30" i="10"/>
  <c r="J30" i="10" s="1"/>
  <c r="F31" i="10"/>
  <c r="G31" i="10"/>
  <c r="G30" i="10"/>
  <c r="G29" i="10"/>
  <c r="G28" i="10"/>
  <c r="G27" i="10"/>
  <c r="G26" i="10"/>
  <c r="G25" i="10"/>
  <c r="G24" i="10"/>
  <c r="G23" i="10"/>
  <c r="G20" i="10"/>
  <c r="G19" i="10"/>
  <c r="G18" i="10"/>
  <c r="G17" i="10"/>
  <c r="G16" i="10"/>
  <c r="G14" i="10"/>
  <c r="E31" i="10"/>
  <c r="E30" i="10"/>
  <c r="E29" i="10"/>
  <c r="E28" i="10"/>
  <c r="E27" i="10"/>
  <c r="E26" i="10"/>
  <c r="E25" i="10"/>
  <c r="E24" i="10"/>
  <c r="E23" i="10"/>
  <c r="E20" i="10"/>
  <c r="E19" i="10"/>
  <c r="E18" i="10"/>
  <c r="E17" i="10"/>
  <c r="E16" i="10"/>
  <c r="E14" i="10"/>
  <c r="J18" i="10" l="1"/>
  <c r="J24" i="10"/>
  <c r="J28" i="10"/>
  <c r="J31" i="10"/>
  <c r="J27" i="10"/>
  <c r="J23" i="10"/>
  <c r="J29" i="10"/>
  <c r="J25" i="10"/>
  <c r="J19" i="10"/>
  <c r="J17" i="10"/>
  <c r="J20" i="10"/>
  <c r="J16" i="10"/>
  <c r="J14" i="10"/>
  <c r="A1" i="15"/>
  <c r="C5" i="15"/>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G42" i="16"/>
  <c r="D42" i="16"/>
  <c r="C42" i="16"/>
  <c r="B42" i="16"/>
  <c r="E2" i="16"/>
  <c r="E3" i="16"/>
  <c r="E4" i="16"/>
  <c r="E5" i="16"/>
  <c r="E6"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D2" i="16"/>
  <c r="D3" i="16"/>
  <c r="D4" i="16"/>
  <c r="D5" i="16"/>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C2" i="16"/>
  <c r="C3" i="16"/>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B2" i="16"/>
  <c r="B3" i="16"/>
  <c r="B4" i="16"/>
  <c r="B5" i="16"/>
  <c r="B6"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E1" i="16"/>
  <c r="D1" i="16"/>
  <c r="C1" i="16"/>
  <c r="B1" i="16"/>
  <c r="A49" i="16" l="1"/>
  <c r="A67" i="16"/>
  <c r="A77" i="16"/>
  <c r="A69" i="16"/>
  <c r="A65" i="16"/>
  <c r="A57" i="16"/>
  <c r="A53" i="16"/>
  <c r="A45" i="16"/>
  <c r="A80" i="16"/>
  <c r="A76" i="16"/>
  <c r="A72" i="16"/>
  <c r="A68" i="16"/>
  <c r="A64" i="16"/>
  <c r="A60" i="16"/>
  <c r="A56" i="16"/>
  <c r="A52" i="16"/>
  <c r="A48" i="16"/>
  <c r="A44" i="16"/>
  <c r="A79" i="16"/>
  <c r="A75" i="16"/>
  <c r="A63" i="16"/>
  <c r="A59" i="16"/>
  <c r="A55" i="16"/>
  <c r="A51" i="16"/>
  <c r="A47" i="16"/>
  <c r="A43" i="16"/>
  <c r="A82" i="16"/>
  <c r="A78" i="16"/>
  <c r="A74" i="16"/>
  <c r="A70" i="16"/>
  <c r="A66" i="16"/>
  <c r="A62" i="16"/>
  <c r="A58" i="16"/>
  <c r="A54" i="16"/>
  <c r="A50" i="16"/>
  <c r="A46" i="16"/>
  <c r="A42" i="16"/>
  <c r="A71" i="16"/>
  <c r="A81" i="16"/>
  <c r="A73" i="16"/>
  <c r="A61" i="16"/>
  <c r="A5" i="16"/>
  <c r="A41" i="16"/>
  <c r="A33" i="16"/>
  <c r="A25" i="16"/>
  <c r="A21" i="16"/>
  <c r="A13" i="16"/>
  <c r="A9" i="16"/>
  <c r="A40" i="16"/>
  <c r="A36" i="16"/>
  <c r="A32" i="16"/>
  <c r="A28" i="16"/>
  <c r="A24" i="16"/>
  <c r="A20" i="16"/>
  <c r="A16" i="16"/>
  <c r="A12" i="16"/>
  <c r="A8" i="16"/>
  <c r="A4" i="16"/>
  <c r="A1" i="16"/>
  <c r="A39" i="16"/>
  <c r="A35" i="16"/>
  <c r="A31" i="16"/>
  <c r="A27" i="16"/>
  <c r="A23" i="16"/>
  <c r="A19" i="16"/>
  <c r="A15" i="16"/>
  <c r="A11" i="16"/>
  <c r="A7" i="16"/>
  <c r="A3" i="16"/>
  <c r="A38" i="16"/>
  <c r="A34" i="16"/>
  <c r="A30" i="16"/>
  <c r="A26" i="16"/>
  <c r="A22" i="16"/>
  <c r="A18" i="16"/>
  <c r="A14" i="16"/>
  <c r="A10" i="16"/>
  <c r="A6" i="16"/>
  <c r="A2" i="16"/>
  <c r="A37" i="16"/>
  <c r="A29" i="16"/>
  <c r="A17" i="16"/>
  <c r="Q45" i="12"/>
  <c r="C25" i="12"/>
  <c r="C26" i="12"/>
  <c r="C27" i="12"/>
  <c r="C28" i="12"/>
  <c r="C29" i="12"/>
  <c r="C30" i="12"/>
  <c r="C31" i="12"/>
  <c r="C32" i="12"/>
  <c r="C33" i="12"/>
  <c r="C34" i="12"/>
  <c r="C35" i="12"/>
  <c r="C36" i="12"/>
  <c r="C37" i="12"/>
  <c r="C38" i="12"/>
  <c r="C39" i="12"/>
  <c r="C40" i="12"/>
  <c r="C41" i="12"/>
  <c r="C42" i="12"/>
  <c r="C43" i="12"/>
  <c r="B25" i="12"/>
  <c r="F25" i="12" s="1"/>
  <c r="B26" i="12"/>
  <c r="G26" i="12" s="1"/>
  <c r="B27" i="12"/>
  <c r="H27" i="12" s="1"/>
  <c r="B28" i="12"/>
  <c r="E28" i="12" s="1"/>
  <c r="B29" i="12"/>
  <c r="F29" i="12" s="1"/>
  <c r="B30" i="12"/>
  <c r="G30" i="12" s="1"/>
  <c r="B31" i="12"/>
  <c r="H31" i="12" s="1"/>
  <c r="B32" i="12"/>
  <c r="E32" i="12" s="1"/>
  <c r="B33" i="12"/>
  <c r="F33" i="12" s="1"/>
  <c r="B34" i="12"/>
  <c r="G34" i="12" s="1"/>
  <c r="B35" i="12"/>
  <c r="H35" i="12" s="1"/>
  <c r="B36" i="12"/>
  <c r="E36" i="12" s="1"/>
  <c r="B37" i="12"/>
  <c r="F37" i="12" s="1"/>
  <c r="B38" i="12"/>
  <c r="G38" i="12" s="1"/>
  <c r="B39" i="12"/>
  <c r="H39" i="12" s="1"/>
  <c r="B40" i="12"/>
  <c r="E40" i="12" s="1"/>
  <c r="B41" i="12"/>
  <c r="F41" i="12" s="1"/>
  <c r="B42" i="12"/>
  <c r="G42" i="12" s="1"/>
  <c r="B43" i="12"/>
  <c r="H43" i="12" s="1"/>
  <c r="C4" i="12"/>
  <c r="C5" i="12"/>
  <c r="C6" i="12"/>
  <c r="C7" i="12"/>
  <c r="C8" i="12"/>
  <c r="C9" i="12"/>
  <c r="C10" i="12"/>
  <c r="C11" i="12"/>
  <c r="C12" i="12"/>
  <c r="C13" i="12"/>
  <c r="C14" i="12"/>
  <c r="C15" i="12"/>
  <c r="C16" i="12"/>
  <c r="C17" i="12"/>
  <c r="C18" i="12"/>
  <c r="C19" i="12"/>
  <c r="C20" i="12"/>
  <c r="C21" i="12"/>
  <c r="C22" i="12"/>
  <c r="C23" i="12"/>
  <c r="C24" i="12"/>
  <c r="C3" i="12"/>
  <c r="B4" i="12"/>
  <c r="B5" i="12"/>
  <c r="B6" i="12"/>
  <c r="B7" i="12"/>
  <c r="B8" i="12"/>
  <c r="B9" i="12"/>
  <c r="B10" i="12"/>
  <c r="B11" i="12"/>
  <c r="B12" i="12"/>
  <c r="B13" i="12"/>
  <c r="B14" i="12"/>
  <c r="B15" i="12"/>
  <c r="B16" i="12"/>
  <c r="B17" i="12"/>
  <c r="B18" i="12"/>
  <c r="B19" i="12"/>
  <c r="B20" i="12"/>
  <c r="B21" i="12"/>
  <c r="B22" i="12"/>
  <c r="B23" i="12"/>
  <c r="B24" i="12"/>
  <c r="B3" i="12"/>
  <c r="A25" i="12"/>
  <c r="A26" i="12"/>
  <c r="A27" i="12"/>
  <c r="A28" i="12"/>
  <c r="A29" i="12"/>
  <c r="A30" i="12"/>
  <c r="A31" i="12"/>
  <c r="A32" i="12"/>
  <c r="A33" i="12"/>
  <c r="A34" i="12"/>
  <c r="A35" i="12"/>
  <c r="A36" i="12"/>
  <c r="A37" i="12"/>
  <c r="A38" i="12"/>
  <c r="A39" i="12"/>
  <c r="A40" i="12"/>
  <c r="A41" i="12"/>
  <c r="A42" i="12"/>
  <c r="A43" i="12"/>
  <c r="A4" i="12"/>
  <c r="A5" i="12"/>
  <c r="A6" i="12"/>
  <c r="A7" i="12"/>
  <c r="A8" i="12"/>
  <c r="A9" i="12"/>
  <c r="A10" i="12"/>
  <c r="A11" i="12"/>
  <c r="A12" i="12"/>
  <c r="A13" i="12"/>
  <c r="A14" i="12"/>
  <c r="A15" i="12"/>
  <c r="A16" i="12"/>
  <c r="A17" i="12"/>
  <c r="A18" i="12"/>
  <c r="A19" i="12"/>
  <c r="A20" i="12"/>
  <c r="A21" i="12"/>
  <c r="A22" i="12"/>
  <c r="A23" i="12"/>
  <c r="A24" i="12"/>
  <c r="A3" i="12"/>
  <c r="C25" i="8"/>
  <c r="C26" i="8"/>
  <c r="C27" i="8"/>
  <c r="C28" i="8"/>
  <c r="C29" i="8"/>
  <c r="C30" i="8"/>
  <c r="C31" i="8"/>
  <c r="C32" i="8"/>
  <c r="C33" i="8"/>
  <c r="C34" i="8"/>
  <c r="C35" i="8"/>
  <c r="C36" i="8"/>
  <c r="C37" i="8"/>
  <c r="C38" i="8"/>
  <c r="C39" i="8"/>
  <c r="C40" i="8"/>
  <c r="C41" i="8"/>
  <c r="C42" i="8"/>
  <c r="C43" i="8"/>
  <c r="C44" i="8"/>
  <c r="C5" i="8"/>
  <c r="C6" i="8"/>
  <c r="C7" i="8"/>
  <c r="C8" i="8"/>
  <c r="C9" i="8"/>
  <c r="C10" i="8"/>
  <c r="C11" i="8"/>
  <c r="C12" i="8"/>
  <c r="C13" i="8"/>
  <c r="C14" i="8"/>
  <c r="C15" i="8"/>
  <c r="C16" i="8"/>
  <c r="C17" i="8"/>
  <c r="C18" i="8"/>
  <c r="C19" i="8"/>
  <c r="C20" i="8"/>
  <c r="C21" i="8"/>
  <c r="C22" i="8"/>
  <c r="C23" i="8"/>
  <c r="C24" i="8"/>
  <c r="C4" i="8"/>
  <c r="B25" i="8"/>
  <c r="E25" i="8" s="1"/>
  <c r="B26" i="8"/>
  <c r="F26" i="8" s="1"/>
  <c r="B27" i="8"/>
  <c r="G27" i="8" s="1"/>
  <c r="B28" i="8"/>
  <c r="H28" i="8" s="1"/>
  <c r="B29" i="8"/>
  <c r="E29" i="8" s="1"/>
  <c r="B30" i="8"/>
  <c r="F30" i="8" s="1"/>
  <c r="B31" i="8"/>
  <c r="G31" i="8" s="1"/>
  <c r="B32" i="8"/>
  <c r="H32" i="8" s="1"/>
  <c r="B33" i="8"/>
  <c r="E33" i="8" s="1"/>
  <c r="B34" i="8"/>
  <c r="F34" i="8" s="1"/>
  <c r="B35" i="8"/>
  <c r="G35" i="8" s="1"/>
  <c r="B36" i="8"/>
  <c r="H36" i="8" s="1"/>
  <c r="B37" i="8"/>
  <c r="E37" i="8" s="1"/>
  <c r="B38" i="8"/>
  <c r="F38" i="8" s="1"/>
  <c r="B39" i="8"/>
  <c r="G39" i="8" s="1"/>
  <c r="B40" i="8"/>
  <c r="H40" i="8" s="1"/>
  <c r="B41" i="8"/>
  <c r="E41" i="8" s="1"/>
  <c r="B42" i="8"/>
  <c r="F42" i="8" s="1"/>
  <c r="B43" i="8"/>
  <c r="G43" i="8" s="1"/>
  <c r="B44" i="8"/>
  <c r="H44" i="8" s="1"/>
  <c r="B5" i="8"/>
  <c r="B6" i="8"/>
  <c r="B7" i="8"/>
  <c r="B8" i="8"/>
  <c r="B9" i="8"/>
  <c r="B10" i="8"/>
  <c r="B11" i="8"/>
  <c r="B12" i="8"/>
  <c r="B13" i="8"/>
  <c r="B14" i="8"/>
  <c r="B15" i="8"/>
  <c r="B16" i="8"/>
  <c r="B17" i="8"/>
  <c r="B18" i="8"/>
  <c r="B19" i="8"/>
  <c r="B20" i="8"/>
  <c r="B21" i="8"/>
  <c r="B22" i="8"/>
  <c r="B23" i="8"/>
  <c r="B24" i="8"/>
  <c r="B4" i="8"/>
  <c r="A39" i="8"/>
  <c r="A40" i="8"/>
  <c r="A41" i="8"/>
  <c r="A42" i="8"/>
  <c r="A43" i="8"/>
  <c r="A4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4" i="8"/>
  <c r="E8" i="14"/>
  <c r="F8" i="14"/>
  <c r="A1" i="14"/>
  <c r="G47" i="12" l="1"/>
  <c r="R47" i="12"/>
  <c r="H47" i="12"/>
  <c r="L47" i="12"/>
  <c r="D47" i="12"/>
  <c r="E47" i="12"/>
  <c r="M47" i="12"/>
  <c r="O47" i="12"/>
  <c r="I47" i="12"/>
  <c r="P47" i="12"/>
  <c r="F47" i="12"/>
  <c r="J47" i="12"/>
  <c r="N47" i="12"/>
  <c r="Q47" i="12"/>
  <c r="Q46" i="12" s="1"/>
  <c r="K47" i="12"/>
  <c r="R47" i="8"/>
  <c r="P47" i="8"/>
  <c r="Q47" i="8"/>
  <c r="G47" i="8"/>
  <c r="F9" i="10" s="1"/>
  <c r="K47" i="8"/>
  <c r="F10" i="10" s="1"/>
  <c r="O47" i="8"/>
  <c r="F15" i="10" s="1"/>
  <c r="H47" i="8"/>
  <c r="F13" i="10" s="1"/>
  <c r="L47" i="8"/>
  <c r="F12" i="10" s="1"/>
  <c r="D47" i="8"/>
  <c r="F5" i="10" s="1"/>
  <c r="I47" i="8"/>
  <c r="F11" i="10" s="1"/>
  <c r="M47" i="8"/>
  <c r="F8" i="10" s="1"/>
  <c r="E47" i="8"/>
  <c r="F6" i="10" s="1"/>
  <c r="F47" i="8"/>
  <c r="F21" i="10" s="1"/>
  <c r="J47" i="8"/>
  <c r="F7" i="10" s="1"/>
  <c r="N47" i="8"/>
  <c r="F22" i="10" s="1"/>
  <c r="E9" i="15"/>
  <c r="F9" i="15"/>
  <c r="G9" i="15"/>
  <c r="C9" i="15"/>
  <c r="B9" i="15"/>
  <c r="G10" i="15"/>
  <c r="G14" i="15"/>
  <c r="G18" i="15"/>
  <c r="G22" i="15"/>
  <c r="G26" i="15"/>
  <c r="G30" i="15"/>
  <c r="G34" i="15"/>
  <c r="G38" i="15"/>
  <c r="G42" i="15"/>
  <c r="G46" i="15"/>
  <c r="F10" i="15"/>
  <c r="F14" i="15"/>
  <c r="F18" i="15"/>
  <c r="F22" i="15"/>
  <c r="F26" i="15"/>
  <c r="F30" i="15"/>
  <c r="F34" i="15"/>
  <c r="F38" i="15"/>
  <c r="F42" i="15"/>
  <c r="F46" i="15"/>
  <c r="E10" i="15"/>
  <c r="E14" i="15"/>
  <c r="E18" i="15"/>
  <c r="E22" i="15"/>
  <c r="E26" i="15"/>
  <c r="E30" i="15"/>
  <c r="E34" i="15"/>
  <c r="E38" i="15"/>
  <c r="E42" i="15"/>
  <c r="E46" i="15"/>
  <c r="C10" i="15"/>
  <c r="C14" i="15"/>
  <c r="C18" i="15"/>
  <c r="C22" i="15"/>
  <c r="C26" i="15"/>
  <c r="C30" i="15"/>
  <c r="C34" i="15"/>
  <c r="C38" i="15"/>
  <c r="C42" i="15"/>
  <c r="C46" i="15"/>
  <c r="B13" i="15"/>
  <c r="B17" i="15"/>
  <c r="B21" i="15"/>
  <c r="B25" i="15"/>
  <c r="B29" i="15"/>
  <c r="B33" i="15"/>
  <c r="B37" i="15"/>
  <c r="B41" i="15"/>
  <c r="B45" i="15"/>
  <c r="B49" i="15"/>
  <c r="G11" i="15"/>
  <c r="G15" i="15"/>
  <c r="G19" i="15"/>
  <c r="G23" i="15"/>
  <c r="G27" i="15"/>
  <c r="G31" i="15"/>
  <c r="G35" i="15"/>
  <c r="G39" i="15"/>
  <c r="G43" i="15"/>
  <c r="G47" i="15"/>
  <c r="F11" i="15"/>
  <c r="F15" i="15"/>
  <c r="F19" i="15"/>
  <c r="F23" i="15"/>
  <c r="F27" i="15"/>
  <c r="F31" i="15"/>
  <c r="F35" i="15"/>
  <c r="F39" i="15"/>
  <c r="F43" i="15"/>
  <c r="F47" i="15"/>
  <c r="E11" i="15"/>
  <c r="E15" i="15"/>
  <c r="E19" i="15"/>
  <c r="E23" i="15"/>
  <c r="E27" i="15"/>
  <c r="E31" i="15"/>
  <c r="E35" i="15"/>
  <c r="E39" i="15"/>
  <c r="E43" i="15"/>
  <c r="E47" i="15"/>
  <c r="C11" i="15"/>
  <c r="C15" i="15"/>
  <c r="C19" i="15"/>
  <c r="C23" i="15"/>
  <c r="C27" i="15"/>
  <c r="C31" i="15"/>
  <c r="C35" i="15"/>
  <c r="C39" i="15"/>
  <c r="C43" i="15"/>
  <c r="C47" i="15"/>
  <c r="B14" i="15"/>
  <c r="B18" i="15"/>
  <c r="B22" i="15"/>
  <c r="B26" i="15"/>
  <c r="B30" i="15"/>
  <c r="B34" i="15"/>
  <c r="B38" i="15"/>
  <c r="B42" i="15"/>
  <c r="B46" i="15"/>
  <c r="B12" i="15"/>
  <c r="E37" i="15"/>
  <c r="C13" i="15"/>
  <c r="C21" i="15"/>
  <c r="C29" i="15"/>
  <c r="C37" i="15"/>
  <c r="C45" i="15"/>
  <c r="B16" i="15"/>
  <c r="B24" i="15"/>
  <c r="B32" i="15"/>
  <c r="B40" i="15"/>
  <c r="G12" i="15"/>
  <c r="G16" i="15"/>
  <c r="G20" i="15"/>
  <c r="G24" i="15"/>
  <c r="G28" i="15"/>
  <c r="G32" i="15"/>
  <c r="G36" i="15"/>
  <c r="G40" i="15"/>
  <c r="G44" i="15"/>
  <c r="G48" i="15"/>
  <c r="F12" i="15"/>
  <c r="F16" i="15"/>
  <c r="F20" i="15"/>
  <c r="F24" i="15"/>
  <c r="F28" i="15"/>
  <c r="F32" i="15"/>
  <c r="F36" i="15"/>
  <c r="F40" i="15"/>
  <c r="F44" i="15"/>
  <c r="F48" i="15"/>
  <c r="E12" i="15"/>
  <c r="E16" i="15"/>
  <c r="E20" i="15"/>
  <c r="E24" i="15"/>
  <c r="E28" i="15"/>
  <c r="E32" i="15"/>
  <c r="E36" i="15"/>
  <c r="E40" i="15"/>
  <c r="E44" i="15"/>
  <c r="E48" i="15"/>
  <c r="C12" i="15"/>
  <c r="C16" i="15"/>
  <c r="C20" i="15"/>
  <c r="C24" i="15"/>
  <c r="C28" i="15"/>
  <c r="C32" i="15"/>
  <c r="C36" i="15"/>
  <c r="C40" i="15"/>
  <c r="C44" i="15"/>
  <c r="C48" i="15"/>
  <c r="B15" i="15"/>
  <c r="B19" i="15"/>
  <c r="B23" i="15"/>
  <c r="B27" i="15"/>
  <c r="B31" i="15"/>
  <c r="B35" i="15"/>
  <c r="B39" i="15"/>
  <c r="B43" i="15"/>
  <c r="B47" i="15"/>
  <c r="B10" i="15"/>
  <c r="B48" i="15"/>
  <c r="G13" i="15"/>
  <c r="G17" i="15"/>
  <c r="G21" i="15"/>
  <c r="G25" i="15"/>
  <c r="G29" i="15"/>
  <c r="G33" i="15"/>
  <c r="G37" i="15"/>
  <c r="G41" i="15"/>
  <c r="G45" i="15"/>
  <c r="G49" i="15"/>
  <c r="F13" i="15"/>
  <c r="F17" i="15"/>
  <c r="F21" i="15"/>
  <c r="F25" i="15"/>
  <c r="F29" i="15"/>
  <c r="F33" i="15"/>
  <c r="F37" i="15"/>
  <c r="F41" i="15"/>
  <c r="F45" i="15"/>
  <c r="F49" i="15"/>
  <c r="E13" i="15"/>
  <c r="E17" i="15"/>
  <c r="E21" i="15"/>
  <c r="E25" i="15"/>
  <c r="E29" i="15"/>
  <c r="E33" i="15"/>
  <c r="E41" i="15"/>
  <c r="E45" i="15"/>
  <c r="E49" i="15"/>
  <c r="C17" i="15"/>
  <c r="C25" i="15"/>
  <c r="C33" i="15"/>
  <c r="C41" i="15"/>
  <c r="C49" i="15"/>
  <c r="B20" i="15"/>
  <c r="B28" i="15"/>
  <c r="B36" i="15"/>
  <c r="B44" i="15"/>
  <c r="B11" i="15"/>
  <c r="I44" i="8"/>
  <c r="F39" i="12"/>
  <c r="G33" i="12"/>
  <c r="K29" i="12"/>
  <c r="E40" i="8"/>
  <c r="J43" i="12"/>
  <c r="O37" i="12"/>
  <c r="N31" i="12"/>
  <c r="J27" i="12"/>
  <c r="E32" i="8"/>
  <c r="G41" i="12"/>
  <c r="K37" i="12"/>
  <c r="F31" i="12"/>
  <c r="G25" i="12"/>
  <c r="I28" i="8"/>
  <c r="N39" i="12"/>
  <c r="J35" i="12"/>
  <c r="O29" i="12"/>
  <c r="M32" i="8"/>
  <c r="I36" i="8"/>
  <c r="N37" i="8"/>
  <c r="K33" i="8"/>
  <c r="K41" i="8"/>
  <c r="O37" i="8"/>
  <c r="F29" i="8"/>
  <c r="F37" i="8"/>
  <c r="G29" i="8"/>
  <c r="J25" i="8"/>
  <c r="M40" i="8"/>
  <c r="G37" i="8"/>
  <c r="J33" i="8"/>
  <c r="N29" i="8"/>
  <c r="K25" i="8"/>
  <c r="J41" i="8"/>
  <c r="O29" i="8"/>
  <c r="D27" i="8"/>
  <c r="D43" i="8"/>
  <c r="H43" i="8"/>
  <c r="H27" i="8"/>
  <c r="D39" i="8"/>
  <c r="J44" i="8"/>
  <c r="L43" i="8"/>
  <c r="N40" i="8"/>
  <c r="J36" i="8"/>
  <c r="L35" i="8"/>
  <c r="N32" i="8"/>
  <c r="F32" i="8"/>
  <c r="J28" i="8"/>
  <c r="L27" i="8"/>
  <c r="D35" i="8"/>
  <c r="M44" i="8"/>
  <c r="E44" i="8"/>
  <c r="N41" i="8"/>
  <c r="F41" i="8"/>
  <c r="I40" i="8"/>
  <c r="H39" i="8"/>
  <c r="J37" i="8"/>
  <c r="M36" i="8"/>
  <c r="E36" i="8"/>
  <c r="N33" i="8"/>
  <c r="F33" i="8"/>
  <c r="I32" i="8"/>
  <c r="H31" i="8"/>
  <c r="J29" i="8"/>
  <c r="M28" i="8"/>
  <c r="E28" i="8"/>
  <c r="N25" i="8"/>
  <c r="F25" i="8"/>
  <c r="H35" i="8"/>
  <c r="F40" i="8"/>
  <c r="D31" i="8"/>
  <c r="N44" i="8"/>
  <c r="F44" i="8"/>
  <c r="O41" i="8"/>
  <c r="G41" i="8"/>
  <c r="J40" i="8"/>
  <c r="L39" i="8"/>
  <c r="K37" i="8"/>
  <c r="N36" i="8"/>
  <c r="F36" i="8"/>
  <c r="O33" i="8"/>
  <c r="G33" i="8"/>
  <c r="J32" i="8"/>
  <c r="L31" i="8"/>
  <c r="K29" i="8"/>
  <c r="N28" i="8"/>
  <c r="F28" i="8"/>
  <c r="O25" i="8"/>
  <c r="G25" i="8"/>
  <c r="D38" i="12"/>
  <c r="M42" i="12"/>
  <c r="I38" i="12"/>
  <c r="E34" i="12"/>
  <c r="E26" i="12"/>
  <c r="D34" i="12"/>
  <c r="H34" i="12"/>
  <c r="D30" i="12"/>
  <c r="N43" i="12"/>
  <c r="F43" i="12"/>
  <c r="I42" i="12"/>
  <c r="K41" i="12"/>
  <c r="J39" i="12"/>
  <c r="M38" i="12"/>
  <c r="E38" i="12"/>
  <c r="N35" i="12"/>
  <c r="F35" i="12"/>
  <c r="I34" i="12"/>
  <c r="K33" i="12"/>
  <c r="J31" i="12"/>
  <c r="M30" i="12"/>
  <c r="E30" i="12"/>
  <c r="N27" i="12"/>
  <c r="F27" i="12"/>
  <c r="I26" i="12"/>
  <c r="K25" i="12"/>
  <c r="E42" i="12"/>
  <c r="M34" i="12"/>
  <c r="I30" i="12"/>
  <c r="M26" i="12"/>
  <c r="M43" i="12"/>
  <c r="E43" i="12"/>
  <c r="H42" i="12"/>
  <c r="I39" i="12"/>
  <c r="L38" i="12"/>
  <c r="M35" i="12"/>
  <c r="E35" i="12"/>
  <c r="I31" i="12"/>
  <c r="L30" i="12"/>
  <c r="M27" i="12"/>
  <c r="E27" i="12"/>
  <c r="H26" i="12"/>
  <c r="D26" i="12"/>
  <c r="D42" i="12"/>
  <c r="I43" i="12"/>
  <c r="L42" i="12"/>
  <c r="O41" i="12"/>
  <c r="M39" i="12"/>
  <c r="E39" i="12"/>
  <c r="H38" i="12"/>
  <c r="G37" i="12"/>
  <c r="I35" i="12"/>
  <c r="L34" i="12"/>
  <c r="O33" i="12"/>
  <c r="M31" i="12"/>
  <c r="E31" i="12"/>
  <c r="H30" i="12"/>
  <c r="G29" i="12"/>
  <c r="I27" i="12"/>
  <c r="L26" i="12"/>
  <c r="O25" i="12"/>
  <c r="N40" i="12"/>
  <c r="F40" i="12"/>
  <c r="N36" i="12"/>
  <c r="F36" i="12"/>
  <c r="J32" i="12"/>
  <c r="F32" i="12"/>
  <c r="J28" i="12"/>
  <c r="D25" i="12"/>
  <c r="D33" i="12"/>
  <c r="D41" i="12"/>
  <c r="H41" i="12"/>
  <c r="K40" i="12"/>
  <c r="L37" i="12"/>
  <c r="O36" i="12"/>
  <c r="G36" i="12"/>
  <c r="H33" i="12"/>
  <c r="K32" i="12"/>
  <c r="G32" i="12"/>
  <c r="L29" i="12"/>
  <c r="O28" i="12"/>
  <c r="G28" i="12"/>
  <c r="H25" i="12"/>
  <c r="D28" i="12"/>
  <c r="D32" i="12"/>
  <c r="D36" i="12"/>
  <c r="D40" i="12"/>
  <c r="O43" i="12"/>
  <c r="K43" i="12"/>
  <c r="G43" i="12"/>
  <c r="N42" i="12"/>
  <c r="J42" i="12"/>
  <c r="F42" i="12"/>
  <c r="M41" i="12"/>
  <c r="I41" i="12"/>
  <c r="E41" i="12"/>
  <c r="L40" i="12"/>
  <c r="H40" i="12"/>
  <c r="O39" i="12"/>
  <c r="K39" i="12"/>
  <c r="G39" i="12"/>
  <c r="N38" i="12"/>
  <c r="J38" i="12"/>
  <c r="F38" i="12"/>
  <c r="M37" i="12"/>
  <c r="I37" i="12"/>
  <c r="E37" i="12"/>
  <c r="L36" i="12"/>
  <c r="H36" i="12"/>
  <c r="O35" i="12"/>
  <c r="K35" i="12"/>
  <c r="G35" i="12"/>
  <c r="N34" i="12"/>
  <c r="J34" i="12"/>
  <c r="F34" i="12"/>
  <c r="M33" i="12"/>
  <c r="I33" i="12"/>
  <c r="E33" i="12"/>
  <c r="L32" i="12"/>
  <c r="H32" i="12"/>
  <c r="O31" i="12"/>
  <c r="K31" i="12"/>
  <c r="G31" i="12"/>
  <c r="N30" i="12"/>
  <c r="J30" i="12"/>
  <c r="F30" i="12"/>
  <c r="M29" i="12"/>
  <c r="I29" i="12"/>
  <c r="E29" i="12"/>
  <c r="L28" i="12"/>
  <c r="H28" i="12"/>
  <c r="O27" i="12"/>
  <c r="K27" i="12"/>
  <c r="G27" i="12"/>
  <c r="N26" i="12"/>
  <c r="J26" i="12"/>
  <c r="F26" i="12"/>
  <c r="M25" i="12"/>
  <c r="I25" i="12"/>
  <c r="E25" i="12"/>
  <c r="J40" i="12"/>
  <c r="J36" i="12"/>
  <c r="N32" i="12"/>
  <c r="N28" i="12"/>
  <c r="F28" i="12"/>
  <c r="D29" i="12"/>
  <c r="D37" i="12"/>
  <c r="L41" i="12"/>
  <c r="O40" i="12"/>
  <c r="G40" i="12"/>
  <c r="H37" i="12"/>
  <c r="K36" i="12"/>
  <c r="L33" i="12"/>
  <c r="O32" i="12"/>
  <c r="H29" i="12"/>
  <c r="K28" i="12"/>
  <c r="L25" i="12"/>
  <c r="D27" i="12"/>
  <c r="D31" i="12"/>
  <c r="D35" i="12"/>
  <c r="D39" i="12"/>
  <c r="D43" i="12"/>
  <c r="L43" i="12"/>
  <c r="O42" i="12"/>
  <c r="K42" i="12"/>
  <c r="N41" i="12"/>
  <c r="J41" i="12"/>
  <c r="M40" i="12"/>
  <c r="I40" i="12"/>
  <c r="L39" i="12"/>
  <c r="O38" i="12"/>
  <c r="K38" i="12"/>
  <c r="N37" i="12"/>
  <c r="J37" i="12"/>
  <c r="M36" i="12"/>
  <c r="I36" i="12"/>
  <c r="L35" i="12"/>
  <c r="O34" i="12"/>
  <c r="K34" i="12"/>
  <c r="N33" i="12"/>
  <c r="J33" i="12"/>
  <c r="M32" i="12"/>
  <c r="I32" i="12"/>
  <c r="L31" i="12"/>
  <c r="O30" i="12"/>
  <c r="K30" i="12"/>
  <c r="N29" i="12"/>
  <c r="J29" i="12"/>
  <c r="M28" i="12"/>
  <c r="I28" i="12"/>
  <c r="L27" i="12"/>
  <c r="O26" i="12"/>
  <c r="K26" i="12"/>
  <c r="N25" i="12"/>
  <c r="J25" i="12"/>
  <c r="K42" i="8"/>
  <c r="O38" i="8"/>
  <c r="G38" i="8"/>
  <c r="K34" i="8"/>
  <c r="G34" i="8"/>
  <c r="K30" i="8"/>
  <c r="G30" i="8"/>
  <c r="K26" i="8"/>
  <c r="G26" i="8"/>
  <c r="D30" i="8"/>
  <c r="D38" i="8"/>
  <c r="I43" i="8"/>
  <c r="E43" i="8"/>
  <c r="H42" i="8"/>
  <c r="I39" i="8"/>
  <c r="E39" i="8"/>
  <c r="H38" i="8"/>
  <c r="M35" i="8"/>
  <c r="E35" i="8"/>
  <c r="H34" i="8"/>
  <c r="I31" i="8"/>
  <c r="L30" i="8"/>
  <c r="M27" i="8"/>
  <c r="L26" i="8"/>
  <c r="D29" i="8"/>
  <c r="D33" i="8"/>
  <c r="D37" i="8"/>
  <c r="D41" i="8"/>
  <c r="O44" i="8"/>
  <c r="K44" i="8"/>
  <c r="G44" i="8"/>
  <c r="N43" i="8"/>
  <c r="J43" i="8"/>
  <c r="F43" i="8"/>
  <c r="M42" i="8"/>
  <c r="I42" i="8"/>
  <c r="E42" i="8"/>
  <c r="L41" i="8"/>
  <c r="H41" i="8"/>
  <c r="O40" i="8"/>
  <c r="K40" i="8"/>
  <c r="G40" i="8"/>
  <c r="N39" i="8"/>
  <c r="J39" i="8"/>
  <c r="F39" i="8"/>
  <c r="M38" i="8"/>
  <c r="I38" i="8"/>
  <c r="E38" i="8"/>
  <c r="L37" i="8"/>
  <c r="H37" i="8"/>
  <c r="O36" i="8"/>
  <c r="K36" i="8"/>
  <c r="G36" i="8"/>
  <c r="N35" i="8"/>
  <c r="J35" i="8"/>
  <c r="F35" i="8"/>
  <c r="M34" i="8"/>
  <c r="I34" i="8"/>
  <c r="E34" i="8"/>
  <c r="L33" i="8"/>
  <c r="H33" i="8"/>
  <c r="O32" i="8"/>
  <c r="K32" i="8"/>
  <c r="G32" i="8"/>
  <c r="N31" i="8"/>
  <c r="J31" i="8"/>
  <c r="F31" i="8"/>
  <c r="M30" i="8"/>
  <c r="I30" i="8"/>
  <c r="E30" i="8"/>
  <c r="L29" i="8"/>
  <c r="H29" i="8"/>
  <c r="O28" i="8"/>
  <c r="K28" i="8"/>
  <c r="G28" i="8"/>
  <c r="N27" i="8"/>
  <c r="J27" i="8"/>
  <c r="F27" i="8"/>
  <c r="M26" i="8"/>
  <c r="I26" i="8"/>
  <c r="E26" i="8"/>
  <c r="L25" i="8"/>
  <c r="H25" i="8"/>
  <c r="O42" i="8"/>
  <c r="G42" i="8"/>
  <c r="K38" i="8"/>
  <c r="O34" i="8"/>
  <c r="O30" i="8"/>
  <c r="O26" i="8"/>
  <c r="D26" i="8"/>
  <c r="D34" i="8"/>
  <c r="D42" i="8"/>
  <c r="M43" i="8"/>
  <c r="L42" i="8"/>
  <c r="M39" i="8"/>
  <c r="L38" i="8"/>
  <c r="I35" i="8"/>
  <c r="L34" i="8"/>
  <c r="M31" i="8"/>
  <c r="E31" i="8"/>
  <c r="H30" i="8"/>
  <c r="I27" i="8"/>
  <c r="E27" i="8"/>
  <c r="H26" i="8"/>
  <c r="D28" i="8"/>
  <c r="D32" i="8"/>
  <c r="D36" i="8"/>
  <c r="D40" i="8"/>
  <c r="D44" i="8"/>
  <c r="L44" i="8"/>
  <c r="O43" i="8"/>
  <c r="K43" i="8"/>
  <c r="N42" i="8"/>
  <c r="J42" i="8"/>
  <c r="M41" i="8"/>
  <c r="I41" i="8"/>
  <c r="L40" i="8"/>
  <c r="O39" i="8"/>
  <c r="K39" i="8"/>
  <c r="N38" i="8"/>
  <c r="J38" i="8"/>
  <c r="M37" i="8"/>
  <c r="I37" i="8"/>
  <c r="L36" i="8"/>
  <c r="O35" i="8"/>
  <c r="K35" i="8"/>
  <c r="N34" i="8"/>
  <c r="J34" i="8"/>
  <c r="M33" i="8"/>
  <c r="I33" i="8"/>
  <c r="L32" i="8"/>
  <c r="O31" i="8"/>
  <c r="K31" i="8"/>
  <c r="N30" i="8"/>
  <c r="J30" i="8"/>
  <c r="M29" i="8"/>
  <c r="I29" i="8"/>
  <c r="L28" i="8"/>
  <c r="O27" i="8"/>
  <c r="K27" i="8"/>
  <c r="N26" i="8"/>
  <c r="J26" i="8"/>
  <c r="M25" i="8"/>
  <c r="I25" i="8"/>
  <c r="D25" i="8"/>
  <c r="D22" i="8"/>
  <c r="E23" i="8"/>
  <c r="D24" i="8"/>
  <c r="F32" i="10" l="1"/>
  <c r="H7" i="10"/>
  <c r="J7" i="10" s="1"/>
  <c r="H15" i="10"/>
  <c r="J15" i="10" s="1"/>
  <c r="H12" i="10"/>
  <c r="J12" i="10" s="1"/>
  <c r="H10" i="10"/>
  <c r="J10" i="10" s="1"/>
  <c r="H21" i="10"/>
  <c r="J21" i="10" s="1"/>
  <c r="H8" i="10"/>
  <c r="J8" i="10" s="1"/>
  <c r="H13" i="10"/>
  <c r="J13" i="10" s="1"/>
  <c r="H6" i="10"/>
  <c r="J6" i="10" s="1"/>
  <c r="H22" i="10"/>
  <c r="J22" i="10" s="1"/>
  <c r="H11" i="10"/>
  <c r="J11" i="10" s="1"/>
  <c r="H5" i="10"/>
  <c r="J5" i="10" s="1"/>
  <c r="H9" i="10"/>
  <c r="J9" i="10" s="1"/>
  <c r="C3" i="15"/>
  <c r="P39" i="12"/>
  <c r="R39" i="12" s="1"/>
  <c r="P31" i="12"/>
  <c r="R31" i="12" s="1"/>
  <c r="P26" i="12"/>
  <c r="R26" i="12" s="1"/>
  <c r="P43" i="12"/>
  <c r="R43" i="12" s="1"/>
  <c r="P27" i="12"/>
  <c r="R27" i="12" s="1"/>
  <c r="P29" i="12"/>
  <c r="R29" i="12" s="1"/>
  <c r="P36" i="12"/>
  <c r="R36" i="12" s="1"/>
  <c r="P33" i="12"/>
  <c r="R33" i="12" s="1"/>
  <c r="P34" i="12"/>
  <c r="R34" i="12" s="1"/>
  <c r="P32" i="12"/>
  <c r="R32" i="12" s="1"/>
  <c r="P25" i="12"/>
  <c r="R25" i="12" s="1"/>
  <c r="P38" i="12"/>
  <c r="R38" i="12" s="1"/>
  <c r="P35" i="12"/>
  <c r="R35" i="12" s="1"/>
  <c r="P28" i="12"/>
  <c r="R28" i="12" s="1"/>
  <c r="P42" i="12"/>
  <c r="R42" i="12" s="1"/>
  <c r="P30" i="12"/>
  <c r="R30" i="12" s="1"/>
  <c r="P37" i="12"/>
  <c r="R37" i="12" s="1"/>
  <c r="P40" i="12"/>
  <c r="R40" i="12" s="1"/>
  <c r="P41" i="12"/>
  <c r="R41" i="12" s="1"/>
  <c r="P31" i="8"/>
  <c r="R31" i="8" s="1"/>
  <c r="P40" i="8"/>
  <c r="R40" i="8" s="1"/>
  <c r="P35" i="8"/>
  <c r="R35" i="8" s="1"/>
  <c r="P43" i="8"/>
  <c r="R43" i="8" s="1"/>
  <c r="P39" i="8"/>
  <c r="R39" i="8" s="1"/>
  <c r="P27" i="8"/>
  <c r="R27" i="8" s="1"/>
  <c r="P42" i="8"/>
  <c r="R42" i="8" s="1"/>
  <c r="P44" i="8"/>
  <c r="R44" i="8" s="1"/>
  <c r="P41" i="8"/>
  <c r="R41" i="8" s="1"/>
  <c r="P32" i="8"/>
  <c r="R32" i="8" s="1"/>
  <c r="P28" i="8"/>
  <c r="R28" i="8" s="1"/>
  <c r="P30" i="8"/>
  <c r="R30" i="8" s="1"/>
  <c r="P38" i="8"/>
  <c r="R38" i="8" s="1"/>
  <c r="P29" i="8"/>
  <c r="R29" i="8" s="1"/>
  <c r="P33" i="8"/>
  <c r="R33" i="8" s="1"/>
  <c r="P37" i="8"/>
  <c r="R37" i="8" s="1"/>
  <c r="P36" i="8"/>
  <c r="R36" i="8" s="1"/>
  <c r="P34" i="8"/>
  <c r="R34" i="8" s="1"/>
  <c r="P25" i="8"/>
  <c r="R25" i="8" s="1"/>
  <c r="P26" i="8"/>
  <c r="R26" i="8" s="1"/>
  <c r="E3" i="15"/>
  <c r="M24" i="8"/>
  <c r="L22" i="8"/>
  <c r="H23" i="8"/>
  <c r="J23" i="8"/>
  <c r="I24" i="8"/>
  <c r="E24" i="8"/>
  <c r="N23" i="8"/>
  <c r="F23" i="8"/>
  <c r="H22" i="8"/>
  <c r="J22" i="8"/>
  <c r="O24" i="8"/>
  <c r="L23" i="8"/>
  <c r="D23" i="8"/>
  <c r="N22" i="8"/>
  <c r="F22" i="8"/>
  <c r="N24" i="8"/>
  <c r="G24" i="8"/>
  <c r="M22" i="8"/>
  <c r="I22" i="8"/>
  <c r="J24" i="8"/>
  <c r="O22" i="8"/>
  <c r="K22" i="8"/>
  <c r="G22" i="8"/>
  <c r="K24" i="8"/>
  <c r="F24" i="8"/>
  <c r="E22" i="8"/>
  <c r="O23" i="8"/>
  <c r="K23" i="8"/>
  <c r="G23" i="8"/>
  <c r="L24" i="8"/>
  <c r="H24" i="8"/>
  <c r="M23" i="8"/>
  <c r="I23" i="8"/>
  <c r="D4" i="15" l="1"/>
  <c r="P24" i="8"/>
  <c r="R24" i="8" s="1"/>
  <c r="P23" i="8"/>
  <c r="R23" i="8" s="1"/>
  <c r="P22" i="8"/>
  <c r="R22" i="8" s="1"/>
  <c r="A1" i="9"/>
  <c r="H32" i="10" l="1"/>
  <c r="E23" i="12" l="1"/>
  <c r="N23" i="12"/>
  <c r="O23" i="12"/>
  <c r="H22" i="12"/>
  <c r="N22" i="12"/>
  <c r="O22" i="12"/>
  <c r="G24" i="12"/>
  <c r="N24" i="12"/>
  <c r="O24" i="12"/>
  <c r="H5" i="8"/>
  <c r="L5" i="8"/>
  <c r="E5" i="8"/>
  <c r="I5" i="8"/>
  <c r="M5" i="8"/>
  <c r="D5" i="8"/>
  <c r="F5" i="8"/>
  <c r="J5" i="8"/>
  <c r="N5" i="8"/>
  <c r="G5" i="8"/>
  <c r="K5" i="8"/>
  <c r="O5" i="8"/>
  <c r="G19" i="12"/>
  <c r="N19" i="12"/>
  <c r="O19" i="12"/>
  <c r="G15" i="12"/>
  <c r="N15" i="12"/>
  <c r="O15" i="12"/>
  <c r="G11" i="12"/>
  <c r="O11" i="12"/>
  <c r="N11" i="12"/>
  <c r="E7" i="12"/>
  <c r="O7" i="12"/>
  <c r="N7" i="12"/>
  <c r="E20" i="12"/>
  <c r="O20" i="12"/>
  <c r="N20" i="12"/>
  <c r="H16" i="12"/>
  <c r="O16" i="12"/>
  <c r="N16" i="12"/>
  <c r="H12" i="12"/>
  <c r="O12" i="12"/>
  <c r="N12" i="12"/>
  <c r="F8" i="12"/>
  <c r="O8" i="12"/>
  <c r="N8" i="12"/>
  <c r="F4" i="12"/>
  <c r="O4" i="12"/>
  <c r="N4" i="12"/>
  <c r="G21" i="12"/>
  <c r="N21" i="12"/>
  <c r="O21" i="12"/>
  <c r="G17" i="12"/>
  <c r="N17" i="12"/>
  <c r="O17" i="12"/>
  <c r="G13" i="12"/>
  <c r="O13" i="12"/>
  <c r="N13" i="12"/>
  <c r="G9" i="12"/>
  <c r="O9" i="12"/>
  <c r="N9" i="12"/>
  <c r="E5" i="12"/>
  <c r="O5" i="12"/>
  <c r="N5" i="12"/>
  <c r="G3" i="12"/>
  <c r="N3" i="12"/>
  <c r="O3" i="12"/>
  <c r="E18" i="12"/>
  <c r="N18" i="12"/>
  <c r="O18" i="12"/>
  <c r="H14" i="12"/>
  <c r="N14" i="12"/>
  <c r="O14" i="12"/>
  <c r="H10" i="12"/>
  <c r="N10" i="12"/>
  <c r="O10" i="12"/>
  <c r="G6" i="12"/>
  <c r="N6" i="12"/>
  <c r="O6" i="12"/>
  <c r="G20" i="8"/>
  <c r="O20" i="8"/>
  <c r="M20" i="8"/>
  <c r="N20" i="8"/>
  <c r="G16" i="8"/>
  <c r="O16" i="8"/>
  <c r="M16" i="8"/>
  <c r="N16" i="8"/>
  <c r="G12" i="8"/>
  <c r="O12" i="8"/>
  <c r="M12" i="8"/>
  <c r="N12" i="8"/>
  <c r="F8" i="8"/>
  <c r="O8" i="8"/>
  <c r="M8" i="8"/>
  <c r="N8" i="8"/>
  <c r="E19" i="8"/>
  <c r="N19" i="8"/>
  <c r="M19" i="8"/>
  <c r="O19" i="8"/>
  <c r="E15" i="8"/>
  <c r="N15" i="8"/>
  <c r="M15" i="8"/>
  <c r="O15" i="8"/>
  <c r="E11" i="8"/>
  <c r="N11" i="8"/>
  <c r="M11" i="8"/>
  <c r="O11" i="8"/>
  <c r="G7" i="8"/>
  <c r="N7" i="8"/>
  <c r="M7" i="8"/>
  <c r="O7" i="8"/>
  <c r="G18" i="8"/>
  <c r="O18" i="8"/>
  <c r="M18" i="8"/>
  <c r="N18" i="8"/>
  <c r="G14" i="8"/>
  <c r="O14" i="8"/>
  <c r="M14" i="8"/>
  <c r="N14" i="8"/>
  <c r="G10" i="8"/>
  <c r="O10" i="8"/>
  <c r="M10" i="8"/>
  <c r="N10" i="8"/>
  <c r="H6" i="8"/>
  <c r="O6" i="8"/>
  <c r="M6" i="8"/>
  <c r="N6" i="8"/>
  <c r="E21" i="8"/>
  <c r="N21" i="8"/>
  <c r="M21" i="8"/>
  <c r="O21" i="8"/>
  <c r="E17" i="8"/>
  <c r="N17" i="8"/>
  <c r="M17" i="8"/>
  <c r="O17" i="8"/>
  <c r="E13" i="8"/>
  <c r="N13" i="8"/>
  <c r="M13" i="8"/>
  <c r="O13" i="8"/>
  <c r="H9" i="8"/>
  <c r="N9" i="8"/>
  <c r="M9" i="8"/>
  <c r="O9" i="8"/>
  <c r="D17" i="8"/>
  <c r="D14" i="8"/>
  <c r="L21" i="8"/>
  <c r="L19" i="8"/>
  <c r="J18" i="8"/>
  <c r="L17" i="8"/>
  <c r="L15" i="8"/>
  <c r="J14" i="8"/>
  <c r="L13" i="8"/>
  <c r="L11" i="8"/>
  <c r="J10" i="8"/>
  <c r="E9" i="8"/>
  <c r="K6" i="8"/>
  <c r="G6" i="8"/>
  <c r="M4" i="12"/>
  <c r="I4" i="12"/>
  <c r="E4" i="12"/>
  <c r="L5" i="12"/>
  <c r="H5" i="12"/>
  <c r="D11" i="12"/>
  <c r="D19" i="12"/>
  <c r="J24" i="12"/>
  <c r="F24" i="12"/>
  <c r="L23" i="12"/>
  <c r="H23" i="12"/>
  <c r="F21" i="12"/>
  <c r="H19" i="12"/>
  <c r="J17" i="12"/>
  <c r="L15" i="12"/>
  <c r="F13" i="12"/>
  <c r="H11" i="12"/>
  <c r="J7" i="12"/>
  <c r="K21" i="8"/>
  <c r="H19" i="8"/>
  <c r="I18" i="8"/>
  <c r="K17" i="8"/>
  <c r="H15" i="8"/>
  <c r="I14" i="8"/>
  <c r="K13" i="8"/>
  <c r="H11" i="8"/>
  <c r="I10" i="8"/>
  <c r="J6" i="8"/>
  <c r="F6" i="8"/>
  <c r="L4" i="12"/>
  <c r="H4" i="12"/>
  <c r="D5" i="12"/>
  <c r="K5" i="12"/>
  <c r="G5" i="12"/>
  <c r="D13" i="12"/>
  <c r="D21" i="12"/>
  <c r="M24" i="12"/>
  <c r="I24" i="12"/>
  <c r="E24" i="12"/>
  <c r="K23" i="12"/>
  <c r="G23" i="12"/>
  <c r="L21" i="12"/>
  <c r="F19" i="12"/>
  <c r="H17" i="12"/>
  <c r="J15" i="12"/>
  <c r="L13" i="12"/>
  <c r="F11" i="12"/>
  <c r="H7" i="12"/>
  <c r="D10" i="8"/>
  <c r="D18" i="8"/>
  <c r="H21" i="8"/>
  <c r="F18" i="8"/>
  <c r="H17" i="8"/>
  <c r="F14" i="8"/>
  <c r="H13" i="8"/>
  <c r="F10" i="8"/>
  <c r="I6" i="8"/>
  <c r="E6" i="8"/>
  <c r="D4" i="12"/>
  <c r="K4" i="12"/>
  <c r="G4" i="12"/>
  <c r="J5" i="12"/>
  <c r="F5" i="12"/>
  <c r="D15" i="12"/>
  <c r="D23" i="12"/>
  <c r="L24" i="12"/>
  <c r="H24" i="12"/>
  <c r="J23" i="12"/>
  <c r="F23" i="12"/>
  <c r="J21" i="12"/>
  <c r="L19" i="12"/>
  <c r="F17" i="12"/>
  <c r="H15" i="12"/>
  <c r="J13" i="12"/>
  <c r="L11" i="12"/>
  <c r="F7" i="12"/>
  <c r="D13" i="8"/>
  <c r="D21" i="8"/>
  <c r="G21" i="8"/>
  <c r="E18" i="8"/>
  <c r="G17" i="8"/>
  <c r="E14" i="8"/>
  <c r="G13" i="8"/>
  <c r="E10" i="8"/>
  <c r="L6" i="8"/>
  <c r="J4" i="12"/>
  <c r="M5" i="12"/>
  <c r="I5" i="12"/>
  <c r="D17" i="12"/>
  <c r="D24" i="12"/>
  <c r="K24" i="12"/>
  <c r="M23" i="12"/>
  <c r="I23" i="12"/>
  <c r="H21" i="12"/>
  <c r="J19" i="12"/>
  <c r="L17" i="12"/>
  <c r="F15" i="12"/>
  <c r="H13" i="12"/>
  <c r="J11" i="12"/>
  <c r="L7" i="12"/>
  <c r="D6" i="12"/>
  <c r="J6" i="12"/>
  <c r="F6" i="12"/>
  <c r="M6" i="12"/>
  <c r="I6" i="12"/>
  <c r="E6" i="12"/>
  <c r="L6" i="12"/>
  <c r="H6" i="12"/>
  <c r="K6" i="12"/>
  <c r="L22" i="12"/>
  <c r="L20" i="12"/>
  <c r="H20" i="12"/>
  <c r="L18" i="12"/>
  <c r="H18" i="12"/>
  <c r="D7" i="12"/>
  <c r="D12" i="12"/>
  <c r="D16" i="12"/>
  <c r="D20" i="12"/>
  <c r="K22" i="12"/>
  <c r="G22" i="12"/>
  <c r="M21" i="12"/>
  <c r="I21" i="12"/>
  <c r="E21" i="12"/>
  <c r="K20" i="12"/>
  <c r="G20" i="12"/>
  <c r="M19" i="12"/>
  <c r="I19" i="12"/>
  <c r="E19" i="12"/>
  <c r="K18" i="12"/>
  <c r="G18" i="12"/>
  <c r="M17" i="12"/>
  <c r="I17" i="12"/>
  <c r="E17" i="12"/>
  <c r="K16" i="12"/>
  <c r="G16" i="12"/>
  <c r="M15" i="12"/>
  <c r="I15" i="12"/>
  <c r="E15" i="12"/>
  <c r="K14" i="12"/>
  <c r="G14" i="12"/>
  <c r="M13" i="12"/>
  <c r="I13" i="12"/>
  <c r="E13" i="12"/>
  <c r="K12" i="12"/>
  <c r="G12" i="12"/>
  <c r="M11" i="12"/>
  <c r="I11" i="12"/>
  <c r="E11" i="12"/>
  <c r="K10" i="12"/>
  <c r="G10" i="12"/>
  <c r="M8" i="12"/>
  <c r="I8" i="12"/>
  <c r="E8" i="12"/>
  <c r="K7" i="12"/>
  <c r="G7" i="12"/>
  <c r="D8" i="12"/>
  <c r="F22" i="12"/>
  <c r="J20" i="12"/>
  <c r="F18" i="12"/>
  <c r="J16" i="12"/>
  <c r="F16" i="12"/>
  <c r="J14" i="12"/>
  <c r="J12" i="12"/>
  <c r="F12" i="12"/>
  <c r="J10" i="12"/>
  <c r="F10" i="12"/>
  <c r="L8" i="12"/>
  <c r="H8" i="12"/>
  <c r="J22" i="12"/>
  <c r="F20" i="12"/>
  <c r="J18" i="12"/>
  <c r="F14" i="12"/>
  <c r="D10" i="12"/>
  <c r="D14" i="12"/>
  <c r="D18" i="12"/>
  <c r="D22" i="12"/>
  <c r="M22" i="12"/>
  <c r="I22" i="12"/>
  <c r="E22" i="12"/>
  <c r="K21" i="12"/>
  <c r="M20" i="12"/>
  <c r="I20" i="12"/>
  <c r="K19" i="12"/>
  <c r="M18" i="12"/>
  <c r="I18" i="12"/>
  <c r="K17" i="12"/>
  <c r="M16" i="12"/>
  <c r="I16" i="12"/>
  <c r="E16" i="12"/>
  <c r="K15" i="12"/>
  <c r="M14" i="12"/>
  <c r="I14" i="12"/>
  <c r="E14" i="12"/>
  <c r="K13" i="12"/>
  <c r="M12" i="12"/>
  <c r="I12" i="12"/>
  <c r="E12" i="12"/>
  <c r="K11" i="12"/>
  <c r="M10" i="12"/>
  <c r="I10" i="12"/>
  <c r="E10" i="12"/>
  <c r="K8" i="12"/>
  <c r="G8" i="12"/>
  <c r="M7" i="12"/>
  <c r="I7" i="12"/>
  <c r="L16" i="12"/>
  <c r="L14" i="12"/>
  <c r="L12" i="12"/>
  <c r="L10" i="12"/>
  <c r="J8" i="12"/>
  <c r="J20" i="8"/>
  <c r="F20" i="8"/>
  <c r="F12" i="8"/>
  <c r="E20" i="8"/>
  <c r="I16" i="8"/>
  <c r="E16" i="8"/>
  <c r="K15" i="8"/>
  <c r="G15" i="8"/>
  <c r="I12" i="8"/>
  <c r="K11" i="8"/>
  <c r="G11" i="8"/>
  <c r="D11" i="8"/>
  <c r="D15" i="8"/>
  <c r="D19" i="8"/>
  <c r="J21" i="8"/>
  <c r="F21" i="8"/>
  <c r="L20" i="8"/>
  <c r="H20" i="8"/>
  <c r="J19" i="8"/>
  <c r="F19" i="8"/>
  <c r="L18" i="8"/>
  <c r="H18" i="8"/>
  <c r="J17" i="8"/>
  <c r="F17" i="8"/>
  <c r="L16" i="8"/>
  <c r="H16" i="8"/>
  <c r="J15" i="8"/>
  <c r="F15" i="8"/>
  <c r="L14" i="8"/>
  <c r="H14" i="8"/>
  <c r="J13" i="8"/>
  <c r="F13" i="8"/>
  <c r="L12" i="8"/>
  <c r="H12" i="8"/>
  <c r="J11" i="8"/>
  <c r="F11" i="8"/>
  <c r="L10" i="8"/>
  <c r="H10" i="8"/>
  <c r="J16" i="8"/>
  <c r="F16" i="8"/>
  <c r="J12" i="8"/>
  <c r="I20" i="8"/>
  <c r="K19" i="8"/>
  <c r="G19" i="8"/>
  <c r="E12" i="8"/>
  <c r="D12" i="8"/>
  <c r="D16" i="8"/>
  <c r="D20" i="8"/>
  <c r="I21" i="8"/>
  <c r="K20" i="8"/>
  <c r="I19" i="8"/>
  <c r="K18" i="8"/>
  <c r="I17" i="8"/>
  <c r="K16" i="8"/>
  <c r="I15" i="8"/>
  <c r="K14" i="8"/>
  <c r="I13" i="8"/>
  <c r="K12" i="8"/>
  <c r="I11" i="8"/>
  <c r="K10" i="8"/>
  <c r="I9" i="8"/>
  <c r="K9" i="8"/>
  <c r="G9" i="8"/>
  <c r="J9" i="8"/>
  <c r="F9" i="8"/>
  <c r="D9" i="8"/>
  <c r="L9" i="8"/>
  <c r="J9" i="12"/>
  <c r="F9" i="12"/>
  <c r="M9" i="12"/>
  <c r="I9" i="12"/>
  <c r="E9" i="12"/>
  <c r="D9" i="12"/>
  <c r="L9" i="12"/>
  <c r="H9" i="12"/>
  <c r="K9" i="12"/>
  <c r="J3" i="12"/>
  <c r="F3" i="12"/>
  <c r="M3" i="12"/>
  <c r="I3" i="12"/>
  <c r="E3" i="12"/>
  <c r="L3" i="12"/>
  <c r="H3" i="12"/>
  <c r="D3" i="12"/>
  <c r="K3" i="12"/>
  <c r="D7" i="8"/>
  <c r="J7" i="8"/>
  <c r="F7" i="8"/>
  <c r="I7" i="8"/>
  <c r="E7" i="8"/>
  <c r="L7" i="8"/>
  <c r="H7" i="8"/>
  <c r="K7" i="8"/>
  <c r="I8" i="8"/>
  <c r="E8" i="8"/>
  <c r="L8" i="8"/>
  <c r="H8" i="8"/>
  <c r="D8" i="8"/>
  <c r="K8" i="8"/>
  <c r="G8" i="8"/>
  <c r="J8" i="8"/>
  <c r="D6" i="8"/>
  <c r="P9" i="12" l="1"/>
  <c r="R9" i="12" s="1"/>
  <c r="P18" i="12"/>
  <c r="R18" i="12" s="1"/>
  <c r="P4" i="12"/>
  <c r="R4" i="12" s="1"/>
  <c r="P10" i="12"/>
  <c r="R10" i="12" s="1"/>
  <c r="P16" i="12"/>
  <c r="R16" i="12" s="1"/>
  <c r="P6" i="12"/>
  <c r="R6" i="12" s="1"/>
  <c r="P22" i="12"/>
  <c r="R22" i="12" s="1"/>
  <c r="P8" i="12"/>
  <c r="R8" i="12" s="1"/>
  <c r="P12" i="12"/>
  <c r="R12" i="12" s="1"/>
  <c r="P15" i="12"/>
  <c r="R15" i="12" s="1"/>
  <c r="P21" i="12"/>
  <c r="R21" i="12" s="1"/>
  <c r="P5" i="12"/>
  <c r="R5" i="12" s="1"/>
  <c r="P7" i="12"/>
  <c r="R7" i="12" s="1"/>
  <c r="P13" i="12"/>
  <c r="R13" i="12" s="1"/>
  <c r="P19" i="12"/>
  <c r="R19" i="12" s="1"/>
  <c r="P3" i="12"/>
  <c r="P14" i="12"/>
  <c r="R14" i="12" s="1"/>
  <c r="P20" i="12"/>
  <c r="R20" i="12" s="1"/>
  <c r="P24" i="12"/>
  <c r="R24" i="12" s="1"/>
  <c r="P11" i="12"/>
  <c r="R11" i="12" s="1"/>
  <c r="P17" i="12"/>
  <c r="R17" i="12" s="1"/>
  <c r="P23" i="12"/>
  <c r="R23" i="12" s="1"/>
  <c r="P17" i="8"/>
  <c r="R17" i="8" s="1"/>
  <c r="P21" i="8"/>
  <c r="R21" i="8" s="1"/>
  <c r="P18" i="8"/>
  <c r="R18" i="8" s="1"/>
  <c r="P16" i="8"/>
  <c r="R16" i="8" s="1"/>
  <c r="P20" i="8"/>
  <c r="R20" i="8" s="1"/>
  <c r="P19" i="8"/>
  <c r="R19" i="8" s="1"/>
  <c r="P13" i="8"/>
  <c r="R13" i="8" s="1"/>
  <c r="P14" i="8"/>
  <c r="R14" i="8" s="1"/>
  <c r="P7" i="8"/>
  <c r="R7" i="8" s="1"/>
  <c r="P12" i="8"/>
  <c r="R12" i="8" s="1"/>
  <c r="P15" i="8"/>
  <c r="R15" i="8" s="1"/>
  <c r="P11" i="8"/>
  <c r="R11" i="8" s="1"/>
  <c r="P5" i="8"/>
  <c r="R5" i="8" s="1"/>
  <c r="P8" i="8"/>
  <c r="R8" i="8" s="1"/>
  <c r="P9" i="8"/>
  <c r="R9" i="8" s="1"/>
  <c r="P10" i="8"/>
  <c r="R10" i="8" s="1"/>
  <c r="P6" i="8"/>
  <c r="R6" i="8" s="1"/>
  <c r="E45" i="12"/>
  <c r="E46" i="12" s="1"/>
  <c r="K45" i="12"/>
  <c r="K46" i="12" s="1"/>
  <c r="G10" i="10" s="1"/>
  <c r="L45" i="12"/>
  <c r="L46" i="12" s="1"/>
  <c r="G12" i="10" s="1"/>
  <c r="M45" i="12"/>
  <c r="M46" i="12" s="1"/>
  <c r="G8" i="10" s="1"/>
  <c r="N45" i="12"/>
  <c r="N46" i="12" s="1"/>
  <c r="J45" i="12"/>
  <c r="J46" i="12" s="1"/>
  <c r="G7" i="10" s="1"/>
  <c r="F45" i="12"/>
  <c r="F46" i="12" s="1"/>
  <c r="G21" i="10" s="1"/>
  <c r="G45" i="12"/>
  <c r="G46" i="12" s="1"/>
  <c r="G9" i="10" s="1"/>
  <c r="H45" i="12"/>
  <c r="H46" i="12" s="1"/>
  <c r="G13" i="10" s="1"/>
  <c r="I45" i="12"/>
  <c r="I46" i="12" s="1"/>
  <c r="G11" i="10" s="1"/>
  <c r="O45" i="12"/>
  <c r="O46" i="12" s="1"/>
  <c r="G15" i="10" s="1"/>
  <c r="D4" i="8"/>
  <c r="G4" i="8"/>
  <c r="K4" i="8"/>
  <c r="O4" i="8"/>
  <c r="E4" i="8"/>
  <c r="H4" i="8"/>
  <c r="L4" i="8"/>
  <c r="I4" i="8"/>
  <c r="M4" i="8"/>
  <c r="F4" i="8"/>
  <c r="J4" i="8"/>
  <c r="N4" i="8"/>
  <c r="D45" i="12"/>
  <c r="D46" i="12" s="1"/>
  <c r="G5" i="10" s="1"/>
  <c r="G22" i="10" l="1"/>
  <c r="G6" i="10"/>
  <c r="R3" i="12"/>
  <c r="P45" i="12"/>
  <c r="P46" i="12" s="1"/>
  <c r="P4" i="8"/>
  <c r="R4" i="8" s="1"/>
  <c r="Q3" i="8"/>
  <c r="Q48" i="8" s="1"/>
  <c r="Q46" i="8" s="1"/>
  <c r="Q49" i="12" s="1"/>
  <c r="B22" i="10"/>
  <c r="A1" i="10"/>
  <c r="A3" i="8" l="1"/>
  <c r="D32" i="10"/>
  <c r="B6" i="10"/>
  <c r="B7" i="10"/>
  <c r="B8" i="10"/>
  <c r="B9" i="10"/>
  <c r="B10" i="10"/>
  <c r="B11" i="10"/>
  <c r="B12" i="10"/>
  <c r="B13" i="10"/>
  <c r="B14" i="10"/>
  <c r="B15" i="10"/>
  <c r="B16" i="10"/>
  <c r="B17" i="10"/>
  <c r="B18" i="10"/>
  <c r="B19" i="10"/>
  <c r="B20" i="10"/>
  <c r="B21" i="10"/>
  <c r="B23" i="10"/>
  <c r="B24" i="10"/>
  <c r="B25" i="10"/>
  <c r="B26" i="10"/>
  <c r="B27" i="10"/>
  <c r="B28" i="10"/>
  <c r="B29" i="10"/>
  <c r="B30" i="10"/>
  <c r="B31" i="10"/>
  <c r="B5" i="10"/>
  <c r="C32" i="10"/>
  <c r="Q48" i="12" l="1"/>
  <c r="O3" i="8"/>
  <c r="N3" i="8"/>
  <c r="M3" i="8"/>
  <c r="C33" i="10"/>
  <c r="D3" i="8"/>
  <c r="D48" i="8" s="1"/>
  <c r="E3" i="8"/>
  <c r="E48" i="8" s="1"/>
  <c r="F3" i="8"/>
  <c r="J3" i="8"/>
  <c r="J48" i="8" s="1"/>
  <c r="K3" i="8"/>
  <c r="G3" i="8"/>
  <c r="H3" i="8"/>
  <c r="L3" i="8"/>
  <c r="I3" i="8"/>
  <c r="K48" i="8" l="1"/>
  <c r="K46" i="8" s="1"/>
  <c r="O48" i="8"/>
  <c r="O46" i="8" s="1"/>
  <c r="L48" i="8"/>
  <c r="L46" i="8" s="1"/>
  <c r="H48" i="8"/>
  <c r="H46" i="8" s="1"/>
  <c r="F48" i="8"/>
  <c r="F46" i="8" s="1"/>
  <c r="M48" i="8"/>
  <c r="M46" i="8" s="1"/>
  <c r="G48" i="8"/>
  <c r="G46" i="8" s="1"/>
  <c r="N48" i="8"/>
  <c r="N46" i="8" s="1"/>
  <c r="I48" i="8"/>
  <c r="I46" i="8" s="1"/>
  <c r="J46" i="8"/>
  <c r="E46" i="8"/>
  <c r="D46" i="8"/>
  <c r="J32" i="10" s="1"/>
  <c r="P3" i="8"/>
  <c r="P48" i="8" s="1"/>
  <c r="P46" i="8" s="1"/>
  <c r="P49" i="12" s="1"/>
  <c r="I29" i="10"/>
  <c r="I17" i="10"/>
  <c r="I26" i="10"/>
  <c r="I27" i="10"/>
  <c r="I19" i="10"/>
  <c r="I28" i="10"/>
  <c r="I30" i="10"/>
  <c r="I25" i="10"/>
  <c r="I31" i="10"/>
  <c r="I24" i="10"/>
  <c r="I20" i="10"/>
  <c r="G32" i="10"/>
  <c r="G33" i="10" s="1"/>
  <c r="I23" i="10"/>
  <c r="E5" i="10" l="1"/>
  <c r="I5" i="10" s="1"/>
  <c r="D49" i="12"/>
  <c r="E22" i="10"/>
  <c r="I22" i="10" s="1"/>
  <c r="N49" i="12"/>
  <c r="N48" i="12" s="1"/>
  <c r="E13" i="10"/>
  <c r="I13" i="10" s="1"/>
  <c r="H49" i="12"/>
  <c r="H48" i="12" s="1"/>
  <c r="E6" i="10"/>
  <c r="I6" i="10" s="1"/>
  <c r="E49" i="12"/>
  <c r="E48" i="12" s="1"/>
  <c r="E9" i="10"/>
  <c r="G49" i="12"/>
  <c r="G48" i="12" s="1"/>
  <c r="E12" i="10"/>
  <c r="I12" i="10" s="1"/>
  <c r="L49" i="12"/>
  <c r="L48" i="12" s="1"/>
  <c r="E7" i="10"/>
  <c r="I7" i="10" s="1"/>
  <c r="J49" i="12"/>
  <c r="J48" i="12" s="1"/>
  <c r="E8" i="10"/>
  <c r="I8" i="10" s="1"/>
  <c r="M49" i="12"/>
  <c r="E15" i="10"/>
  <c r="I15" i="10" s="1"/>
  <c r="O49" i="12"/>
  <c r="E11" i="10"/>
  <c r="I11" i="10" s="1"/>
  <c r="I49" i="12"/>
  <c r="I48" i="12" s="1"/>
  <c r="E21" i="10"/>
  <c r="I21" i="10" s="1"/>
  <c r="F49" i="12"/>
  <c r="E10" i="10"/>
  <c r="I10" i="10" s="1"/>
  <c r="K49" i="12"/>
  <c r="K48" i="12" s="1"/>
  <c r="I9" i="10"/>
  <c r="F48" i="12"/>
  <c r="M48" i="12"/>
  <c r="O48" i="12"/>
  <c r="R3" i="8"/>
  <c r="R48" i="8" s="1"/>
  <c r="R46" i="8" s="1"/>
  <c r="R49" i="12" s="1"/>
  <c r="D48" i="12"/>
  <c r="I14" i="10"/>
  <c r="I16" i="10"/>
  <c r="I18" i="10"/>
  <c r="P48" i="12" l="1"/>
  <c r="E32" i="10"/>
  <c r="R45" i="12"/>
  <c r="R46" i="12" s="1"/>
  <c r="R48" i="12" l="1"/>
  <c r="I32" i="10"/>
  <c r="I33" i="10" s="1"/>
  <c r="E33" i="10"/>
</calcChain>
</file>

<file path=xl/sharedStrings.xml><?xml version="1.0" encoding="utf-8"?>
<sst xmlns="http://schemas.openxmlformats.org/spreadsheetml/2006/main" count="264" uniqueCount="118">
  <si>
    <t>Opening Balance</t>
  </si>
  <si>
    <t>Mad</t>
  </si>
  <si>
    <t>CSG</t>
  </si>
  <si>
    <t>Scout Guide</t>
  </si>
  <si>
    <t>SMC Training</t>
  </si>
  <si>
    <t>Internet</t>
  </si>
  <si>
    <t>Cycle and Transport Voucher</t>
  </si>
  <si>
    <t>Scholarship</t>
  </si>
  <si>
    <t>Science</t>
  </si>
  <si>
    <t>Gas Subcidy, MDM, Cook-Cum Helper</t>
  </si>
  <si>
    <t>Bank Interest</t>
  </si>
  <si>
    <t>Receipt</t>
  </si>
  <si>
    <t>Bhawan Nirman</t>
  </si>
  <si>
    <t>School Repairing</t>
  </si>
  <si>
    <t>Lab</t>
  </si>
  <si>
    <t>Game related</t>
  </si>
  <si>
    <t>Liberary</t>
  </si>
  <si>
    <t>Electricty/Water Bill</t>
  </si>
  <si>
    <t>Payment</t>
  </si>
  <si>
    <t>FVC</t>
  </si>
  <si>
    <t>Government Senior Secondary School, Rooppura</t>
  </si>
  <si>
    <t>इस लिस्ट में आप अपनी कैश बुक में प्रचलित मद लिखे अगर लिखे गये मदों के अलावा भी आपके मद है तो आप लिस्ट में जहा other लिखा है वहा पर ऐड कर सकते है |</t>
  </si>
  <si>
    <t>क्र.स.</t>
  </si>
  <si>
    <t xml:space="preserve">मद </t>
  </si>
  <si>
    <t xml:space="preserve">Receipt </t>
  </si>
  <si>
    <t>राशि (जो आई है)</t>
  </si>
  <si>
    <t>मद (जिसमे राशि आई है)</t>
  </si>
  <si>
    <t>मद (जिसमे से राशि खर्च हुई है)</t>
  </si>
  <si>
    <t xml:space="preserve">किसको दिया गया </t>
  </si>
  <si>
    <t>राशि जमा होने का तरीका</t>
  </si>
  <si>
    <t>राशि देने का तरीका</t>
  </si>
  <si>
    <t xml:space="preserve">Opening Balance </t>
  </si>
  <si>
    <t>Toatl</t>
  </si>
  <si>
    <t>In Bank</t>
  </si>
  <si>
    <t>Cash</t>
  </si>
  <si>
    <t xml:space="preserve">राशि प्राप्त होने का अन्य विवरण </t>
  </si>
  <si>
    <t>राशि (जो दी गई)</t>
  </si>
  <si>
    <t>Other1</t>
  </si>
  <si>
    <t>Other2</t>
  </si>
  <si>
    <t>Other3</t>
  </si>
  <si>
    <t>Other4</t>
  </si>
  <si>
    <t>Other5</t>
  </si>
  <si>
    <t>Other6</t>
  </si>
  <si>
    <t>Other7</t>
  </si>
  <si>
    <t>Other8</t>
  </si>
  <si>
    <t>Other9</t>
  </si>
  <si>
    <t>Other10</t>
  </si>
  <si>
    <t>दिनाक</t>
  </si>
  <si>
    <t>योग</t>
  </si>
  <si>
    <t>खर्च</t>
  </si>
  <si>
    <t>शेष</t>
  </si>
  <si>
    <t>By Bank</t>
  </si>
  <si>
    <t>Vikas Kosh</t>
  </si>
  <si>
    <t>After Receipt Balance</t>
  </si>
  <si>
    <t>Closing Balance (After Payment)</t>
  </si>
  <si>
    <t>Receipt वाले कोलम में जो राशि जिस मद में आई है वो मद सेलेक्ट करके विवरण लिखे तथा राशि का इन्द्राज करे |
Payment वाले कोलम में जो राशि आपने खर्च की उसका मद सेलेक्ट करके विवरण लिखे तथा राशि का इन्द्राज करे |</t>
  </si>
  <si>
    <t>Grand Total</t>
  </si>
  <si>
    <t xml:space="preserve">गुरुजनों सादर नमस्कार </t>
  </si>
  <si>
    <t>CASH BOOK</t>
  </si>
  <si>
    <t xml:space="preserve">इसे प्रयोग में लेने का तरीका </t>
  </si>
  <si>
    <t>अब आपकी कैश बुक तैयार है आप Receipt और Payment वाली शीट्स का प्रिंट ले सकते है |</t>
  </si>
  <si>
    <r>
      <rPr>
        <b/>
        <sz val="14"/>
        <color rgb="FFFF0000"/>
        <rFont val="Calibri"/>
        <family val="2"/>
        <scheme val="minor"/>
      </rPr>
      <t>Payment</t>
    </r>
    <r>
      <rPr>
        <sz val="12"/>
        <color theme="1"/>
        <rFont val="Calibri"/>
        <family val="2"/>
        <scheme val="minor"/>
      </rPr>
      <t xml:space="preserve"> वाली शीट में केवल cash वाले कोलम में एंट्री करे जिस राशि का पेमेंट आपने कैश में दिया है उसका इन्द्राज cash वाले कोलम में करे |बाकी अन्य किसी भी कोलम में एंट्री करने की आवश्यकता नही है |</t>
    </r>
  </si>
  <si>
    <r>
      <rPr>
        <b/>
        <sz val="14"/>
        <color rgb="FFFF0000"/>
        <rFont val="Calibri"/>
        <family val="2"/>
        <scheme val="minor"/>
      </rPr>
      <t>Receipt</t>
    </r>
    <r>
      <rPr>
        <sz val="12"/>
        <color theme="1"/>
        <rFont val="Calibri"/>
        <family val="2"/>
        <scheme val="minor"/>
      </rPr>
      <t xml:space="preserve"> वाली शीट में केवल cash वाले कोलम में एंट्री करे जो राशि कैश में आई है उसका इन्द्राज cash वाले कोलम में करे |बाकी अन्य किसी भी कोलम में एंट्री करने की आवश्यकता नही है |</t>
    </r>
  </si>
  <si>
    <r>
      <t>तत्पश्चात</t>
    </r>
    <r>
      <rPr>
        <sz val="14"/>
        <color theme="1"/>
        <rFont val="Calibri"/>
        <family val="2"/>
        <scheme val="minor"/>
      </rPr>
      <t xml:space="preserve"> </t>
    </r>
    <r>
      <rPr>
        <b/>
        <sz val="14"/>
        <color rgb="FFFF0000"/>
        <rFont val="Calibri"/>
        <family val="2"/>
        <scheme val="minor"/>
      </rPr>
      <t>Entry</t>
    </r>
    <r>
      <rPr>
        <sz val="12"/>
        <color theme="1"/>
        <rFont val="Calibri"/>
        <family val="2"/>
        <scheme val="minor"/>
      </rPr>
      <t xml:space="preserve"> वाली शीट में Receipt वाले कोलम में जो राशि जिस मद में आई है वो मद सेलेक्ट करके विवरण लिखे तथा राशि का इन्द्राज करे |
Payment वाले कोलम में जो राशि आपने खर्च की उसका मद सेलेक्ट करके विवरण लिखे तथा राशि का इन्द्राज करे |</t>
    </r>
  </si>
  <si>
    <r>
      <t>सर्वप्रथम</t>
    </r>
    <r>
      <rPr>
        <b/>
        <sz val="12"/>
        <color theme="1"/>
        <rFont val="Calibri"/>
        <family val="2"/>
        <scheme val="minor"/>
      </rPr>
      <t xml:space="preserve"> </t>
    </r>
    <r>
      <rPr>
        <b/>
        <sz val="14"/>
        <color rgb="FFFF0000"/>
        <rFont val="Calibri"/>
        <family val="2"/>
        <scheme val="minor"/>
      </rPr>
      <t>Cash Book Mad</t>
    </r>
    <r>
      <rPr>
        <sz val="12"/>
        <color theme="1"/>
        <rFont val="Calibri"/>
        <family val="2"/>
        <scheme val="minor"/>
      </rPr>
      <t xml:space="preserve"> वाली शीट में आप अपनी कैश बुक में प्रचलित मद लिखे अगर लिखे गये मदों के अलावा भी आपके मद है तो आप लिस्ट में जहा other लिखा है वहा पर ऐड कर सकते है |</t>
    </r>
  </si>
  <si>
    <t>+91 9166023711</t>
  </si>
  <si>
    <t>sspkctakumar@gmail.com</t>
  </si>
  <si>
    <t>आपकी सेवार्थ मेरा एक और छोटा सा प्रयास ----------------</t>
  </si>
  <si>
    <t xml:space="preserve">For Any Problem you can contact </t>
  </si>
  <si>
    <t>Opening Balance भरने के लिए इस आइकॉन पर क्लिक करे |</t>
  </si>
  <si>
    <r>
      <t xml:space="preserve">इसके बाद </t>
    </r>
    <r>
      <rPr>
        <b/>
        <sz val="16"/>
        <color rgb="FFFF0000"/>
        <rFont val="Calibri"/>
        <family val="2"/>
        <scheme val="minor"/>
      </rPr>
      <t>Opening Balance</t>
    </r>
    <r>
      <rPr>
        <sz val="12"/>
        <color theme="1"/>
        <rFont val="Calibri"/>
        <family val="2"/>
        <scheme val="minor"/>
      </rPr>
      <t xml:space="preserve"> वाली शीट में आप Blue Color की cells में एंट्री नहीं करे केवल Opening Balance वाले कॉलम में मद के सामने In Bank और Cash में एंट्री करे |</t>
    </r>
  </si>
  <si>
    <t>Entry (Cr /Dr ) करने के लिए इस आइकॉन पर क्लिक करे |</t>
  </si>
  <si>
    <t xml:space="preserve">मद जिसमे राशि प्राप्त हुई </t>
  </si>
  <si>
    <t>किससे प्राप्त हुआ</t>
  </si>
  <si>
    <t>बैंक</t>
  </si>
  <si>
    <t>किसको दिया का विवरण</t>
  </si>
  <si>
    <t>Receipt प्रिंट एंड चेक  करने के लिए यहाँ Click करे |</t>
  </si>
  <si>
    <t>Payment प्रिंट एंड चेक  करने के लिए यहाँ Click करे |</t>
  </si>
  <si>
    <t>Blue Color की cells में एंट्री नहीं करनी है केवल Opening Balance वाले कॉलम मद के सामने वाले कॉलम में In Bank और Cash में एंट्री करे |</t>
  </si>
  <si>
    <t>क्या करू ????????</t>
  </si>
  <si>
    <t xml:space="preserve">Click Here to check ENTRY </t>
  </si>
  <si>
    <t>By Cheque</t>
  </si>
  <si>
    <t>कैश बुक भरते समय होने वाली गलतियाँ जैसे बैलेंस का न मिलना, जोड़ घटाव में गलती आदि से बचने के लिए मैने यह एक प्रयास किया है हो सकता है इसमें कोई कमी हो तो आप विद्वजनो से निवेदन है की आप मुझे इसमें जो करेक्शन्स करने है उनके बारे में अवगत करावे ताकि मै इसे और सुविधाजनक बना सकू |</t>
  </si>
  <si>
    <t>Opening Balance Date-</t>
  </si>
  <si>
    <t>Online</t>
  </si>
  <si>
    <t>lelk }kjk tek</t>
  </si>
  <si>
    <t>Date by Summary</t>
  </si>
  <si>
    <t>Date</t>
  </si>
  <si>
    <t>S.No.</t>
  </si>
  <si>
    <t>Debit</t>
  </si>
  <si>
    <t>Credit</t>
  </si>
  <si>
    <t>जिस दिनाक एवं जिस मद की समरी देखनी हो वो दिनाक लिखे एवं मद ड्राप डाउन लिस्ट में से चयन करे |</t>
  </si>
  <si>
    <t>मद</t>
  </si>
  <si>
    <t>इस शीट में केवल cash वाले कोलम में एंट्री करे जो राशि कैश में आई है उसका इन्द्राज cash वाले हरे कलर वाले कोलम में करे |बाकी अन्य किसी भी कोलम में एंट्री करने की आवश्यकता नही है |आसमानी कलर वाले कोलम में मद समान होने चाहिए |</t>
  </si>
  <si>
    <t>इस शीट में केवल cash वाले हरे कलर के कोलम में एंट्री करे जिस राशि का पेमेंट आपने कैश में दिया है उसका इन्द्राज cash वाले कोलम में करे |बाकी अन्य किसी भी कोलम में एंट्री करने की आवश्यकता नही है | आसमानी कलर वाले कोलम में मद समान होने चाहिए |</t>
  </si>
  <si>
    <t>मद जिससे राशि खर्च हुई</t>
  </si>
  <si>
    <t>fctyh fcy ds tek</t>
  </si>
  <si>
    <t>डाटा केवल हरे कलर की शीट्स में ही करे लाल कलर की शीट्स में एंट्री नहीं करनी है शीट में जो हरे कलर की cells है उनमे ही एंट्री करे बाकी की सेल्स लॉक है अगर आपको एक्स्ट्रा rows या columns hide करने हो तो hide कर देवे |</t>
  </si>
  <si>
    <t>A/c of खाता</t>
  </si>
  <si>
    <t>TIN-</t>
  </si>
  <si>
    <t>PAN-</t>
  </si>
  <si>
    <t>Bank-</t>
  </si>
  <si>
    <t>IFSC Code-</t>
  </si>
  <si>
    <t>Acc.Num-</t>
  </si>
  <si>
    <t>विवरण</t>
  </si>
  <si>
    <t>रोकड़ पृष्ठ संख्या</t>
  </si>
  <si>
    <t>C/F</t>
  </si>
  <si>
    <t>क्र.सं.</t>
  </si>
  <si>
    <t>नामे (Debit)</t>
  </si>
  <si>
    <t>जमा (Credit)</t>
  </si>
  <si>
    <t>लेनी/देनी (Cr/Dr)</t>
  </si>
  <si>
    <t>CR.</t>
  </si>
  <si>
    <t>DR.</t>
  </si>
  <si>
    <t>Debit:-</t>
  </si>
  <si>
    <t>Credit:-</t>
  </si>
  <si>
    <t>Balance:-</t>
  </si>
  <si>
    <t>in bank</t>
  </si>
  <si>
    <t>cash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</si>
</sst>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4009]\ * #,##0.00_ ;_ [$₹-4009]\ * \-#,##0.00_ ;_ [$₹-4009]\ * &quot;-&quot;??_ ;_ @_ "/>
  </numFmts>
  <fonts count="27" x14ac:knownFonts="1">
    <font>
      <sz val="11"/>
      <color theme="1"/>
      <name val="Calibri"/>
      <family val="2"/>
      <scheme val="minor"/>
    </font>
    <font>
      <b/>
      <sz val="11"/>
      <color theme="1"/>
      <name val="Calibri"/>
      <family val="2"/>
      <scheme val="minor"/>
    </font>
    <font>
      <sz val="14"/>
      <color theme="1"/>
      <name val="DevLys 010"/>
    </font>
    <font>
      <sz val="10"/>
      <color theme="1"/>
      <name val="Calibri"/>
      <family val="2"/>
      <scheme val="minor"/>
    </font>
    <font>
      <sz val="12"/>
      <color theme="1"/>
      <name val="Calibri"/>
      <family val="2"/>
      <scheme val="minor"/>
    </font>
    <font>
      <b/>
      <sz val="18"/>
      <color theme="1"/>
      <name val="Calibri"/>
      <family val="2"/>
      <scheme val="minor"/>
    </font>
    <font>
      <b/>
      <sz val="14"/>
      <color rgb="FFFF0000"/>
      <name val="Calibri"/>
      <family val="2"/>
      <scheme val="minor"/>
    </font>
    <font>
      <b/>
      <sz val="16"/>
      <color theme="1"/>
      <name val="Calibri"/>
      <family val="2"/>
      <scheme val="minor"/>
    </font>
    <font>
      <b/>
      <sz val="16"/>
      <color rgb="FFFF0000"/>
      <name val="Calibri"/>
      <family val="2"/>
      <scheme val="minor"/>
    </font>
    <font>
      <sz val="14"/>
      <color theme="1"/>
      <name val="Calibri"/>
      <family val="2"/>
      <scheme val="minor"/>
    </font>
    <font>
      <b/>
      <sz val="10"/>
      <color theme="1"/>
      <name val="Calibri"/>
      <family val="2"/>
      <scheme val="minor"/>
    </font>
    <font>
      <sz val="10"/>
      <color rgb="FFFF0000"/>
      <name val="Calibri"/>
      <family val="2"/>
      <scheme val="minor"/>
    </font>
    <font>
      <b/>
      <sz val="10"/>
      <color theme="1"/>
      <name val="DevLys 010"/>
    </font>
    <font>
      <b/>
      <sz val="12"/>
      <color rgb="FFFF0000"/>
      <name val="Calibri"/>
      <family val="2"/>
      <scheme val="minor"/>
    </font>
    <font>
      <b/>
      <sz val="16"/>
      <name val="Calibri"/>
      <family val="2"/>
      <scheme val="minor"/>
    </font>
    <font>
      <b/>
      <sz val="14"/>
      <color theme="1"/>
      <name val="Calibri"/>
      <family val="2"/>
      <scheme val="minor"/>
    </font>
    <font>
      <sz val="16"/>
      <color theme="1"/>
      <name val="Calibri"/>
      <family val="2"/>
      <scheme val="minor"/>
    </font>
    <font>
      <b/>
      <sz val="12"/>
      <color theme="1"/>
      <name val="Calibri"/>
      <family val="2"/>
      <scheme val="minor"/>
    </font>
    <font>
      <b/>
      <sz val="18"/>
      <color rgb="FFFF0000"/>
      <name val="Calibri"/>
      <family val="2"/>
      <scheme val="minor"/>
    </font>
    <font>
      <b/>
      <sz val="16"/>
      <color theme="4"/>
      <name val="Calibri"/>
      <family val="2"/>
      <scheme val="minor"/>
    </font>
    <font>
      <b/>
      <sz val="14"/>
      <color theme="9" tint="-0.249977111117893"/>
      <name val="Calibri"/>
      <family val="2"/>
      <scheme val="minor"/>
    </font>
    <font>
      <sz val="12"/>
      <color theme="1"/>
      <name val="DevLys 010"/>
    </font>
    <font>
      <b/>
      <sz val="20"/>
      <color theme="1"/>
      <name val="Calibri"/>
      <family val="2"/>
      <scheme val="minor"/>
    </font>
    <font>
      <b/>
      <sz val="14"/>
      <color rgb="FFC00000"/>
      <name val="Calibri"/>
      <family val="2"/>
      <scheme val="minor"/>
    </font>
    <font>
      <sz val="11"/>
      <color theme="1"/>
      <name val="DevLys 010"/>
    </font>
    <font>
      <b/>
      <sz val="14"/>
      <color theme="0"/>
      <name val="Calibri"/>
      <family val="2"/>
      <scheme val="minor"/>
    </font>
    <font>
      <b/>
      <sz val="20"/>
      <color rgb="FFC00000"/>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0"/>
        <bgColor indexed="64"/>
      </patternFill>
    </fill>
    <fill>
      <patternFill patternType="solid">
        <fgColor rgb="FFCCFF99"/>
        <bgColor indexed="64"/>
      </patternFill>
    </fill>
    <fill>
      <patternFill patternType="solid">
        <fgColor rgb="FFC0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69">
    <xf numFmtId="0" fontId="0" fillId="0" borderId="0" xfId="0"/>
    <xf numFmtId="0" fontId="0" fillId="0" borderId="0" xfId="0" applyProtection="1">
      <protection locked="0"/>
    </xf>
    <xf numFmtId="0" fontId="2"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2" fontId="3" fillId="6" borderId="1" xfId="0" applyNumberFormat="1" applyFont="1" applyFill="1" applyBorder="1" applyAlignment="1" applyProtection="1">
      <alignment horizontal="center" vertical="center" wrapText="1"/>
      <protection hidden="1"/>
    </xf>
    <xf numFmtId="2" fontId="10" fillId="2" borderId="1" xfId="0" applyNumberFormat="1" applyFont="1" applyFill="1" applyBorder="1" applyAlignment="1" applyProtection="1">
      <alignment horizontal="center" vertical="center" wrapText="1"/>
      <protection hidden="1"/>
    </xf>
    <xf numFmtId="14" fontId="11" fillId="5" borderId="8" xfId="0" applyNumberFormat="1" applyFont="1" applyFill="1" applyBorder="1" applyAlignment="1" applyProtection="1">
      <alignment vertical="center" wrapText="1"/>
      <protection locked="0"/>
    </xf>
    <xf numFmtId="14" fontId="11" fillId="5" borderId="6" xfId="0" applyNumberFormat="1" applyFont="1" applyFill="1" applyBorder="1" applyAlignment="1" applyProtection="1">
      <alignment vertical="center" wrapText="1"/>
      <protection locked="0"/>
    </xf>
    <xf numFmtId="2" fontId="1" fillId="4" borderId="1" xfId="0" applyNumberFormat="1" applyFont="1" applyFill="1" applyBorder="1" applyAlignment="1" applyProtection="1">
      <alignment horizontal="right" vertical="center"/>
      <protection hidden="1"/>
    </xf>
    <xf numFmtId="0" fontId="21" fillId="3" borderId="1" xfId="0" applyFont="1" applyFill="1" applyBorder="1" applyAlignment="1" applyProtection="1">
      <alignment horizontal="center" vertical="center" wrapText="1"/>
      <protection locked="0"/>
    </xf>
    <xf numFmtId="0" fontId="5" fillId="0" borderId="2" xfId="0" applyFont="1" applyBorder="1" applyAlignment="1" applyProtection="1">
      <alignment vertical="center"/>
      <protection locked="0"/>
    </xf>
    <xf numFmtId="0" fontId="0" fillId="0" borderId="1" xfId="0" applyBorder="1" applyAlignment="1" applyProtection="1">
      <alignment horizontal="center" vertical="center"/>
      <protection locked="0"/>
    </xf>
    <xf numFmtId="0" fontId="14" fillId="0" borderId="9" xfId="0" applyFont="1" applyFill="1" applyBorder="1" applyAlignment="1" applyProtection="1">
      <alignment wrapText="1"/>
      <protection locked="0"/>
    </xf>
    <xf numFmtId="0" fontId="14" fillId="0" borderId="0" xfId="0" applyFont="1" applyFill="1" applyAlignment="1" applyProtection="1">
      <alignment wrapText="1"/>
      <protection locked="0"/>
    </xf>
    <xf numFmtId="2" fontId="13" fillId="2" borderId="1" xfId="0" applyNumberFormat="1" applyFont="1" applyFill="1" applyBorder="1" applyAlignment="1" applyProtection="1">
      <alignment horizontal="center" vertical="center"/>
      <protection hidden="1"/>
    </xf>
    <xf numFmtId="14" fontId="3" fillId="0" borderId="1" xfId="0" applyNumberFormat="1"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2" fontId="3" fillId="0" borderId="1" xfId="0" applyNumberFormat="1" applyFont="1" applyBorder="1" applyAlignment="1" applyProtection="1">
      <alignment horizontal="center" vertical="center" wrapText="1"/>
      <protection hidden="1"/>
    </xf>
    <xf numFmtId="0" fontId="3" fillId="0" borderId="1" xfId="0" applyNumberFormat="1" applyFont="1" applyBorder="1" applyAlignment="1" applyProtection="1">
      <alignment horizontal="center" vertical="center" wrapText="1"/>
      <protection hidden="1"/>
    </xf>
    <xf numFmtId="2" fontId="3" fillId="3" borderId="1" xfId="0" applyNumberFormat="1" applyFont="1" applyFill="1"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21" fillId="0" borderId="1" xfId="0" applyNumberFormat="1" applyFont="1" applyBorder="1" applyAlignment="1" applyProtection="1">
      <alignment horizontal="center" vertical="center" wrapText="1"/>
      <protection hidden="1"/>
    </xf>
    <xf numFmtId="0" fontId="20" fillId="0" borderId="0" xfId="0" applyFont="1" applyAlignment="1" applyProtection="1">
      <alignment vertical="center"/>
      <protection hidden="1"/>
    </xf>
    <xf numFmtId="0" fontId="9" fillId="0" borderId="0" xfId="0" applyFont="1" applyAlignment="1" applyProtection="1">
      <alignment vertical="center"/>
      <protection hidden="1"/>
    </xf>
    <xf numFmtId="0" fontId="4" fillId="0" borderId="0" xfId="0" applyFont="1" applyProtection="1">
      <protection hidden="1"/>
    </xf>
    <xf numFmtId="2" fontId="23" fillId="0" borderId="1" xfId="0" applyNumberFormat="1" applyFont="1" applyBorder="1" applyAlignment="1" applyProtection="1">
      <alignment horizontal="center" vertical="center"/>
      <protection hidden="1"/>
    </xf>
    <xf numFmtId="14" fontId="10" fillId="6" borderId="1" xfId="0" applyNumberFormat="1" applyFont="1" applyFill="1" applyBorder="1" applyAlignment="1" applyProtection="1">
      <alignment horizontal="center" vertical="center" wrapText="1"/>
      <protection hidden="1"/>
    </xf>
    <xf numFmtId="2" fontId="10" fillId="6" borderId="1" xfId="0" applyNumberFormat="1" applyFont="1" applyFill="1" applyBorder="1" applyAlignment="1" applyProtection="1">
      <alignment horizontal="center" vertical="center" wrapText="1"/>
      <protection hidden="1"/>
    </xf>
    <xf numFmtId="14" fontId="0" fillId="0" borderId="0" xfId="0" applyNumberFormat="1" applyAlignment="1" applyProtection="1">
      <alignment horizontal="center" vertical="center"/>
      <protection locked="0"/>
    </xf>
    <xf numFmtId="14" fontId="0" fillId="0" borderId="1" xfId="0" applyNumberFormat="1" applyBorder="1" applyAlignment="1" applyProtection="1">
      <alignment horizontal="center" vertical="center" textRotation="90" wrapText="1"/>
      <protection locked="0"/>
    </xf>
    <xf numFmtId="0" fontId="2" fillId="0" borderId="1" xfId="0" applyFont="1" applyBorder="1" applyAlignment="1" applyProtection="1">
      <alignment horizontal="left" vertical="center" wrapText="1"/>
      <protection locked="0"/>
    </xf>
    <xf numFmtId="2" fontId="0" fillId="0" borderId="1" xfId="0" applyNumberFormat="1" applyBorder="1" applyAlignment="1" applyProtection="1">
      <alignment horizontal="right" vertical="center" wrapText="1"/>
      <protection locked="0"/>
    </xf>
    <xf numFmtId="0" fontId="0" fillId="0" borderId="1" xfId="0" applyBorder="1" applyAlignment="1" applyProtection="1">
      <alignment horizontal="center" vertical="center" wrapText="1"/>
      <protection locked="0"/>
    </xf>
    <xf numFmtId="0" fontId="0" fillId="0" borderId="0" xfId="0" applyFill="1" applyProtection="1">
      <protection locked="0"/>
    </xf>
    <xf numFmtId="0" fontId="15" fillId="0" borderId="0" xfId="0" applyFont="1" applyFill="1" applyAlignment="1" applyProtection="1">
      <alignment vertical="center" wrapText="1"/>
      <protection locked="0"/>
    </xf>
    <xf numFmtId="0" fontId="14" fillId="0" borderId="0" xfId="0" applyFont="1" applyFill="1" applyBorder="1" applyAlignment="1" applyProtection="1">
      <alignment vertical="center" wrapText="1"/>
      <protection locked="0"/>
    </xf>
    <xf numFmtId="0" fontId="0" fillId="0" borderId="1" xfId="0" applyBorder="1" applyProtection="1">
      <protection locked="0"/>
    </xf>
    <xf numFmtId="0" fontId="16" fillId="0" borderId="1" xfId="0" applyFont="1" applyBorder="1" applyAlignment="1" applyProtection="1">
      <alignment horizontal="left" vertical="center"/>
      <protection locked="0"/>
    </xf>
    <xf numFmtId="0" fontId="4" fillId="0" borderId="0" xfId="0" applyFont="1" applyProtection="1">
      <protection locked="0"/>
    </xf>
    <xf numFmtId="0" fontId="4" fillId="0" borderId="1" xfId="0" applyFont="1" applyBorder="1" applyAlignment="1" applyProtection="1">
      <alignment horizontal="center" vertical="center"/>
    </xf>
    <xf numFmtId="0" fontId="16" fillId="0" borderId="1" xfId="0" applyFont="1" applyBorder="1" applyAlignment="1" applyProtection="1">
      <alignment horizontal="left" vertical="center"/>
    </xf>
    <xf numFmtId="0" fontId="0" fillId="0" borderId="1" xfId="0" applyFont="1" applyFill="1" applyBorder="1" applyAlignment="1" applyProtection="1">
      <alignment vertical="center"/>
      <protection hidden="1"/>
    </xf>
    <xf numFmtId="2" fontId="1" fillId="15" borderId="1" xfId="0" applyNumberFormat="1" applyFont="1" applyFill="1" applyBorder="1" applyAlignment="1" applyProtection="1">
      <alignment horizontal="right" vertical="center" wrapText="1"/>
      <protection locked="0"/>
    </xf>
    <xf numFmtId="2" fontId="1" fillId="15" borderId="1" xfId="0" applyNumberFormat="1" applyFont="1" applyFill="1" applyBorder="1" applyAlignment="1" applyProtection="1">
      <alignment horizontal="right" vertical="center"/>
      <protection locked="0"/>
    </xf>
    <xf numFmtId="0" fontId="1" fillId="1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3" fillId="2" borderId="1" xfId="0" applyFont="1" applyFill="1" applyBorder="1" applyAlignment="1" applyProtection="1">
      <alignment horizontal="center" vertical="center" wrapText="1"/>
      <protection hidden="1"/>
    </xf>
    <xf numFmtId="2" fontId="3" fillId="15" borderId="1" xfId="0" applyNumberFormat="1" applyFont="1" applyFill="1" applyBorder="1" applyAlignment="1" applyProtection="1">
      <alignment horizontal="center" vertical="center" wrapText="1"/>
      <protection locked="0"/>
    </xf>
    <xf numFmtId="0" fontId="21" fillId="0" borderId="1" xfId="0" applyNumberFormat="1" applyFont="1" applyBorder="1" applyAlignment="1" applyProtection="1">
      <alignment horizontal="left" vertical="center" wrapText="1"/>
      <protection hidden="1"/>
    </xf>
    <xf numFmtId="0" fontId="17" fillId="0" borderId="0" xfId="0" applyFont="1" applyAlignment="1" applyProtection="1">
      <alignment horizontal="center" vertical="center"/>
      <protection hidden="1"/>
    </xf>
    <xf numFmtId="0" fontId="17" fillId="2" borderId="1" xfId="0" applyFont="1" applyFill="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24" fillId="0" borderId="0" xfId="0" applyFont="1" applyProtection="1">
      <protection locked="0"/>
    </xf>
    <xf numFmtId="0" fontId="0" fillId="0" borderId="1" xfId="0" applyBorder="1" applyProtection="1">
      <protection hidden="1"/>
    </xf>
    <xf numFmtId="14" fontId="0" fillId="0" borderId="1" xfId="0" applyNumberFormat="1" applyBorder="1" applyProtection="1">
      <protection hidden="1"/>
    </xf>
    <xf numFmtId="0" fontId="24" fillId="0" borderId="1" xfId="0" applyFont="1" applyBorder="1" applyProtection="1">
      <protection hidden="1"/>
    </xf>
    <xf numFmtId="2" fontId="0" fillId="0" borderId="1" xfId="0" applyNumberFormat="1" applyBorder="1" applyProtection="1">
      <protection hidden="1"/>
    </xf>
    <xf numFmtId="14" fontId="0" fillId="0" borderId="0" xfId="0" applyNumberFormat="1" applyProtection="1">
      <protection hidden="1"/>
    </xf>
    <xf numFmtId="0" fontId="0" fillId="0" borderId="0" xfId="0" applyProtection="1">
      <protection hidden="1"/>
    </xf>
    <xf numFmtId="14" fontId="0" fillId="0" borderId="1" xfId="0" applyNumberFormat="1" applyFill="1" applyBorder="1" applyProtection="1">
      <protection hidden="1"/>
    </xf>
    <xf numFmtId="0" fontId="24" fillId="0" borderId="0" xfId="0" applyFont="1" applyProtection="1">
      <protection hidden="1"/>
    </xf>
    <xf numFmtId="0" fontId="3" fillId="14" borderId="1" xfId="0" applyFont="1" applyFill="1" applyBorder="1" applyAlignment="1" applyProtection="1">
      <alignment horizontal="left" vertical="center" wrapText="1"/>
      <protection locked="0"/>
    </xf>
    <xf numFmtId="2" fontId="0" fillId="0" borderId="0" xfId="0" applyNumberFormat="1" applyProtection="1">
      <protection locked="0"/>
    </xf>
    <xf numFmtId="14" fontId="11" fillId="5" borderId="5" xfId="0" applyNumberFormat="1" applyFont="1" applyFill="1" applyBorder="1" applyAlignment="1" applyProtection="1">
      <alignment vertical="center" wrapText="1"/>
      <protection locked="0"/>
    </xf>
    <xf numFmtId="0" fontId="0" fillId="0" borderId="0" xfId="0" applyAlignment="1" applyProtection="1">
      <protection locked="0"/>
    </xf>
    <xf numFmtId="0" fontId="25" fillId="0" borderId="0" xfId="0" applyFont="1" applyFill="1" applyAlignment="1" applyProtection="1">
      <alignment horizontal="center" vertical="center"/>
      <protection locked="0"/>
    </xf>
    <xf numFmtId="164" fontId="5" fillId="0"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0" fontId="0" fillId="0" borderId="3" xfId="0" applyBorder="1" applyProtection="1">
      <protection locked="0"/>
    </xf>
    <xf numFmtId="0" fontId="0" fillId="0" borderId="0" xfId="0" applyFont="1" applyProtection="1">
      <protection locked="0"/>
    </xf>
    <xf numFmtId="164" fontId="15" fillId="0" borderId="0" xfId="0" applyNumberFormat="1" applyFont="1" applyAlignment="1" applyProtection="1">
      <alignment horizontal="right" vertical="center"/>
      <protection hidden="1"/>
    </xf>
    <xf numFmtId="14" fontId="0" fillId="0" borderId="1" xfId="0" applyNumberFormat="1" applyBorder="1" applyAlignment="1" applyProtection="1">
      <alignment horizontal="center" vertical="center"/>
      <protection hidden="1"/>
    </xf>
    <xf numFmtId="14" fontId="24" fillId="0" borderId="1" xfId="0" applyNumberFormat="1" applyFont="1" applyBorder="1" applyAlignment="1" applyProtection="1">
      <alignment horizontal="left" vertical="center" wrapText="1"/>
      <protection hidden="1"/>
    </xf>
    <xf numFmtId="2" fontId="0" fillId="0" borderId="1" xfId="0" applyNumberFormat="1" applyBorder="1" applyAlignment="1" applyProtection="1">
      <alignment horizontal="right" vertical="center"/>
      <protection hidden="1"/>
    </xf>
    <xf numFmtId="14" fontId="0" fillId="0" borderId="1" xfId="0" applyNumberFormat="1" applyBorder="1" applyAlignment="1" applyProtection="1">
      <alignment horizontal="center"/>
      <protection hidden="1"/>
    </xf>
    <xf numFmtId="14" fontId="12" fillId="14" borderId="1" xfId="0" applyNumberFormat="1" applyFont="1" applyFill="1" applyBorder="1" applyAlignment="1" applyProtection="1">
      <alignment horizontal="center" vertical="center" wrapText="1"/>
      <protection hidden="1"/>
    </xf>
    <xf numFmtId="164" fontId="5" fillId="0" borderId="17" xfId="0" applyNumberFormat="1" applyFont="1" applyBorder="1" applyAlignment="1" applyProtection="1">
      <alignment horizontal="center" vertical="center"/>
      <protection hidden="1"/>
    </xf>
    <xf numFmtId="49" fontId="18" fillId="0" borderId="0" xfId="0" applyNumberFormat="1" applyFont="1" applyAlignment="1" applyProtection="1">
      <alignment horizontal="center" vertical="center"/>
      <protection hidden="1"/>
    </xf>
    <xf numFmtId="0" fontId="19" fillId="0" borderId="0" xfId="0" applyFont="1" applyAlignment="1" applyProtection="1">
      <alignment horizontal="left" vertical="center"/>
      <protection hidden="1"/>
    </xf>
    <xf numFmtId="0" fontId="18" fillId="9" borderId="0" xfId="0" applyFont="1" applyFill="1" applyAlignment="1" applyProtection="1">
      <alignment horizontal="center"/>
      <protection hidden="1"/>
    </xf>
    <xf numFmtId="0" fontId="4" fillId="0" borderId="0" xfId="0" applyFont="1" applyAlignment="1" applyProtection="1">
      <alignment horizontal="justify" vertical="center" wrapText="1"/>
      <protection hidden="1"/>
    </xf>
    <xf numFmtId="0" fontId="5" fillId="2" borderId="0" xfId="0" applyFont="1" applyFill="1" applyAlignment="1" applyProtection="1">
      <alignment horizontal="center"/>
      <protection hidden="1"/>
    </xf>
    <xf numFmtId="0" fontId="6" fillId="0" borderId="0" xfId="0" applyFont="1" applyAlignment="1" applyProtection="1">
      <alignment horizontal="justify" vertical="center" wrapText="1"/>
      <protection hidden="1"/>
    </xf>
    <xf numFmtId="0" fontId="7" fillId="2" borderId="0" xfId="0" applyFont="1" applyFill="1" applyAlignment="1" applyProtection="1">
      <alignment horizontal="center" vertical="center"/>
      <protection hidden="1"/>
    </xf>
    <xf numFmtId="0" fontId="6" fillId="2" borderId="0" xfId="0" applyFont="1" applyFill="1" applyAlignment="1" applyProtection="1">
      <alignment horizontal="center" vertical="center" wrapText="1"/>
      <protection hidden="1"/>
    </xf>
    <xf numFmtId="0" fontId="15" fillId="15" borderId="0" xfId="0" applyFont="1" applyFill="1" applyAlignment="1" applyProtection="1">
      <alignment horizontal="justify" vertical="center" wrapText="1"/>
      <protection hidden="1"/>
    </xf>
    <xf numFmtId="0" fontId="5" fillId="2" borderId="1" xfId="0" applyFont="1" applyFill="1" applyBorder="1" applyAlignment="1" applyProtection="1">
      <alignment horizontal="center" vertical="center"/>
      <protection locked="0"/>
    </xf>
    <xf numFmtId="0" fontId="14" fillId="9" borderId="9" xfId="0" applyFont="1" applyFill="1" applyBorder="1" applyAlignment="1" applyProtection="1">
      <alignment horizontal="center" vertical="center" wrapText="1"/>
      <protection locked="0"/>
    </xf>
    <xf numFmtId="0" fontId="14" fillId="9" borderId="0" xfId="0" applyFont="1" applyFill="1" applyAlignment="1" applyProtection="1">
      <alignment horizontal="center" vertical="center" wrapText="1"/>
      <protection locked="0"/>
    </xf>
    <xf numFmtId="0" fontId="18" fillId="0" borderId="10"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4" fillId="9" borderId="0" xfId="0" applyFont="1" applyFill="1" applyBorder="1" applyAlignment="1" applyProtection="1">
      <alignment horizontal="center" vertical="center" wrapText="1"/>
      <protection locked="0"/>
    </xf>
    <xf numFmtId="0" fontId="1" fillId="10" borderId="3" xfId="0" applyFont="1" applyFill="1" applyBorder="1" applyAlignment="1" applyProtection="1">
      <alignment horizontal="center" vertical="center"/>
      <protection hidden="1"/>
    </xf>
    <xf numFmtId="0" fontId="1" fillId="10" borderId="4" xfId="0" applyFont="1" applyFill="1" applyBorder="1" applyAlignment="1" applyProtection="1">
      <alignment horizontal="center" vertical="center"/>
      <protection hidden="1"/>
    </xf>
    <xf numFmtId="0" fontId="1" fillId="10" borderId="5" xfId="0" applyFont="1" applyFill="1" applyBorder="1" applyAlignment="1" applyProtection="1">
      <alignment horizontal="center" vertical="center" wrapText="1"/>
      <protection hidden="1"/>
    </xf>
    <xf numFmtId="0" fontId="1" fillId="10" borderId="6" xfId="0" applyFont="1" applyFill="1" applyBorder="1" applyAlignment="1" applyProtection="1">
      <alignment horizontal="center" vertical="center" wrapText="1"/>
      <protection hidden="1"/>
    </xf>
    <xf numFmtId="0" fontId="14" fillId="4" borderId="9" xfId="0" applyFont="1" applyFill="1" applyBorder="1" applyAlignment="1" applyProtection="1">
      <alignment horizontal="center" vertical="center" wrapText="1"/>
      <protection locked="0"/>
    </xf>
    <xf numFmtId="0" fontId="14" fillId="4"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protection hidden="1"/>
    </xf>
    <xf numFmtId="0" fontId="8" fillId="0" borderId="2" xfId="0" applyFont="1" applyBorder="1" applyAlignment="1" applyProtection="1">
      <alignment horizontal="center" vertical="center"/>
      <protection locked="0"/>
    </xf>
    <xf numFmtId="14" fontId="8" fillId="0" borderId="2" xfId="0" applyNumberFormat="1" applyFont="1" applyBorder="1" applyAlignment="1" applyProtection="1">
      <alignment horizontal="center" vertical="center"/>
      <protection locked="0"/>
    </xf>
    <xf numFmtId="0" fontId="1" fillId="10" borderId="3" xfId="0" applyFont="1" applyFill="1" applyBorder="1" applyAlignment="1" applyProtection="1">
      <alignment horizontal="center" vertical="center" wrapText="1"/>
      <protection hidden="1"/>
    </xf>
    <xf numFmtId="0" fontId="1" fillId="10" borderId="4" xfId="0" applyFont="1" applyFill="1" applyBorder="1" applyAlignment="1" applyProtection="1">
      <alignment horizontal="center" vertical="center" wrapText="1"/>
      <protection hidden="1"/>
    </xf>
    <xf numFmtId="0" fontId="7" fillId="2" borderId="1" xfId="0" applyFont="1" applyFill="1" applyBorder="1" applyAlignment="1" applyProtection="1">
      <alignment horizontal="right" vertical="center"/>
      <protection hidden="1"/>
    </xf>
    <xf numFmtId="2" fontId="14" fillId="8" borderId="1" xfId="0" applyNumberFormat="1" applyFont="1" applyFill="1" applyBorder="1" applyAlignment="1" applyProtection="1">
      <alignment horizontal="center" vertical="center"/>
      <protection hidden="1"/>
    </xf>
    <xf numFmtId="0" fontId="14" fillId="8" borderId="1" xfId="0" applyFont="1" applyFill="1" applyBorder="1" applyAlignment="1" applyProtection="1">
      <alignment horizontal="center" vertical="center"/>
      <protection hidden="1"/>
    </xf>
    <xf numFmtId="2" fontId="14" fillId="8" borderId="5" xfId="0" applyNumberFormat="1" applyFont="1" applyFill="1" applyBorder="1" applyAlignment="1" applyProtection="1">
      <alignment horizontal="right" vertical="center"/>
      <protection hidden="1"/>
    </xf>
    <xf numFmtId="2" fontId="14" fillId="8" borderId="6" xfId="0" applyNumberFormat="1" applyFont="1" applyFill="1" applyBorder="1" applyAlignment="1" applyProtection="1">
      <alignment horizontal="right" vertical="center"/>
      <protection hidden="1"/>
    </xf>
    <xf numFmtId="0" fontId="15" fillId="10" borderId="0" xfId="0" applyFont="1" applyFill="1" applyAlignment="1" applyProtection="1">
      <alignment horizontal="center" vertical="center" wrapText="1"/>
      <protection hidden="1"/>
    </xf>
    <xf numFmtId="14" fontId="15" fillId="12" borderId="0" xfId="0" applyNumberFormat="1" applyFont="1" applyFill="1" applyAlignment="1" applyProtection="1">
      <alignment horizontal="center" vertical="center" wrapText="1"/>
      <protection locked="0"/>
    </xf>
    <xf numFmtId="0" fontId="15" fillId="11" borderId="0" xfId="0" applyFont="1" applyFill="1" applyAlignment="1" applyProtection="1">
      <alignment horizontal="center" vertical="center"/>
      <protection hidden="1"/>
    </xf>
    <xf numFmtId="14" fontId="15" fillId="12" borderId="0" xfId="0" applyNumberFormat="1" applyFont="1" applyFill="1" applyAlignment="1" applyProtection="1">
      <alignment horizontal="center" vertical="center"/>
      <protection locked="0"/>
    </xf>
    <xf numFmtId="0" fontId="5" fillId="4" borderId="1"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15" fillId="7" borderId="0" xfId="0" applyFont="1" applyFill="1" applyAlignment="1" applyProtection="1">
      <alignment horizontal="center" vertical="center" wrapText="1"/>
      <protection locked="0"/>
    </xf>
    <xf numFmtId="0" fontId="15" fillId="9" borderId="9" xfId="0" applyFont="1" applyFill="1" applyBorder="1" applyAlignment="1" applyProtection="1">
      <alignment horizontal="center" vertical="center" wrapText="1"/>
      <protection locked="0"/>
    </xf>
    <xf numFmtId="0" fontId="15" fillId="9" borderId="0" xfId="0" applyFont="1" applyFill="1" applyAlignment="1" applyProtection="1">
      <alignment horizontal="center" vertical="center" wrapText="1"/>
      <protection locked="0"/>
    </xf>
    <xf numFmtId="0" fontId="5" fillId="13" borderId="7" xfId="0" applyFont="1" applyFill="1" applyBorder="1" applyAlignment="1" applyProtection="1">
      <alignment horizontal="center" vertical="center"/>
      <protection hidden="1"/>
    </xf>
    <xf numFmtId="0" fontId="1" fillId="2" borderId="1" xfId="0" applyFont="1" applyFill="1" applyBorder="1" applyAlignment="1" applyProtection="1">
      <alignment horizontal="center"/>
      <protection locked="0"/>
    </xf>
    <xf numFmtId="14" fontId="12" fillId="2" borderId="5" xfId="0" applyNumberFormat="1" applyFont="1" applyFill="1" applyBorder="1" applyAlignment="1" applyProtection="1">
      <alignment horizontal="center" vertical="center" wrapText="1"/>
      <protection hidden="1"/>
    </xf>
    <xf numFmtId="14" fontId="12" fillId="2" borderId="8" xfId="0" applyNumberFormat="1" applyFont="1" applyFill="1" applyBorder="1" applyAlignment="1" applyProtection="1">
      <alignment horizontal="center" vertical="center" wrapText="1"/>
      <protection hidden="1"/>
    </xf>
    <xf numFmtId="14" fontId="12" fillId="2" borderId="6" xfId="0" applyNumberFormat="1"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17" fillId="6" borderId="5" xfId="0" applyFont="1" applyFill="1" applyBorder="1" applyAlignment="1" applyProtection="1">
      <alignment horizontal="center" vertical="center" wrapText="1"/>
      <protection hidden="1"/>
    </xf>
    <xf numFmtId="0" fontId="17" fillId="6" borderId="6"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protection hidden="1"/>
    </xf>
    <xf numFmtId="14" fontId="12" fillId="14" borderId="1" xfId="0" applyNumberFormat="1" applyFont="1" applyFill="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0" fillId="0" borderId="0" xfId="0" applyAlignment="1" applyProtection="1">
      <alignment horizontal="center"/>
      <protection locked="0"/>
    </xf>
    <xf numFmtId="0" fontId="26" fillId="3" borderId="0" xfId="0" applyFont="1" applyFill="1" applyAlignment="1" applyProtection="1">
      <alignment horizontal="center" vertical="center"/>
      <protection locked="0"/>
    </xf>
    <xf numFmtId="164" fontId="5" fillId="0" borderId="17" xfId="0" applyNumberFormat="1" applyFont="1" applyBorder="1" applyAlignment="1" applyProtection="1">
      <alignment horizontal="center" vertical="center"/>
      <protection hidden="1"/>
    </xf>
    <xf numFmtId="164" fontId="5" fillId="0" borderId="18" xfId="0" applyNumberFormat="1" applyFont="1" applyBorder="1" applyAlignment="1" applyProtection="1">
      <alignment horizontal="center" vertical="center"/>
      <protection hidden="1"/>
    </xf>
    <xf numFmtId="164" fontId="5" fillId="0" borderId="20" xfId="0" applyNumberFormat="1" applyFont="1" applyBorder="1" applyAlignment="1" applyProtection="1">
      <alignment horizontal="center" vertical="center"/>
      <protection hidden="1"/>
    </xf>
    <xf numFmtId="164" fontId="5" fillId="0" borderId="21" xfId="0" applyNumberFormat="1" applyFont="1" applyBorder="1" applyAlignment="1" applyProtection="1">
      <alignment horizontal="center" vertical="center"/>
      <protection hidden="1"/>
    </xf>
    <xf numFmtId="14" fontId="3" fillId="3" borderId="2" xfId="0" applyNumberFormat="1" applyFont="1" applyFill="1" applyBorder="1" applyAlignment="1" applyProtection="1">
      <alignment vertical="center" wrapText="1"/>
      <protection locked="0"/>
    </xf>
    <xf numFmtId="14" fontId="3" fillId="3" borderId="10" xfId="0" applyNumberFormat="1" applyFont="1" applyFill="1" applyBorder="1" applyAlignment="1" applyProtection="1">
      <alignment vertical="center" wrapText="1"/>
      <protection locked="0"/>
    </xf>
    <xf numFmtId="14" fontId="3" fillId="3" borderId="11" xfId="0" applyNumberFormat="1" applyFont="1" applyFill="1" applyBorder="1" applyAlignment="1" applyProtection="1">
      <alignment vertical="center" wrapText="1"/>
      <protection locked="0"/>
    </xf>
    <xf numFmtId="14" fontId="3" fillId="3" borderId="14" xfId="0" applyNumberFormat="1" applyFont="1" applyFill="1" applyBorder="1" applyAlignment="1" applyProtection="1">
      <alignment vertical="center" wrapText="1"/>
      <protection locked="0"/>
    </xf>
    <xf numFmtId="14" fontId="10" fillId="14" borderId="1" xfId="0" applyNumberFormat="1" applyFont="1" applyFill="1" applyBorder="1" applyAlignment="1" applyProtection="1">
      <alignment horizontal="center" vertical="center" wrapText="1"/>
      <protection hidden="1"/>
    </xf>
    <xf numFmtId="2" fontId="1" fillId="4" borderId="3" xfId="0" applyNumberFormat="1" applyFont="1" applyFill="1" applyBorder="1" applyAlignment="1" applyProtection="1">
      <alignment horizontal="center" vertical="center"/>
      <protection hidden="1"/>
    </xf>
    <xf numFmtId="2" fontId="1" fillId="4" borderId="7" xfId="0" applyNumberFormat="1" applyFont="1" applyFill="1" applyBorder="1" applyAlignment="1" applyProtection="1">
      <alignment horizontal="center" vertical="center"/>
      <protection hidden="1"/>
    </xf>
    <xf numFmtId="2" fontId="1" fillId="4" borderId="4" xfId="0" applyNumberFormat="1" applyFont="1" applyFill="1" applyBorder="1" applyAlignment="1" applyProtection="1">
      <alignment horizontal="center" vertical="center"/>
      <protection hidden="1"/>
    </xf>
    <xf numFmtId="0" fontId="7" fillId="10" borderId="0" xfId="0" applyFont="1" applyFill="1" applyAlignment="1" applyProtection="1">
      <alignment horizontal="center" vertical="center"/>
      <protection hidden="1"/>
    </xf>
    <xf numFmtId="0" fontId="25" fillId="16" borderId="16" xfId="0" applyFont="1" applyFill="1" applyBorder="1" applyAlignment="1" applyProtection="1">
      <alignment horizontal="center" vertical="center"/>
      <protection hidden="1"/>
    </xf>
    <xf numFmtId="0" fontId="25" fillId="16" borderId="17" xfId="0" applyFont="1" applyFill="1" applyBorder="1" applyAlignment="1" applyProtection="1">
      <alignment horizontal="center" vertical="center"/>
      <protection hidden="1"/>
    </xf>
    <xf numFmtId="0" fontId="25" fillId="16" borderId="19" xfId="0" applyFont="1" applyFill="1" applyBorder="1" applyAlignment="1" applyProtection="1">
      <alignment horizontal="center" vertical="center"/>
      <protection hidden="1"/>
    </xf>
    <xf numFmtId="0" fontId="3" fillId="0" borderId="15" xfId="0" applyFont="1" applyBorder="1" applyAlignment="1" applyProtection="1">
      <alignment horizontal="center" wrapText="1"/>
      <protection hidden="1"/>
    </xf>
    <xf numFmtId="0" fontId="3" fillId="0" borderId="4" xfId="0" applyFont="1" applyBorder="1" applyAlignment="1" applyProtection="1">
      <alignment horizontal="center" vertical="center" wrapText="1"/>
      <protection hidden="1"/>
    </xf>
    <xf numFmtId="0" fontId="0" fillId="0" borderId="6" xfId="0" applyBorder="1" applyAlignment="1" applyProtection="1">
      <alignment horizontal="center" vertical="center"/>
      <protection hidden="1"/>
    </xf>
    <xf numFmtId="0" fontId="24" fillId="3" borderId="1" xfId="0" applyFont="1" applyFill="1" applyBorder="1" applyAlignment="1" applyProtection="1">
      <alignment horizontal="center" vertical="center" wrapText="1"/>
      <protection hidden="1"/>
    </xf>
    <xf numFmtId="2" fontId="3" fillId="3" borderId="11" xfId="0" applyNumberFormat="1" applyFont="1" applyFill="1" applyBorder="1" applyAlignment="1" applyProtection="1">
      <alignment vertical="center" wrapText="1"/>
      <protection hidden="1"/>
    </xf>
    <xf numFmtId="2" fontId="0" fillId="3" borderId="2" xfId="0" applyNumberFormat="1" applyFont="1" applyFill="1" applyBorder="1" applyAlignment="1" applyProtection="1">
      <alignment vertical="center" wrapText="1"/>
      <protection hidden="1"/>
    </xf>
    <xf numFmtId="14" fontId="11" fillId="5" borderId="5" xfId="0" applyNumberFormat="1" applyFont="1" applyFill="1" applyBorder="1" applyAlignment="1" applyProtection="1">
      <alignment vertical="center" wrapText="1"/>
      <protection hidden="1"/>
    </xf>
    <xf numFmtId="14" fontId="11" fillId="5" borderId="8" xfId="0" applyNumberFormat="1" applyFont="1" applyFill="1" applyBorder="1" applyAlignment="1" applyProtection="1">
      <alignment vertical="center" wrapText="1"/>
      <protection hidden="1"/>
    </xf>
    <xf numFmtId="14" fontId="11" fillId="5" borderId="6" xfId="0" applyNumberFormat="1" applyFont="1" applyFill="1" applyBorder="1" applyAlignment="1" applyProtection="1">
      <alignment vertical="center" wrapText="1"/>
      <protection hidden="1"/>
    </xf>
    <xf numFmtId="0" fontId="8" fillId="0" borderId="2" xfId="0" applyFont="1" applyBorder="1" applyAlignment="1" applyProtection="1">
      <alignment horizontal="center" vertical="center"/>
      <protection hidden="1"/>
    </xf>
  </cellXfs>
  <cellStyles count="1">
    <cellStyle name="Normal" xfId="0" builtinId="0"/>
  </cellStyles>
  <dxfs count="15">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1"/>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1"/>
    </dxf>
    <dxf>
      <numFmt numFmtId="19" formatCode="dd/mm/yyyy"/>
      <border diagonalUp="0" diagonalDown="0">
        <left style="thin">
          <color indexed="64"/>
        </left>
        <right style="thin">
          <color indexed="64"/>
        </right>
        <top style="thin">
          <color indexed="64"/>
        </top>
        <bottom style="thin">
          <color indexed="64"/>
        </bottom>
      </border>
      <protection locked="1" hidden="1"/>
    </dxf>
    <dxf>
      <numFmt numFmtId="2"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strike val="0"/>
        <outline val="0"/>
        <shadow val="0"/>
        <u val="none"/>
        <vertAlign val="baseline"/>
        <color theme="1"/>
        <name val="Calibri"/>
        <scheme val="minor"/>
      </font>
      <numFmt numFmtId="2"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numFmt numFmtId="19" formatCode="d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6"/>
        <color theme="1"/>
        <name val="Calibri"/>
        <scheme val="minor"/>
      </font>
      <alignment horizontal="left" vertical="center"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6"/>
        <color theme="1"/>
        <name val="Calibri"/>
        <scheme val="minor"/>
      </font>
      <alignment horizontal="left" vertical="center" textRotation="0" wrapText="0" indent="0" justifyLastLine="0" shrinkToFit="0" readingOrder="0"/>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9" defaultPivotStyle="PivotStyleLight16"/>
  <colors>
    <mruColors>
      <color rgb="FFCCE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Receipt!A1"/><Relationship Id="rId3" Type="http://schemas.openxmlformats.org/officeDocument/2006/relationships/hyperlink" Target="https://mail.google.com/" TargetMode="External"/><Relationship Id="rId7" Type="http://schemas.openxmlformats.org/officeDocument/2006/relationships/hyperlink" Target="#'Entry Cr&amp;Dr'!A1"/><Relationship Id="rId2" Type="http://schemas.openxmlformats.org/officeDocument/2006/relationships/image" Target="../media/image1.png"/><Relationship Id="rId1" Type="http://schemas.openxmlformats.org/officeDocument/2006/relationships/hyperlink" Target="https://web.whatsapp.com/" TargetMode="External"/><Relationship Id="rId6" Type="http://schemas.openxmlformats.org/officeDocument/2006/relationships/hyperlink" Target="#'Opening Balance'!A1"/><Relationship Id="rId5" Type="http://schemas.openxmlformats.org/officeDocument/2006/relationships/hyperlink" Target="#'Cash Book Mad'!A1"/><Relationship Id="rId4" Type="http://schemas.openxmlformats.org/officeDocument/2006/relationships/image" Target="../media/image2.jpeg"/><Relationship Id="rId9" Type="http://schemas.openxmlformats.org/officeDocument/2006/relationships/hyperlink" Target="#Payment!A1"/></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image" Target="../media/image3.png"/><Relationship Id="rId1" Type="http://schemas.openxmlformats.org/officeDocument/2006/relationships/hyperlink" Target="#opening_bal"/><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image" Target="../media/image3.png"/><Relationship Id="rId1" Type="http://schemas.openxmlformats.org/officeDocument/2006/relationships/hyperlink" Target="#'Entry Cr&amp;Dr'!A1"/><Relationship Id="rId5" Type="http://schemas.openxmlformats.org/officeDocument/2006/relationships/image" Target="../media/image4.png"/><Relationship Id="rId4"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hyperlink" Target="#Payment!A1"/><Relationship Id="rId2" Type="http://schemas.openxmlformats.org/officeDocument/2006/relationships/image" Target="../media/image6.png"/><Relationship Id="rId1" Type="http://schemas.openxmlformats.org/officeDocument/2006/relationships/hyperlink" Target="#Receipt!A1"/><Relationship Id="rId6" Type="http://schemas.openxmlformats.org/officeDocument/2006/relationships/image" Target="../media/image4.png"/><Relationship Id="rId5" Type="http://schemas.openxmlformats.org/officeDocument/2006/relationships/image" Target="../media/image5.jpeg"/><Relationship Id="rId4" Type="http://schemas.openxmlformats.org/officeDocument/2006/relationships/hyperlink" Target="#Instructions!A1"/></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image" Target="../media/image3.png"/><Relationship Id="rId1" Type="http://schemas.openxmlformats.org/officeDocument/2006/relationships/hyperlink" Target="#'Entry Cr&amp;Dr'!A1"/><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image" Target="../media/image3.png"/><Relationship Id="rId1" Type="http://schemas.openxmlformats.org/officeDocument/2006/relationships/hyperlink" Target="#'Entry Cr&amp;Dr'!A1"/><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425825</xdr:colOff>
      <xdr:row>21</xdr:row>
      <xdr:rowOff>22413</xdr:rowOff>
    </xdr:from>
    <xdr:to>
      <xdr:col>2</xdr:col>
      <xdr:colOff>100854</xdr:colOff>
      <xdr:row>24</xdr:row>
      <xdr:rowOff>199621</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5825" y="8281148"/>
          <a:ext cx="885264" cy="782326"/>
        </a:xfrm>
        <a:prstGeom prst="rect">
          <a:avLst/>
        </a:prstGeom>
      </xdr:spPr>
    </xdr:pic>
    <xdr:clientData/>
  </xdr:twoCellAnchor>
  <xdr:twoCellAnchor editAs="oneCell">
    <xdr:from>
      <xdr:col>6</xdr:col>
      <xdr:colOff>545729</xdr:colOff>
      <xdr:row>21</xdr:row>
      <xdr:rowOff>0</xdr:rowOff>
    </xdr:from>
    <xdr:to>
      <xdr:col>8</xdr:col>
      <xdr:colOff>257736</xdr:colOff>
      <xdr:row>24</xdr:row>
      <xdr:rowOff>145676</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76435" y="8258735"/>
          <a:ext cx="922242" cy="750794"/>
        </a:xfrm>
        <a:prstGeom prst="rect">
          <a:avLst/>
        </a:prstGeom>
      </xdr:spPr>
    </xdr:pic>
    <xdr:clientData/>
  </xdr:twoCellAnchor>
  <xdr:twoCellAnchor>
    <xdr:from>
      <xdr:col>10</xdr:col>
      <xdr:colOff>504265</xdr:colOff>
      <xdr:row>1</xdr:row>
      <xdr:rowOff>112059</xdr:rowOff>
    </xdr:from>
    <xdr:to>
      <xdr:col>14</xdr:col>
      <xdr:colOff>336177</xdr:colOff>
      <xdr:row>3</xdr:row>
      <xdr:rowOff>168089</xdr:rowOff>
    </xdr:to>
    <xdr:sp macro="" textlink="">
      <xdr:nvSpPr>
        <xdr:cNvPr id="2" name="Rounded Rectangle 1">
          <a:hlinkClick xmlns:r="http://schemas.openxmlformats.org/officeDocument/2006/relationships" r:id="rId5"/>
        </xdr:cNvPr>
        <xdr:cNvSpPr/>
      </xdr:nvSpPr>
      <xdr:spPr>
        <a:xfrm>
          <a:off x="6555441" y="459441"/>
          <a:ext cx="2252383" cy="616324"/>
        </a:xfrm>
        <a:prstGeom prst="round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rPr>
            <a:t>Go to CASH BOOK MAD SHEET</a:t>
          </a:r>
        </a:p>
      </xdr:txBody>
    </xdr:sp>
    <xdr:clientData/>
  </xdr:twoCellAnchor>
  <xdr:twoCellAnchor>
    <xdr:from>
      <xdr:col>10</xdr:col>
      <xdr:colOff>493060</xdr:colOff>
      <xdr:row>4</xdr:row>
      <xdr:rowOff>134471</xdr:rowOff>
    </xdr:from>
    <xdr:to>
      <xdr:col>14</xdr:col>
      <xdr:colOff>324972</xdr:colOff>
      <xdr:row>6</xdr:row>
      <xdr:rowOff>257736</xdr:rowOff>
    </xdr:to>
    <xdr:sp macro="" textlink="">
      <xdr:nvSpPr>
        <xdr:cNvPr id="6" name="Rounded Rectangle 5">
          <a:hlinkClick xmlns:r="http://schemas.openxmlformats.org/officeDocument/2006/relationships" r:id="rId6"/>
        </xdr:cNvPr>
        <xdr:cNvSpPr/>
      </xdr:nvSpPr>
      <xdr:spPr>
        <a:xfrm>
          <a:off x="6544236" y="1243853"/>
          <a:ext cx="2252383" cy="6163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Go to OPENING BALANCE SHEET</a:t>
          </a:r>
        </a:p>
      </xdr:txBody>
    </xdr:sp>
    <xdr:clientData/>
  </xdr:twoCellAnchor>
  <xdr:twoCellAnchor>
    <xdr:from>
      <xdr:col>10</xdr:col>
      <xdr:colOff>504265</xdr:colOff>
      <xdr:row>6</xdr:row>
      <xdr:rowOff>526676</xdr:rowOff>
    </xdr:from>
    <xdr:to>
      <xdr:col>14</xdr:col>
      <xdr:colOff>336177</xdr:colOff>
      <xdr:row>7</xdr:row>
      <xdr:rowOff>44822</xdr:rowOff>
    </xdr:to>
    <xdr:sp macro="" textlink="">
      <xdr:nvSpPr>
        <xdr:cNvPr id="7" name="Rounded Rectangle 6">
          <a:hlinkClick xmlns:r="http://schemas.openxmlformats.org/officeDocument/2006/relationships" r:id="rId7"/>
        </xdr:cNvPr>
        <xdr:cNvSpPr/>
      </xdr:nvSpPr>
      <xdr:spPr>
        <a:xfrm>
          <a:off x="6555441" y="2129117"/>
          <a:ext cx="2252383" cy="61632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Go to ENTRY CR &amp; DR SHEET</a:t>
          </a:r>
        </a:p>
      </xdr:txBody>
    </xdr:sp>
    <xdr:clientData/>
  </xdr:twoCellAnchor>
  <xdr:twoCellAnchor>
    <xdr:from>
      <xdr:col>15</xdr:col>
      <xdr:colOff>179294</xdr:colOff>
      <xdr:row>2</xdr:row>
      <xdr:rowOff>313765</xdr:rowOff>
    </xdr:from>
    <xdr:to>
      <xdr:col>19</xdr:col>
      <xdr:colOff>11207</xdr:colOff>
      <xdr:row>5</xdr:row>
      <xdr:rowOff>78442</xdr:rowOff>
    </xdr:to>
    <xdr:sp macro="" textlink="">
      <xdr:nvSpPr>
        <xdr:cNvPr id="8" name="Rounded Rectangle 7">
          <a:hlinkClick xmlns:r="http://schemas.openxmlformats.org/officeDocument/2006/relationships" r:id="rId8"/>
        </xdr:cNvPr>
        <xdr:cNvSpPr/>
      </xdr:nvSpPr>
      <xdr:spPr>
        <a:xfrm>
          <a:off x="9256059" y="862853"/>
          <a:ext cx="2252383" cy="6163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t>Go to RECEIPT</a:t>
          </a:r>
          <a:r>
            <a:rPr lang="en-US" sz="1600" b="1" baseline="0"/>
            <a:t> SHEET</a:t>
          </a:r>
          <a:endParaRPr lang="en-US" sz="1600" b="1"/>
        </a:p>
      </xdr:txBody>
    </xdr:sp>
    <xdr:clientData/>
  </xdr:twoCellAnchor>
  <xdr:twoCellAnchor>
    <xdr:from>
      <xdr:col>15</xdr:col>
      <xdr:colOff>179293</xdr:colOff>
      <xdr:row>6</xdr:row>
      <xdr:rowOff>168089</xdr:rowOff>
    </xdr:from>
    <xdr:to>
      <xdr:col>19</xdr:col>
      <xdr:colOff>11206</xdr:colOff>
      <xdr:row>6</xdr:row>
      <xdr:rowOff>784413</xdr:rowOff>
    </xdr:to>
    <xdr:sp macro="" textlink="">
      <xdr:nvSpPr>
        <xdr:cNvPr id="9" name="Rounded Rectangle 8">
          <a:hlinkClick xmlns:r="http://schemas.openxmlformats.org/officeDocument/2006/relationships" r:id="rId9"/>
        </xdr:cNvPr>
        <xdr:cNvSpPr/>
      </xdr:nvSpPr>
      <xdr:spPr>
        <a:xfrm>
          <a:off x="9256058" y="1770530"/>
          <a:ext cx="2252383" cy="6163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t>Go to PAYMENT SHEET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593913</xdr:colOff>
      <xdr:row>2</xdr:row>
      <xdr:rowOff>201706</xdr:rowOff>
    </xdr:from>
    <xdr:to>
      <xdr:col>10</xdr:col>
      <xdr:colOff>64688</xdr:colOff>
      <xdr:row>7</xdr:row>
      <xdr:rowOff>302559</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0207" y="941294"/>
          <a:ext cx="1891246" cy="1669677"/>
        </a:xfrm>
        <a:prstGeom prst="rect">
          <a:avLst/>
        </a:prstGeom>
      </xdr:spPr>
    </xdr:pic>
    <xdr:clientData/>
  </xdr:twoCellAnchor>
  <xdr:twoCellAnchor editAs="oneCell">
    <xdr:from>
      <xdr:col>6</xdr:col>
      <xdr:colOff>437031</xdr:colOff>
      <xdr:row>2</xdr:row>
      <xdr:rowOff>179294</xdr:rowOff>
    </xdr:from>
    <xdr:to>
      <xdr:col>9</xdr:col>
      <xdr:colOff>512924</xdr:colOff>
      <xdr:row>7</xdr:row>
      <xdr:rowOff>280147</xdr:rowOff>
    </xdr:to>
    <xdr:pic>
      <xdr:nvPicPr>
        <xdr:cNvPr id="6" name="Picture 5">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93325" y="918882"/>
          <a:ext cx="1891246" cy="1669677"/>
        </a:xfrm>
        <a:prstGeom prst="rect">
          <a:avLst/>
        </a:prstGeom>
      </xdr:spPr>
    </xdr:pic>
    <xdr:clientData/>
  </xdr:twoCellAnchor>
  <xdr:twoCellAnchor editAs="oneCell">
    <xdr:from>
      <xdr:col>6</xdr:col>
      <xdr:colOff>470648</xdr:colOff>
      <xdr:row>2</xdr:row>
      <xdr:rowOff>224118</xdr:rowOff>
    </xdr:from>
    <xdr:to>
      <xdr:col>9</xdr:col>
      <xdr:colOff>546541</xdr:colOff>
      <xdr:row>8</xdr:row>
      <xdr:rowOff>11207</xdr:rowOff>
    </xdr:to>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26942" y="963706"/>
          <a:ext cx="1891246" cy="1669677"/>
        </a:xfrm>
        <a:prstGeom prst="rect">
          <a:avLst/>
        </a:prstGeom>
      </xdr:spPr>
    </xdr:pic>
    <xdr:clientData/>
  </xdr:twoCellAnchor>
  <xdr:twoCellAnchor editAs="oneCell">
    <xdr:from>
      <xdr:col>6</xdr:col>
      <xdr:colOff>268943</xdr:colOff>
      <xdr:row>0</xdr:row>
      <xdr:rowOff>0</xdr:rowOff>
    </xdr:from>
    <xdr:to>
      <xdr:col>7</xdr:col>
      <xdr:colOff>369794</xdr:colOff>
      <xdr:row>1</xdr:row>
      <xdr:rowOff>358587</xdr:rowOff>
    </xdr:to>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25237" y="0"/>
          <a:ext cx="705969" cy="7059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201705</xdr:colOff>
      <xdr:row>5</xdr:row>
      <xdr:rowOff>100854</xdr:rowOff>
    </xdr:from>
    <xdr:to>
      <xdr:col>14</xdr:col>
      <xdr:colOff>387691</xdr:colOff>
      <xdr:row>10</xdr:row>
      <xdr:rowOff>212912</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004176" y="1680883"/>
          <a:ext cx="1396221" cy="1232647"/>
        </a:xfrm>
        <a:prstGeom prst="rect">
          <a:avLst/>
        </a:prstGeom>
      </xdr:spPr>
    </xdr:pic>
    <xdr:clientData/>
  </xdr:twoCellAnchor>
  <xdr:twoCellAnchor editAs="oneCell">
    <xdr:from>
      <xdr:col>12</xdr:col>
      <xdr:colOff>291352</xdr:colOff>
      <xdr:row>15</xdr:row>
      <xdr:rowOff>0</xdr:rowOff>
    </xdr:from>
    <xdr:to>
      <xdr:col>14</xdr:col>
      <xdr:colOff>257734</xdr:colOff>
      <xdr:row>20</xdr:row>
      <xdr:rowOff>56029</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093823" y="3821206"/>
          <a:ext cx="1176617" cy="1176617"/>
        </a:xfrm>
        <a:prstGeom prst="rect">
          <a:avLst/>
        </a:prstGeom>
      </xdr:spPr>
    </xdr:pic>
    <xdr:clientData/>
  </xdr:twoCellAnchor>
  <xdr:twoCellAnchor editAs="oneCell">
    <xdr:from>
      <xdr:col>15</xdr:col>
      <xdr:colOff>201706</xdr:colOff>
      <xdr:row>0</xdr:row>
      <xdr:rowOff>22411</xdr:rowOff>
    </xdr:from>
    <xdr:to>
      <xdr:col>17</xdr:col>
      <xdr:colOff>347382</xdr:colOff>
      <xdr:row>4</xdr:row>
      <xdr:rowOff>22410</xdr:rowOff>
    </xdr:to>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819530" y="22411"/>
          <a:ext cx="1355911" cy="13559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347382</xdr:colOff>
      <xdr:row>4</xdr:row>
      <xdr:rowOff>425824</xdr:rowOff>
    </xdr:from>
    <xdr:to>
      <xdr:col>13</xdr:col>
      <xdr:colOff>86166</xdr:colOff>
      <xdr:row>5</xdr:row>
      <xdr:rowOff>705971</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760323" y="1927412"/>
          <a:ext cx="949019" cy="1042147"/>
        </a:xfrm>
        <a:prstGeom prst="rect">
          <a:avLst/>
        </a:prstGeom>
      </xdr:spPr>
    </xdr:pic>
    <xdr:clientData/>
  </xdr:twoCellAnchor>
  <xdr:twoCellAnchor editAs="oneCell">
    <xdr:from>
      <xdr:col>15</xdr:col>
      <xdr:colOff>392205</xdr:colOff>
      <xdr:row>4</xdr:row>
      <xdr:rowOff>369795</xdr:rowOff>
    </xdr:from>
    <xdr:to>
      <xdr:col>17</xdr:col>
      <xdr:colOff>130989</xdr:colOff>
      <xdr:row>5</xdr:row>
      <xdr:rowOff>649942</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25617" y="1871383"/>
          <a:ext cx="949019" cy="1042147"/>
        </a:xfrm>
        <a:prstGeom prst="rect">
          <a:avLst/>
        </a:prstGeom>
      </xdr:spPr>
    </xdr:pic>
    <xdr:clientData/>
  </xdr:twoCellAnchor>
  <xdr:twoCellAnchor editAs="oneCell">
    <xdr:from>
      <xdr:col>13</xdr:col>
      <xdr:colOff>392207</xdr:colOff>
      <xdr:row>7</xdr:row>
      <xdr:rowOff>560294</xdr:rowOff>
    </xdr:from>
    <xdr:to>
      <xdr:col>15</xdr:col>
      <xdr:colOff>145676</xdr:colOff>
      <xdr:row>8</xdr:row>
      <xdr:rowOff>761999</xdr:rowOff>
    </xdr:to>
    <xdr:pic>
      <xdr:nvPicPr>
        <xdr:cNvPr id="4" name="Picture 3">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015383" y="4347882"/>
          <a:ext cx="963705" cy="963705"/>
        </a:xfrm>
        <a:prstGeom prst="rect">
          <a:avLst/>
        </a:prstGeom>
      </xdr:spPr>
    </xdr:pic>
    <xdr:clientData/>
  </xdr:twoCellAnchor>
  <xdr:twoCellAnchor editAs="oneCell">
    <xdr:from>
      <xdr:col>17</xdr:col>
      <xdr:colOff>257735</xdr:colOff>
      <xdr:row>0</xdr:row>
      <xdr:rowOff>112059</xdr:rowOff>
    </xdr:from>
    <xdr:to>
      <xdr:col>19</xdr:col>
      <xdr:colOff>403411</xdr:colOff>
      <xdr:row>3</xdr:row>
      <xdr:rowOff>560294</xdr:rowOff>
    </xdr:to>
    <xdr:pic>
      <xdr:nvPicPr>
        <xdr:cNvPr id="5" name="Picture 4">
          <a:hlinkClick xmlns:r="http://schemas.openxmlformats.org/officeDocument/2006/relationships" r:id="rId4"/>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301382" y="112059"/>
          <a:ext cx="1355911" cy="13559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122464</xdr:colOff>
      <xdr:row>5</xdr:row>
      <xdr:rowOff>163286</xdr:rowOff>
    </xdr:from>
    <xdr:to>
      <xdr:col>23</xdr:col>
      <xdr:colOff>142854</xdr:colOff>
      <xdr:row>7</xdr:row>
      <xdr:rowOff>115262</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790964" y="3197679"/>
          <a:ext cx="1233027" cy="1088572"/>
        </a:xfrm>
        <a:prstGeom prst="rect">
          <a:avLst/>
        </a:prstGeom>
      </xdr:spPr>
    </xdr:pic>
    <xdr:clientData/>
  </xdr:twoCellAnchor>
  <xdr:twoCellAnchor editAs="oneCell">
    <xdr:from>
      <xdr:col>19</xdr:col>
      <xdr:colOff>1</xdr:colOff>
      <xdr:row>0</xdr:row>
      <xdr:rowOff>1</xdr:rowOff>
    </xdr:from>
    <xdr:to>
      <xdr:col>20</xdr:col>
      <xdr:colOff>55228</xdr:colOff>
      <xdr:row>1</xdr:row>
      <xdr:rowOff>952500</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253358" y="1"/>
          <a:ext cx="1142999" cy="11429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27214</xdr:colOff>
      <xdr:row>6</xdr:row>
      <xdr:rowOff>122464</xdr:rowOff>
    </xdr:from>
    <xdr:to>
      <xdr:col>23</xdr:col>
      <xdr:colOff>49205</xdr:colOff>
      <xdr:row>8</xdr:row>
      <xdr:rowOff>68036</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695714" y="3782785"/>
          <a:ext cx="1233027" cy="1088572"/>
        </a:xfrm>
        <a:prstGeom prst="rect">
          <a:avLst/>
        </a:prstGeom>
      </xdr:spPr>
    </xdr:pic>
    <xdr:clientData/>
  </xdr:twoCellAnchor>
  <xdr:twoCellAnchor editAs="oneCell">
    <xdr:from>
      <xdr:col>18</xdr:col>
      <xdr:colOff>231321</xdr:colOff>
      <xdr:row>0</xdr:row>
      <xdr:rowOff>13607</xdr:rowOff>
    </xdr:from>
    <xdr:to>
      <xdr:col>19</xdr:col>
      <xdr:colOff>938892</xdr:colOff>
      <xdr:row>2</xdr:row>
      <xdr:rowOff>2400</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049250" y="13607"/>
          <a:ext cx="1142999" cy="1142999"/>
        </a:xfrm>
        <a:prstGeom prst="rect">
          <a:avLst/>
        </a:prstGeom>
      </xdr:spPr>
    </xdr:pic>
    <xdr:clientData/>
  </xdr:twoCellAnchor>
</xdr:wsDr>
</file>

<file path=xl/tables/table1.xml><?xml version="1.0" encoding="utf-8"?>
<table xmlns="http://schemas.openxmlformats.org/spreadsheetml/2006/main" id="1" name="Table1" displayName="Table1" ref="A2:A29" totalsRowShown="0" headerRowDxfId="14" dataDxfId="13">
  <autoFilter ref="A2:A29"/>
  <tableColumns count="1">
    <tableColumn id="1" name="Mad" dataDxfId="12"/>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A8:G49" totalsRowShown="0" headerRowDxfId="1" dataDxfId="7" headerRowBorderDxfId="11" tableBorderDxfId="10" totalsRowBorderDxfId="9">
  <autoFilter ref="A8:G49"/>
  <tableColumns count="7">
    <tableColumn id="1" name="क्र.सं." dataDxfId="0"/>
    <tableColumn id="2" name="दिनाक" dataDxfId="6">
      <calculatedColumnFormula>IFERROR(VLOOKUP($D$2&amp;"_"&amp;$A9,Sheet2!$A:$G,3,0),"")</calculatedColumnFormula>
    </tableColumn>
    <tableColumn id="3" name="विवरण" dataDxfId="5">
      <calculatedColumnFormula>IFERROR(VLOOKUP($D$2&amp;"_"&amp;$A9,Sheet2!$A:$G,4,0),"")</calculatedColumnFormula>
    </tableColumn>
    <tableColumn id="4" name="रोकड़ पृष्ठ संख्या" dataDxfId="8"/>
    <tableColumn id="5" name="नामे (Debit)" dataDxfId="4">
      <calculatedColumnFormula>IFERROR(VLOOKUP($D$2&amp;"_"&amp;$A9,Sheet2!$A:$G,7,0),"")</calculatedColumnFormula>
    </tableColumn>
    <tableColumn id="6" name="जमा (Credit)" dataDxfId="3">
      <calculatedColumnFormula>IFERROR(VLOOKUP($D$2&amp;"_"&amp;$A9,Sheet2!$A:$G,5,0),"")</calculatedColumnFormula>
    </tableColumn>
    <tableColumn id="7" name="लेनी/देनी (Cr/Dr)" dataDxfId="2">
      <calculatedColumnFormula>IFERROR(VLOOKUP($D$2&amp;"_"&amp;$A9,Sheet2!$A:$G,6,0),"")</calculatedColumnFormula>
    </tableColumn>
  </tableColumns>
  <tableStyleInfo name="TableStyleMedium7"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spkctakumar@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27"/>
  <sheetViews>
    <sheetView tabSelected="1" zoomScale="85" zoomScaleNormal="85" workbookViewId="0">
      <selection sqref="A1:J28"/>
    </sheetView>
  </sheetViews>
  <sheetFormatPr defaultColWidth="9.140625" defaultRowHeight="15.75" x14ac:dyDescent="0.25"/>
  <cols>
    <col min="1" max="16384" width="9.140625" style="25"/>
  </cols>
  <sheetData>
    <row r="1" spans="1:10" ht="27.75" customHeight="1" x14ac:dyDescent="0.25">
      <c r="A1" s="23" t="s">
        <v>57</v>
      </c>
      <c r="B1" s="24"/>
      <c r="C1" s="24"/>
    </row>
    <row r="3" spans="1:10" ht="28.5" customHeight="1" x14ac:dyDescent="0.25">
      <c r="A3" s="80" t="s">
        <v>67</v>
      </c>
      <c r="B3" s="80"/>
      <c r="C3" s="80"/>
      <c r="D3" s="80"/>
      <c r="E3" s="80"/>
      <c r="F3" s="80"/>
      <c r="G3" s="80"/>
      <c r="H3" s="80"/>
      <c r="I3" s="80"/>
      <c r="J3" s="80"/>
    </row>
    <row r="5" spans="1:10" ht="23.25" x14ac:dyDescent="0.35">
      <c r="A5" s="83" t="s">
        <v>58</v>
      </c>
      <c r="B5" s="83"/>
      <c r="C5" s="83"/>
      <c r="D5" s="83"/>
      <c r="E5" s="83"/>
      <c r="F5" s="83"/>
      <c r="G5" s="83"/>
      <c r="H5" s="83"/>
      <c r="I5" s="83"/>
      <c r="J5" s="83"/>
    </row>
    <row r="7" spans="1:10" ht="86.25" customHeight="1" x14ac:dyDescent="0.25">
      <c r="A7" s="84" t="s">
        <v>82</v>
      </c>
      <c r="B7" s="84"/>
      <c r="C7" s="84"/>
      <c r="D7" s="84"/>
      <c r="E7" s="84"/>
      <c r="F7" s="84"/>
      <c r="G7" s="84"/>
      <c r="H7" s="84"/>
      <c r="I7" s="84"/>
      <c r="J7" s="84"/>
    </row>
    <row r="9" spans="1:10" ht="26.25" customHeight="1" x14ac:dyDescent="0.25">
      <c r="A9" s="85" t="s">
        <v>59</v>
      </c>
      <c r="B9" s="85"/>
      <c r="C9" s="85"/>
      <c r="D9" s="85"/>
      <c r="E9" s="85"/>
      <c r="F9" s="85"/>
      <c r="G9" s="85"/>
      <c r="H9" s="85"/>
      <c r="I9" s="85"/>
      <c r="J9" s="85"/>
    </row>
    <row r="10" spans="1:10" ht="26.25" customHeight="1" x14ac:dyDescent="0.25">
      <c r="A10" s="87" t="s">
        <v>97</v>
      </c>
      <c r="B10" s="87"/>
      <c r="C10" s="87"/>
      <c r="D10" s="87"/>
      <c r="E10" s="87"/>
      <c r="F10" s="87"/>
      <c r="G10" s="87"/>
      <c r="H10" s="87"/>
      <c r="I10" s="87"/>
      <c r="J10" s="87"/>
    </row>
    <row r="11" spans="1:10" ht="60.75" customHeight="1" x14ac:dyDescent="0.25">
      <c r="A11" s="87"/>
      <c r="B11" s="87"/>
      <c r="C11" s="87"/>
      <c r="D11" s="87"/>
      <c r="E11" s="87"/>
      <c r="F11" s="87"/>
      <c r="G11" s="87"/>
      <c r="H11" s="87"/>
      <c r="I11" s="87"/>
      <c r="J11" s="87"/>
    </row>
    <row r="12" spans="1:10" ht="41.25" customHeight="1" x14ac:dyDescent="0.25">
      <c r="A12" s="82" t="s">
        <v>64</v>
      </c>
      <c r="B12" s="82"/>
      <c r="C12" s="82"/>
      <c r="D12" s="82"/>
      <c r="E12" s="82"/>
      <c r="F12" s="82"/>
      <c r="G12" s="82"/>
      <c r="H12" s="82"/>
      <c r="I12" s="82"/>
      <c r="J12" s="82"/>
    </row>
    <row r="13" spans="1:10" ht="48.75" customHeight="1" x14ac:dyDescent="0.25">
      <c r="A13" s="82" t="s">
        <v>70</v>
      </c>
      <c r="B13" s="82"/>
      <c r="C13" s="82"/>
      <c r="D13" s="82"/>
      <c r="E13" s="82"/>
      <c r="F13" s="82"/>
      <c r="G13" s="82"/>
      <c r="H13" s="82"/>
      <c r="I13" s="82"/>
      <c r="J13" s="82"/>
    </row>
    <row r="14" spans="1:10" ht="70.5" customHeight="1" x14ac:dyDescent="0.25">
      <c r="A14" s="82" t="s">
        <v>63</v>
      </c>
      <c r="B14" s="82"/>
      <c r="C14" s="82"/>
      <c r="D14" s="82"/>
      <c r="E14" s="82"/>
      <c r="F14" s="82"/>
      <c r="G14" s="82"/>
      <c r="H14" s="82"/>
      <c r="I14" s="82"/>
      <c r="J14" s="82"/>
    </row>
    <row r="15" spans="1:10" ht="51.75" customHeight="1" x14ac:dyDescent="0.25">
      <c r="A15" s="86" t="s">
        <v>60</v>
      </c>
      <c r="B15" s="86"/>
      <c r="C15" s="86"/>
      <c r="D15" s="86"/>
      <c r="E15" s="86"/>
      <c r="F15" s="86"/>
      <c r="G15" s="86"/>
      <c r="H15" s="86"/>
      <c r="I15" s="86"/>
      <c r="J15" s="86"/>
    </row>
    <row r="17" spans="1:10" ht="41.25" customHeight="1" x14ac:dyDescent="0.25">
      <c r="A17" s="82" t="s">
        <v>62</v>
      </c>
      <c r="B17" s="82"/>
      <c r="C17" s="82"/>
      <c r="D17" s="82"/>
      <c r="E17" s="82"/>
      <c r="F17" s="82"/>
      <c r="G17" s="82"/>
      <c r="H17" s="82"/>
      <c r="I17" s="82"/>
      <c r="J17" s="82"/>
    </row>
    <row r="18" spans="1:10" ht="58.5" customHeight="1" x14ac:dyDescent="0.25">
      <c r="A18" s="82" t="s">
        <v>61</v>
      </c>
      <c r="B18" s="82"/>
      <c r="C18" s="82"/>
      <c r="D18" s="82"/>
      <c r="E18" s="82"/>
      <c r="F18" s="82"/>
      <c r="G18" s="82"/>
      <c r="H18" s="82"/>
      <c r="I18" s="82"/>
      <c r="J18" s="82"/>
    </row>
    <row r="20" spans="1:10" ht="23.25" x14ac:dyDescent="0.35">
      <c r="B20" s="81" t="s">
        <v>68</v>
      </c>
      <c r="C20" s="81"/>
      <c r="D20" s="81"/>
      <c r="E20" s="81"/>
      <c r="F20" s="81"/>
      <c r="G20" s="81"/>
      <c r="H20" s="81"/>
      <c r="I20" s="81"/>
    </row>
    <row r="26" spans="1:10" ht="15.75" customHeight="1" x14ac:dyDescent="0.25">
      <c r="A26" s="79" t="s">
        <v>65</v>
      </c>
      <c r="B26" s="79"/>
      <c r="C26" s="79"/>
      <c r="F26" s="79" t="s">
        <v>66</v>
      </c>
      <c r="G26" s="79"/>
      <c r="H26" s="79"/>
      <c r="I26" s="79"/>
      <c r="J26" s="79"/>
    </row>
    <row r="27" spans="1:10" ht="15.75" customHeight="1" x14ac:dyDescent="0.25">
      <c r="A27" s="79"/>
      <c r="B27" s="79"/>
      <c r="C27" s="79"/>
      <c r="F27" s="79"/>
      <c r="G27" s="79"/>
      <c r="H27" s="79"/>
      <c r="I27" s="79"/>
      <c r="J27" s="79"/>
    </row>
  </sheetData>
  <sheetProtection password="CE26" sheet="1" objects="1" scenarios="1" selectLockedCells="1" selectUnlockedCells="1"/>
  <mergeCells count="14">
    <mergeCell ref="A26:C27"/>
    <mergeCell ref="F26:J27"/>
    <mergeCell ref="A3:J3"/>
    <mergeCell ref="B20:I20"/>
    <mergeCell ref="A14:J14"/>
    <mergeCell ref="A5:J5"/>
    <mergeCell ref="A7:J7"/>
    <mergeCell ref="A9:J9"/>
    <mergeCell ref="A12:J12"/>
    <mergeCell ref="A13:J13"/>
    <mergeCell ref="A15:J15"/>
    <mergeCell ref="A17:J17"/>
    <mergeCell ref="A18:J18"/>
    <mergeCell ref="A10:J11"/>
  </mergeCells>
  <hyperlinks>
    <hyperlink ref="F26" r:id="rId1"/>
  </hyperlinks>
  <pageMargins left="0.19685039370078741" right="0.19685039370078741" top="0.19685039370078741" bottom="0.19685039370078741"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9"/>
  <sheetViews>
    <sheetView view="pageBreakPreview" zoomScale="70" zoomScaleNormal="70" zoomScaleSheetLayoutView="70" workbookViewId="0">
      <pane ySplit="2" topLeftCell="A3" activePane="bottomLeft" state="frozen"/>
      <selection pane="bottomLeft" sqref="A1:F1"/>
    </sheetView>
  </sheetViews>
  <sheetFormatPr defaultColWidth="9.140625" defaultRowHeight="15.75" x14ac:dyDescent="0.25"/>
  <cols>
    <col min="1" max="1" width="55.42578125" style="39" customWidth="1"/>
    <col min="2" max="5" width="9.140625" style="39"/>
    <col min="6" max="6" width="8.140625" style="39" customWidth="1"/>
    <col min="7" max="16384" width="9.140625" style="39"/>
  </cols>
  <sheetData>
    <row r="1" spans="1:11" ht="27" customHeight="1" x14ac:dyDescent="0.25">
      <c r="A1" s="88" t="s">
        <v>20</v>
      </c>
      <c r="B1" s="88"/>
      <c r="C1" s="88"/>
      <c r="D1" s="88"/>
      <c r="E1" s="88"/>
      <c r="F1" s="88"/>
    </row>
    <row r="2" spans="1:11" ht="30.75" customHeight="1" x14ac:dyDescent="0.25">
      <c r="A2" s="40" t="s">
        <v>1</v>
      </c>
      <c r="B2" s="91" t="s">
        <v>21</v>
      </c>
      <c r="C2" s="92"/>
      <c r="D2" s="92"/>
      <c r="E2" s="92"/>
      <c r="F2" s="92"/>
    </row>
    <row r="3" spans="1:11" ht="24.95" customHeight="1" x14ac:dyDescent="0.25">
      <c r="A3" s="41" t="s">
        <v>2</v>
      </c>
      <c r="B3" s="93"/>
      <c r="C3" s="94"/>
      <c r="D3" s="94"/>
      <c r="E3" s="94"/>
      <c r="F3" s="94"/>
    </row>
    <row r="4" spans="1:11" ht="24.95" customHeight="1" x14ac:dyDescent="0.25">
      <c r="A4" s="41" t="s">
        <v>52</v>
      </c>
      <c r="B4" s="93"/>
      <c r="C4" s="94"/>
      <c r="D4" s="94"/>
      <c r="E4" s="94"/>
      <c r="F4" s="94"/>
    </row>
    <row r="5" spans="1:11" ht="24.95" customHeight="1" x14ac:dyDescent="0.25">
      <c r="A5" s="41" t="s">
        <v>3</v>
      </c>
      <c r="B5" s="93"/>
      <c r="C5" s="94"/>
      <c r="D5" s="94"/>
      <c r="E5" s="94"/>
      <c r="F5" s="94"/>
    </row>
    <row r="6" spans="1:11" ht="24.95" customHeight="1" x14ac:dyDescent="0.25">
      <c r="A6" s="41" t="s">
        <v>4</v>
      </c>
      <c r="B6" s="93"/>
      <c r="C6" s="94"/>
      <c r="D6" s="94"/>
      <c r="E6" s="94"/>
      <c r="F6" s="94"/>
    </row>
    <row r="7" spans="1:11" ht="24.95" customHeight="1" x14ac:dyDescent="0.25">
      <c r="A7" s="41" t="s">
        <v>5</v>
      </c>
      <c r="B7" s="93"/>
      <c r="C7" s="94"/>
      <c r="D7" s="94"/>
      <c r="E7" s="94"/>
      <c r="F7" s="94"/>
    </row>
    <row r="8" spans="1:11" ht="24.95" customHeight="1" x14ac:dyDescent="0.25">
      <c r="A8" s="41" t="s">
        <v>6</v>
      </c>
      <c r="B8" s="93"/>
      <c r="C8" s="94"/>
      <c r="D8" s="94"/>
      <c r="E8" s="94"/>
      <c r="F8" s="94"/>
    </row>
    <row r="9" spans="1:11" ht="24.95" customHeight="1" x14ac:dyDescent="0.25">
      <c r="A9" s="41" t="s">
        <v>7</v>
      </c>
      <c r="B9" s="93"/>
      <c r="C9" s="94"/>
      <c r="D9" s="94"/>
      <c r="E9" s="94"/>
      <c r="F9" s="94"/>
      <c r="G9" s="89" t="s">
        <v>69</v>
      </c>
      <c r="H9" s="90"/>
      <c r="I9" s="90"/>
      <c r="J9" s="90"/>
      <c r="K9" s="90"/>
    </row>
    <row r="10" spans="1:11" ht="24.95" customHeight="1" x14ac:dyDescent="0.25">
      <c r="A10" s="41" t="s">
        <v>8</v>
      </c>
      <c r="B10" s="93"/>
      <c r="C10" s="94"/>
      <c r="D10" s="94"/>
      <c r="E10" s="94"/>
      <c r="F10" s="94"/>
      <c r="G10" s="89"/>
      <c r="H10" s="90"/>
      <c r="I10" s="90"/>
      <c r="J10" s="90"/>
      <c r="K10" s="90"/>
    </row>
    <row r="11" spans="1:11" ht="24.95" customHeight="1" x14ac:dyDescent="0.25">
      <c r="A11" s="41" t="s">
        <v>9</v>
      </c>
      <c r="B11" s="93"/>
      <c r="C11" s="94"/>
      <c r="D11" s="94"/>
      <c r="E11" s="94"/>
      <c r="F11" s="94"/>
    </row>
    <row r="12" spans="1:11" ht="24.95" customHeight="1" x14ac:dyDescent="0.25">
      <c r="A12" s="41" t="s">
        <v>12</v>
      </c>
      <c r="B12" s="93"/>
      <c r="C12" s="94"/>
      <c r="D12" s="94"/>
      <c r="E12" s="94"/>
      <c r="F12" s="94"/>
    </row>
    <row r="13" spans="1:11" ht="24.95" customHeight="1" x14ac:dyDescent="0.25">
      <c r="A13" s="41" t="s">
        <v>10</v>
      </c>
      <c r="B13" s="93"/>
      <c r="C13" s="94"/>
      <c r="D13" s="94"/>
      <c r="E13" s="94"/>
      <c r="F13" s="94"/>
    </row>
    <row r="14" spans="1:11" ht="24.95" customHeight="1" x14ac:dyDescent="0.25">
      <c r="A14" s="41" t="s">
        <v>13</v>
      </c>
      <c r="B14" s="93"/>
      <c r="C14" s="94"/>
      <c r="D14" s="94"/>
      <c r="E14" s="94"/>
      <c r="F14" s="94"/>
    </row>
    <row r="15" spans="1:11" ht="24.95" customHeight="1" x14ac:dyDescent="0.25">
      <c r="A15" s="41" t="s">
        <v>14</v>
      </c>
      <c r="B15" s="93"/>
      <c r="C15" s="94"/>
      <c r="D15" s="94"/>
      <c r="E15" s="94"/>
      <c r="F15" s="94"/>
    </row>
    <row r="16" spans="1:11" ht="24.95" customHeight="1" x14ac:dyDescent="0.25">
      <c r="A16" s="41" t="s">
        <v>15</v>
      </c>
      <c r="B16" s="93"/>
      <c r="C16" s="94"/>
      <c r="D16" s="94"/>
      <c r="E16" s="94"/>
      <c r="F16" s="94"/>
    </row>
    <row r="17" spans="1:6" ht="24.95" customHeight="1" x14ac:dyDescent="0.25">
      <c r="A17" s="41" t="s">
        <v>16</v>
      </c>
      <c r="B17" s="93"/>
      <c r="C17" s="94"/>
      <c r="D17" s="94"/>
      <c r="E17" s="94"/>
      <c r="F17" s="94"/>
    </row>
    <row r="18" spans="1:6" ht="24.95" customHeight="1" x14ac:dyDescent="0.25">
      <c r="A18" s="41" t="s">
        <v>17</v>
      </c>
      <c r="B18" s="93"/>
      <c r="C18" s="94"/>
      <c r="D18" s="94"/>
      <c r="E18" s="94"/>
      <c r="F18" s="94"/>
    </row>
    <row r="19" spans="1:6" ht="24.95" customHeight="1" x14ac:dyDescent="0.25">
      <c r="A19" s="41" t="s">
        <v>19</v>
      </c>
      <c r="B19" s="93"/>
      <c r="C19" s="94"/>
      <c r="D19" s="94"/>
      <c r="E19" s="94"/>
      <c r="F19" s="94"/>
    </row>
    <row r="20" spans="1:6" ht="24.95" customHeight="1" x14ac:dyDescent="0.25">
      <c r="A20" s="38" t="s">
        <v>37</v>
      </c>
      <c r="B20" s="93"/>
      <c r="C20" s="94"/>
      <c r="D20" s="94"/>
      <c r="E20" s="94"/>
      <c r="F20" s="94"/>
    </row>
    <row r="21" spans="1:6" ht="24.95" customHeight="1" x14ac:dyDescent="0.25">
      <c r="A21" s="38" t="s">
        <v>38</v>
      </c>
      <c r="B21" s="93"/>
      <c r="C21" s="94"/>
      <c r="D21" s="94"/>
      <c r="E21" s="94"/>
      <c r="F21" s="94"/>
    </row>
    <row r="22" spans="1:6" ht="24.95" customHeight="1" x14ac:dyDescent="0.25">
      <c r="A22" s="38" t="s">
        <v>39</v>
      </c>
      <c r="B22" s="93"/>
      <c r="C22" s="94"/>
      <c r="D22" s="94"/>
      <c r="E22" s="94"/>
      <c r="F22" s="94"/>
    </row>
    <row r="23" spans="1:6" ht="24.95" customHeight="1" x14ac:dyDescent="0.25">
      <c r="A23" s="38" t="s">
        <v>40</v>
      </c>
      <c r="B23" s="93"/>
      <c r="C23" s="94"/>
      <c r="D23" s="94"/>
      <c r="E23" s="94"/>
      <c r="F23" s="94"/>
    </row>
    <row r="24" spans="1:6" ht="24.95" customHeight="1" x14ac:dyDescent="0.25">
      <c r="A24" s="38" t="s">
        <v>41</v>
      </c>
      <c r="B24" s="93"/>
      <c r="C24" s="94"/>
      <c r="D24" s="94"/>
      <c r="E24" s="94"/>
      <c r="F24" s="94"/>
    </row>
    <row r="25" spans="1:6" ht="24.95" customHeight="1" x14ac:dyDescent="0.25">
      <c r="A25" s="38" t="s">
        <v>42</v>
      </c>
      <c r="B25" s="93"/>
      <c r="C25" s="94"/>
      <c r="D25" s="94"/>
      <c r="E25" s="94"/>
      <c r="F25" s="94"/>
    </row>
    <row r="26" spans="1:6" ht="24.95" customHeight="1" x14ac:dyDescent="0.25">
      <c r="A26" s="38" t="s">
        <v>43</v>
      </c>
      <c r="B26" s="93"/>
      <c r="C26" s="94"/>
      <c r="D26" s="94"/>
      <c r="E26" s="94"/>
      <c r="F26" s="94"/>
    </row>
    <row r="27" spans="1:6" ht="24.95" customHeight="1" x14ac:dyDescent="0.25">
      <c r="A27" s="38" t="s">
        <v>44</v>
      </c>
      <c r="B27" s="93"/>
      <c r="C27" s="94"/>
      <c r="D27" s="94"/>
      <c r="E27" s="94"/>
      <c r="F27" s="94"/>
    </row>
    <row r="28" spans="1:6" ht="24.95" customHeight="1" x14ac:dyDescent="0.25">
      <c r="A28" s="38" t="s">
        <v>45</v>
      </c>
      <c r="B28" s="93"/>
      <c r="C28" s="94"/>
      <c r="D28" s="94"/>
      <c r="E28" s="94"/>
      <c r="F28" s="94"/>
    </row>
    <row r="29" spans="1:6" ht="24.95" customHeight="1" x14ac:dyDescent="0.25">
      <c r="A29" s="38" t="s">
        <v>46</v>
      </c>
      <c r="B29" s="93"/>
      <c r="C29" s="94"/>
      <c r="D29" s="94"/>
      <c r="E29" s="94"/>
      <c r="F29" s="94"/>
    </row>
  </sheetData>
  <sheetProtection password="8119" sheet="1" objects="1" scenarios="1"/>
  <mergeCells count="3">
    <mergeCell ref="A1:F1"/>
    <mergeCell ref="G9:K10"/>
    <mergeCell ref="B2:F29"/>
  </mergeCells>
  <pageMargins left="0.19685039370078741" right="0.19685039370078741" top="0.19685039370078741" bottom="0.19685039370078741" header="0" footer="0"/>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3"/>
  <sheetViews>
    <sheetView view="pageBreakPreview" zoomScale="85" zoomScaleNormal="85" zoomScaleSheetLayoutView="85" workbookViewId="0">
      <pane ySplit="4" topLeftCell="A5" activePane="bottomLeft" state="frozen"/>
      <selection pane="bottomLeft" sqref="A1:J1"/>
    </sheetView>
  </sheetViews>
  <sheetFormatPr defaultColWidth="9.140625" defaultRowHeight="15" x14ac:dyDescent="0.25"/>
  <cols>
    <col min="1" max="1" width="4.28515625" style="1" customWidth="1"/>
    <col min="2" max="2" width="36.28515625" style="1" customWidth="1"/>
    <col min="3" max="8" width="12.5703125" style="1" customWidth="1"/>
    <col min="9" max="9" width="15" style="1" bestFit="1" customWidth="1"/>
    <col min="10" max="10" width="12.5703125" style="1" customWidth="1"/>
    <col min="11" max="16384" width="9.140625" style="1"/>
  </cols>
  <sheetData>
    <row r="1" spans="1:16" ht="23.25" customHeight="1" x14ac:dyDescent="0.25">
      <c r="A1" s="102" t="str">
        <f>'Cash Book Mad'!A1</f>
        <v>Government Senior Secondary School, Rooppura</v>
      </c>
      <c r="B1" s="102"/>
      <c r="C1" s="102"/>
      <c r="D1" s="102"/>
      <c r="E1" s="102"/>
      <c r="F1" s="102"/>
      <c r="G1" s="102"/>
      <c r="H1" s="102"/>
      <c r="I1" s="102"/>
      <c r="J1" s="102"/>
      <c r="K1" s="100" t="s">
        <v>78</v>
      </c>
      <c r="L1" s="101"/>
      <c r="M1" s="101"/>
      <c r="N1" s="101"/>
      <c r="O1" s="101"/>
    </row>
    <row r="2" spans="1:16" ht="28.5" customHeight="1" x14ac:dyDescent="0.25">
      <c r="A2" s="168" t="s">
        <v>83</v>
      </c>
      <c r="B2" s="168"/>
      <c r="C2" s="11"/>
      <c r="D2" s="11"/>
      <c r="I2" s="104">
        <v>44013</v>
      </c>
      <c r="J2" s="103"/>
      <c r="K2" s="100"/>
      <c r="L2" s="101"/>
      <c r="M2" s="101"/>
      <c r="N2" s="101"/>
      <c r="O2" s="101"/>
    </row>
    <row r="3" spans="1:16" ht="34.5" customHeight="1" x14ac:dyDescent="0.25">
      <c r="A3" s="105" t="s">
        <v>22</v>
      </c>
      <c r="B3" s="96" t="s">
        <v>23</v>
      </c>
      <c r="C3" s="98" t="s">
        <v>31</v>
      </c>
      <c r="D3" s="99"/>
      <c r="E3" s="98" t="s">
        <v>53</v>
      </c>
      <c r="F3" s="99"/>
      <c r="G3" s="98" t="s">
        <v>18</v>
      </c>
      <c r="H3" s="99"/>
      <c r="I3" s="98" t="s">
        <v>54</v>
      </c>
      <c r="J3" s="99"/>
      <c r="K3" s="100"/>
      <c r="L3" s="101"/>
      <c r="M3" s="101"/>
      <c r="N3" s="101"/>
      <c r="O3" s="101"/>
    </row>
    <row r="4" spans="1:16" ht="21" customHeight="1" x14ac:dyDescent="0.25">
      <c r="A4" s="106"/>
      <c r="B4" s="97"/>
      <c r="C4" s="45" t="s">
        <v>33</v>
      </c>
      <c r="D4" s="45" t="s">
        <v>34</v>
      </c>
      <c r="E4" s="45" t="s">
        <v>33</v>
      </c>
      <c r="F4" s="45" t="s">
        <v>34</v>
      </c>
      <c r="G4" s="45" t="s">
        <v>51</v>
      </c>
      <c r="H4" s="45" t="s">
        <v>34</v>
      </c>
      <c r="I4" s="45" t="s">
        <v>33</v>
      </c>
      <c r="J4" s="45" t="s">
        <v>34</v>
      </c>
      <c r="K4" s="100"/>
      <c r="L4" s="101"/>
      <c r="M4" s="101"/>
      <c r="N4" s="101"/>
      <c r="O4" s="101"/>
    </row>
    <row r="5" spans="1:16" ht="18" customHeight="1" x14ac:dyDescent="0.35">
      <c r="A5" s="46">
        <v>1</v>
      </c>
      <c r="B5" s="42" t="str">
        <f>'Cash Book Mad'!A3</f>
        <v>CSG</v>
      </c>
      <c r="C5" s="43">
        <v>0</v>
      </c>
      <c r="D5" s="43">
        <v>450</v>
      </c>
      <c r="E5" s="9">
        <f>IFERROR(HLOOKUP(B5,receipt_entry,45,0),"")</f>
        <v>1000</v>
      </c>
      <c r="F5" s="9">
        <f>IFERROR(HLOOKUP(B5,receipt_entry,46,0),"")</f>
        <v>0</v>
      </c>
      <c r="G5" s="9">
        <f>IFERROR(HLOOKUP(B5,payment_entry,45,0),"")</f>
        <v>1000</v>
      </c>
      <c r="H5" s="9">
        <f>IFERROR(HLOOKUP(B5,payment_entry,46,0),"")</f>
        <v>0</v>
      </c>
      <c r="I5" s="9">
        <f>IFERROR(E5-G5,"")</f>
        <v>0</v>
      </c>
      <c r="J5" s="9">
        <f>IFERROR(F5-H5,"")</f>
        <v>0</v>
      </c>
      <c r="K5" s="13"/>
      <c r="L5" s="14"/>
      <c r="M5" s="14"/>
      <c r="N5" s="14"/>
      <c r="O5" s="14"/>
    </row>
    <row r="6" spans="1:16" ht="18" customHeight="1" x14ac:dyDescent="0.25">
      <c r="A6" s="46">
        <v>2</v>
      </c>
      <c r="B6" s="42" t="str">
        <f>'Cash Book Mad'!A4</f>
        <v>Vikas Kosh</v>
      </c>
      <c r="C6" s="44">
        <v>10226.4</v>
      </c>
      <c r="D6" s="152"/>
      <c r="E6" s="9">
        <f>IFERROR(HLOOKUP(B6,receipt_entry,45,0),"")</f>
        <v>10226.4</v>
      </c>
      <c r="F6" s="9">
        <f>IFERROR(HLOOKUP(B6,receipt_entry,46,0),"")</f>
        <v>100</v>
      </c>
      <c r="G6" s="9">
        <f>IFERROR(HLOOKUP(B6,payment_entry,45,0),"")</f>
        <v>0</v>
      </c>
      <c r="H6" s="9">
        <f>IFERROR(HLOOKUP(B6,payment_entry,46,0),"")</f>
        <v>100</v>
      </c>
      <c r="I6" s="9">
        <f t="shared" ref="I6:J32" si="0">IFERROR(E6-G6,"")</f>
        <v>10226.4</v>
      </c>
      <c r="J6" s="9">
        <f t="shared" ref="J6:J32" si="1">IFERROR(F6-H6,"")</f>
        <v>0</v>
      </c>
    </row>
    <row r="7" spans="1:16" ht="18" customHeight="1" x14ac:dyDescent="0.25">
      <c r="A7" s="46">
        <v>3</v>
      </c>
      <c r="B7" s="42" t="str">
        <f>'Cash Book Mad'!A5</f>
        <v>Scout Guide</v>
      </c>
      <c r="C7" s="44">
        <v>7150</v>
      </c>
      <c r="D7" s="153"/>
      <c r="E7" s="9">
        <f>IFERROR(HLOOKUP(B7,receipt_entry,45,0),"")</f>
        <v>7150</v>
      </c>
      <c r="F7" s="9">
        <f>IFERROR(HLOOKUP(B7,receipt_entry,46,0),"")</f>
        <v>0</v>
      </c>
      <c r="G7" s="9">
        <f>IFERROR(HLOOKUP(B7,payment_entry,45,0),"")</f>
        <v>100</v>
      </c>
      <c r="H7" s="9">
        <f>IFERROR(HLOOKUP(B7,payment_entry,46,0),"")</f>
        <v>0</v>
      </c>
      <c r="I7" s="9">
        <f t="shared" si="0"/>
        <v>7050</v>
      </c>
      <c r="J7" s="9">
        <f t="shared" si="1"/>
        <v>0</v>
      </c>
    </row>
    <row r="8" spans="1:16" ht="18" customHeight="1" x14ac:dyDescent="0.25">
      <c r="A8" s="46">
        <v>4</v>
      </c>
      <c r="B8" s="42" t="str">
        <f>'Cash Book Mad'!A6</f>
        <v>SMC Training</v>
      </c>
      <c r="C8" s="43">
        <v>0</v>
      </c>
      <c r="D8" s="153"/>
      <c r="E8" s="9">
        <f>IFERROR(HLOOKUP(B8,receipt_entry,45,0),"")</f>
        <v>0</v>
      </c>
      <c r="F8" s="9">
        <f>IFERROR(HLOOKUP(B8,receipt_entry,46,0),"")</f>
        <v>1000</v>
      </c>
      <c r="G8" s="9">
        <f>IFERROR(HLOOKUP(B8,payment_entry,45,0),"")</f>
        <v>0</v>
      </c>
      <c r="H8" s="9">
        <f>IFERROR(HLOOKUP(B8,payment_entry,46,0),"")</f>
        <v>1000</v>
      </c>
      <c r="I8" s="9">
        <f t="shared" si="0"/>
        <v>0</v>
      </c>
      <c r="J8" s="9">
        <f t="shared" si="1"/>
        <v>0</v>
      </c>
    </row>
    <row r="9" spans="1:16" ht="18" customHeight="1" x14ac:dyDescent="0.25">
      <c r="A9" s="46">
        <v>5</v>
      </c>
      <c r="B9" s="42" t="str">
        <f>'Cash Book Mad'!A7</f>
        <v>Internet</v>
      </c>
      <c r="C9" s="43">
        <v>3252</v>
      </c>
      <c r="D9" s="153"/>
      <c r="E9" s="9">
        <f>IFERROR(HLOOKUP(B9,receipt_entry,45,0),"")</f>
        <v>3252</v>
      </c>
      <c r="F9" s="9">
        <f>IFERROR(HLOOKUP(B9,receipt_entry,46,0),"")</f>
        <v>0</v>
      </c>
      <c r="G9" s="9">
        <f>IFERROR(HLOOKUP(B9,payment_entry,45,0),"")</f>
        <v>0</v>
      </c>
      <c r="H9" s="9">
        <f>IFERROR(HLOOKUP(B9,payment_entry,46,0),"")</f>
        <v>0</v>
      </c>
      <c r="I9" s="9">
        <f t="shared" si="0"/>
        <v>3252</v>
      </c>
      <c r="J9" s="9">
        <f t="shared" si="1"/>
        <v>0</v>
      </c>
    </row>
    <row r="10" spans="1:16" ht="18" customHeight="1" x14ac:dyDescent="0.25">
      <c r="A10" s="46">
        <v>6</v>
      </c>
      <c r="B10" s="42" t="str">
        <f>'Cash Book Mad'!A8</f>
        <v>Cycle and Transport Voucher</v>
      </c>
      <c r="C10" s="43">
        <v>20740</v>
      </c>
      <c r="D10" s="153"/>
      <c r="E10" s="9">
        <f>IFERROR(HLOOKUP(B10,receipt_entry,45,0),"")</f>
        <v>20840</v>
      </c>
      <c r="F10" s="9">
        <f>IFERROR(HLOOKUP(B10,receipt_entry,46,0),"")</f>
        <v>0</v>
      </c>
      <c r="G10" s="9">
        <f>IFERROR(HLOOKUP(B10,payment_entry,45,0),"")</f>
        <v>0</v>
      </c>
      <c r="H10" s="9">
        <f>IFERROR(HLOOKUP(B10,payment_entry,46,0),"")</f>
        <v>0</v>
      </c>
      <c r="I10" s="9">
        <f t="shared" si="0"/>
        <v>20840</v>
      </c>
      <c r="J10" s="9">
        <f t="shared" si="1"/>
        <v>0</v>
      </c>
    </row>
    <row r="11" spans="1:16" ht="18" customHeight="1" x14ac:dyDescent="0.25">
      <c r="A11" s="46">
        <v>7</v>
      </c>
      <c r="B11" s="42" t="str">
        <f>'Cash Book Mad'!A9</f>
        <v>Scholarship</v>
      </c>
      <c r="C11" s="43">
        <v>3600</v>
      </c>
      <c r="D11" s="153"/>
      <c r="E11" s="9">
        <f>IFERROR(HLOOKUP(B11,receipt_entry,45,0),"")</f>
        <v>3600</v>
      </c>
      <c r="F11" s="9">
        <f>IFERROR(HLOOKUP(B11,receipt_entry,46,0),"")</f>
        <v>0</v>
      </c>
      <c r="G11" s="9">
        <f>IFERROR(HLOOKUP(B11,payment_entry,45,0),"")</f>
        <v>0</v>
      </c>
      <c r="H11" s="9">
        <f>IFERROR(HLOOKUP(B11,payment_entry,46,0),"")</f>
        <v>0</v>
      </c>
      <c r="I11" s="9">
        <f t="shared" si="0"/>
        <v>3600</v>
      </c>
      <c r="J11" s="9">
        <f t="shared" si="1"/>
        <v>0</v>
      </c>
    </row>
    <row r="12" spans="1:16" ht="18" customHeight="1" x14ac:dyDescent="0.25">
      <c r="A12" s="46">
        <v>8</v>
      </c>
      <c r="B12" s="42" t="str">
        <f>'Cash Book Mad'!A10</f>
        <v>Science</v>
      </c>
      <c r="C12" s="43">
        <v>10000</v>
      </c>
      <c r="D12" s="153"/>
      <c r="E12" s="9">
        <f>IFERROR(HLOOKUP(B12,receipt_entry,45,0),"")</f>
        <v>10000</v>
      </c>
      <c r="F12" s="9">
        <f>IFERROR(HLOOKUP(B12,receipt_entry,46,0),"")</f>
        <v>0</v>
      </c>
      <c r="G12" s="9">
        <f>IFERROR(HLOOKUP(B12,payment_entry,45,0),"")</f>
        <v>0</v>
      </c>
      <c r="H12" s="9">
        <f>IFERROR(HLOOKUP(B12,payment_entry,46,0),"")</f>
        <v>0</v>
      </c>
      <c r="I12" s="9">
        <f t="shared" si="0"/>
        <v>10000</v>
      </c>
      <c r="J12" s="9">
        <f t="shared" si="1"/>
        <v>0</v>
      </c>
      <c r="L12" s="95" t="s">
        <v>71</v>
      </c>
      <c r="M12" s="95"/>
      <c r="N12" s="95"/>
      <c r="O12" s="95"/>
      <c r="P12" s="95"/>
    </row>
    <row r="13" spans="1:16" ht="18" customHeight="1" x14ac:dyDescent="0.25">
      <c r="A13" s="46">
        <v>9</v>
      </c>
      <c r="B13" s="42" t="str">
        <f>'Cash Book Mad'!A11</f>
        <v>Gas Subcidy, MDM, Cook-Cum Helper</v>
      </c>
      <c r="C13" s="43">
        <v>60663.42</v>
      </c>
      <c r="D13" s="153"/>
      <c r="E13" s="9">
        <f>IFERROR(HLOOKUP(B13,receipt_entry,45,0),"")</f>
        <v>60663.42</v>
      </c>
      <c r="F13" s="9">
        <f>IFERROR(HLOOKUP(B13,receipt_entry,46,0),"")</f>
        <v>0</v>
      </c>
      <c r="G13" s="9">
        <f>IFERROR(HLOOKUP(B13,payment_entry,45,0),"")</f>
        <v>0</v>
      </c>
      <c r="H13" s="9">
        <f>IFERROR(HLOOKUP(B13,payment_entry,46,0),"")</f>
        <v>0</v>
      </c>
      <c r="I13" s="9">
        <f t="shared" si="0"/>
        <v>60663.42</v>
      </c>
      <c r="J13" s="9">
        <f t="shared" si="1"/>
        <v>0</v>
      </c>
      <c r="L13" s="95"/>
      <c r="M13" s="95"/>
      <c r="N13" s="95"/>
      <c r="O13" s="95"/>
      <c r="P13" s="95"/>
    </row>
    <row r="14" spans="1:16" ht="18" customHeight="1" x14ac:dyDescent="0.25">
      <c r="A14" s="46">
        <v>10</v>
      </c>
      <c r="B14" s="42" t="str">
        <f>'Cash Book Mad'!A12</f>
        <v>Bhawan Nirman</v>
      </c>
      <c r="C14" s="43">
        <v>0</v>
      </c>
      <c r="D14" s="153"/>
      <c r="E14" s="9" t="str">
        <f>IFERROR(HLOOKUP(B14,receipt_entry,45,0),"")</f>
        <v/>
      </c>
      <c r="F14" s="9" t="str">
        <f>IFERROR(HLOOKUP(B14,receipt_entry,46,0),"")</f>
        <v/>
      </c>
      <c r="G14" s="9" t="str">
        <f>IFERROR(HLOOKUP(B14,payment_entry,45,0),"")</f>
        <v/>
      </c>
      <c r="H14" s="9" t="str">
        <f>IFERROR(HLOOKUP(B14,payment_entry,46,0),"")</f>
        <v/>
      </c>
      <c r="I14" s="9" t="str">
        <f t="shared" si="0"/>
        <v/>
      </c>
      <c r="J14" s="9" t="str">
        <f t="shared" si="1"/>
        <v/>
      </c>
      <c r="L14" s="95"/>
      <c r="M14" s="95"/>
      <c r="N14" s="95"/>
      <c r="O14" s="95"/>
      <c r="P14" s="95"/>
    </row>
    <row r="15" spans="1:16" ht="18" customHeight="1" x14ac:dyDescent="0.25">
      <c r="A15" s="46">
        <v>11</v>
      </c>
      <c r="B15" s="42" t="str">
        <f>'Cash Book Mad'!A13</f>
        <v>Bank Interest</v>
      </c>
      <c r="C15" s="43">
        <v>32824.720000000001</v>
      </c>
      <c r="D15" s="153"/>
      <c r="E15" s="9">
        <f>IFERROR(HLOOKUP(B15,receipt_entry,45,0),"")</f>
        <v>32824.720000000001</v>
      </c>
      <c r="F15" s="9">
        <f>IFERROR(HLOOKUP(B15,receipt_entry,46,0),"")</f>
        <v>0</v>
      </c>
      <c r="G15" s="9">
        <f>IFERROR(HLOOKUP(B15,payment_entry,45,0),"")</f>
        <v>0</v>
      </c>
      <c r="H15" s="9">
        <f>IFERROR(HLOOKUP(B15,payment_entry,46,0),"")</f>
        <v>0</v>
      </c>
      <c r="I15" s="9">
        <f t="shared" si="0"/>
        <v>32824.720000000001</v>
      </c>
      <c r="J15" s="9">
        <f t="shared" si="1"/>
        <v>0</v>
      </c>
    </row>
    <row r="16" spans="1:16" ht="18" customHeight="1" x14ac:dyDescent="0.25">
      <c r="A16" s="46">
        <v>12</v>
      </c>
      <c r="B16" s="42" t="str">
        <f>'Cash Book Mad'!A14</f>
        <v>School Repairing</v>
      </c>
      <c r="C16" s="44">
        <v>0</v>
      </c>
      <c r="D16" s="153"/>
      <c r="E16" s="9" t="str">
        <f>IFERROR(HLOOKUP(B16,receipt_entry,45,0),"")</f>
        <v/>
      </c>
      <c r="F16" s="9" t="str">
        <f>IFERROR(HLOOKUP(B16,receipt_entry,46,0),"")</f>
        <v/>
      </c>
      <c r="G16" s="9" t="str">
        <f>IFERROR(HLOOKUP(B16,payment_entry,45,0),"")</f>
        <v/>
      </c>
      <c r="H16" s="9" t="str">
        <f>IFERROR(HLOOKUP(B16,payment_entry,46,0),"")</f>
        <v/>
      </c>
      <c r="I16" s="9" t="str">
        <f t="shared" si="0"/>
        <v/>
      </c>
      <c r="J16" s="9" t="str">
        <f t="shared" si="1"/>
        <v/>
      </c>
    </row>
    <row r="17" spans="1:16" ht="18" customHeight="1" x14ac:dyDescent="0.25">
      <c r="A17" s="46">
        <v>13</v>
      </c>
      <c r="B17" s="42" t="str">
        <f>'Cash Book Mad'!A15</f>
        <v>Lab</v>
      </c>
      <c r="C17" s="44">
        <v>0</v>
      </c>
      <c r="D17" s="153"/>
      <c r="E17" s="9" t="str">
        <f>IFERROR(HLOOKUP(B17,receipt_entry,45,0),"")</f>
        <v/>
      </c>
      <c r="F17" s="9" t="str">
        <f>IFERROR(HLOOKUP(B17,receipt_entry,46,0),"")</f>
        <v/>
      </c>
      <c r="G17" s="9" t="str">
        <f>IFERROR(HLOOKUP(B17,payment_entry,45,0),"")</f>
        <v/>
      </c>
      <c r="H17" s="9" t="str">
        <f>IFERROR(HLOOKUP(B17,payment_entry,46,0),"")</f>
        <v/>
      </c>
      <c r="I17" s="9" t="str">
        <f t="shared" si="0"/>
        <v/>
      </c>
      <c r="J17" s="9" t="str">
        <f t="shared" si="1"/>
        <v/>
      </c>
    </row>
    <row r="18" spans="1:16" ht="18" customHeight="1" x14ac:dyDescent="0.25">
      <c r="A18" s="46">
        <v>14</v>
      </c>
      <c r="B18" s="42" t="str">
        <f>'Cash Book Mad'!A16</f>
        <v>Game related</v>
      </c>
      <c r="C18" s="44">
        <v>0</v>
      </c>
      <c r="D18" s="153"/>
      <c r="E18" s="9" t="str">
        <f>IFERROR(HLOOKUP(B18,receipt_entry,45,0),"")</f>
        <v/>
      </c>
      <c r="F18" s="9" t="str">
        <f>IFERROR(HLOOKUP(B18,receipt_entry,46,0),"")</f>
        <v/>
      </c>
      <c r="G18" s="9" t="str">
        <f>IFERROR(HLOOKUP(B18,payment_entry,45,0),"")</f>
        <v/>
      </c>
      <c r="H18" s="9" t="str">
        <f>IFERROR(HLOOKUP(B18,payment_entry,46,0),"")</f>
        <v/>
      </c>
      <c r="I18" s="9" t="str">
        <f t="shared" si="0"/>
        <v/>
      </c>
      <c r="J18" s="9" t="str">
        <f t="shared" si="1"/>
        <v/>
      </c>
    </row>
    <row r="19" spans="1:16" ht="18" customHeight="1" x14ac:dyDescent="0.25">
      <c r="A19" s="46">
        <v>15</v>
      </c>
      <c r="B19" s="42" t="str">
        <f>'Cash Book Mad'!A17</f>
        <v>Liberary</v>
      </c>
      <c r="C19" s="44">
        <v>0</v>
      </c>
      <c r="D19" s="153"/>
      <c r="E19" s="9" t="str">
        <f>IFERROR(HLOOKUP(B19,receipt_entry,45,0),"")</f>
        <v/>
      </c>
      <c r="F19" s="9" t="str">
        <f>IFERROR(HLOOKUP(B19,receipt_entry,46,0),"")</f>
        <v/>
      </c>
      <c r="G19" s="9" t="str">
        <f>IFERROR(HLOOKUP(B19,payment_entry,45,0),"")</f>
        <v/>
      </c>
      <c r="H19" s="9" t="str">
        <f>IFERROR(HLOOKUP(B19,payment_entry,46,0),"")</f>
        <v/>
      </c>
      <c r="I19" s="9" t="str">
        <f t="shared" si="0"/>
        <v/>
      </c>
      <c r="J19" s="9" t="str">
        <f t="shared" si="1"/>
        <v/>
      </c>
    </row>
    <row r="20" spans="1:16" ht="18" customHeight="1" x14ac:dyDescent="0.25">
      <c r="A20" s="46">
        <v>16</v>
      </c>
      <c r="B20" s="42" t="str">
        <f>'Cash Book Mad'!A18</f>
        <v>Electricty/Water Bill</v>
      </c>
      <c r="C20" s="44">
        <v>0</v>
      </c>
      <c r="D20" s="153"/>
      <c r="E20" s="9" t="str">
        <f>IFERROR(HLOOKUP(B20,receipt_entry,45,0),"")</f>
        <v/>
      </c>
      <c r="F20" s="9" t="str">
        <f>IFERROR(HLOOKUP(B20,receipt_entry,46,0),"")</f>
        <v/>
      </c>
      <c r="G20" s="9" t="str">
        <f>IFERROR(HLOOKUP(B20,payment_entry,45,0),"")</f>
        <v/>
      </c>
      <c r="H20" s="9" t="str">
        <f>IFERROR(HLOOKUP(B20,payment_entry,46,0),"")</f>
        <v/>
      </c>
      <c r="I20" s="9" t="str">
        <f t="shared" si="0"/>
        <v/>
      </c>
      <c r="J20" s="9" t="str">
        <f t="shared" si="1"/>
        <v/>
      </c>
    </row>
    <row r="21" spans="1:16" ht="18" customHeight="1" x14ac:dyDescent="0.25">
      <c r="A21" s="46">
        <v>17</v>
      </c>
      <c r="B21" s="42" t="str">
        <f>'Cash Book Mad'!A19</f>
        <v>FVC</v>
      </c>
      <c r="C21" s="44">
        <v>500</v>
      </c>
      <c r="D21" s="153"/>
      <c r="E21" s="9">
        <f>IFERROR(HLOOKUP(B21,receipt_entry,45,0),"")</f>
        <v>500</v>
      </c>
      <c r="F21" s="9">
        <f>IFERROR(HLOOKUP(B21,receipt_entry,46,0),"")</f>
        <v>0</v>
      </c>
      <c r="G21" s="9">
        <f>IFERROR(HLOOKUP(B21,payment_entry,45,0),"")</f>
        <v>0</v>
      </c>
      <c r="H21" s="9">
        <f>IFERROR(HLOOKUP(B21,payment_entry,46,0),"")</f>
        <v>0</v>
      </c>
      <c r="I21" s="9">
        <f t="shared" si="0"/>
        <v>500</v>
      </c>
      <c r="J21" s="9">
        <f t="shared" si="1"/>
        <v>0</v>
      </c>
    </row>
    <row r="22" spans="1:16" ht="18" customHeight="1" x14ac:dyDescent="0.25">
      <c r="A22" s="46">
        <v>18</v>
      </c>
      <c r="B22" s="42" t="str">
        <f>'Cash Book Mad'!A20</f>
        <v>Other1</v>
      </c>
      <c r="C22" s="44">
        <v>3526</v>
      </c>
      <c r="D22" s="153"/>
      <c r="E22" s="9">
        <f>IFERROR(HLOOKUP(B22,receipt_entry,45,0),"")</f>
        <v>3526</v>
      </c>
      <c r="F22" s="9">
        <f>IFERROR(HLOOKUP(B22,receipt_entry,46,0),"")</f>
        <v>0</v>
      </c>
      <c r="G22" s="9">
        <f>IFERROR(HLOOKUP(B22,payment_entry,45,0),"")</f>
        <v>0</v>
      </c>
      <c r="H22" s="9">
        <f>IFERROR(HLOOKUP(B22,payment_entry,46,0),"")</f>
        <v>0</v>
      </c>
      <c r="I22" s="9">
        <f t="shared" si="0"/>
        <v>3526</v>
      </c>
      <c r="J22" s="9">
        <f t="shared" si="1"/>
        <v>0</v>
      </c>
      <c r="L22" s="95" t="s">
        <v>79</v>
      </c>
      <c r="M22" s="95"/>
      <c r="N22" s="95"/>
      <c r="O22" s="95"/>
      <c r="P22" s="95"/>
    </row>
    <row r="23" spans="1:16" ht="18" customHeight="1" x14ac:dyDescent="0.25">
      <c r="A23" s="46">
        <v>19</v>
      </c>
      <c r="B23" s="42" t="str">
        <f>'Cash Book Mad'!A21</f>
        <v>Other2</v>
      </c>
      <c r="C23" s="44">
        <v>0</v>
      </c>
      <c r="D23" s="153"/>
      <c r="E23" s="9" t="str">
        <f>IFERROR(HLOOKUP(B23,receipt_entry,45,0),"")</f>
        <v/>
      </c>
      <c r="F23" s="9" t="str">
        <f>IFERROR(HLOOKUP(B23,receipt_entry,46,0),"")</f>
        <v/>
      </c>
      <c r="G23" s="9" t="str">
        <f>IFERROR(HLOOKUP(B23,payment_entry,45,0),"")</f>
        <v/>
      </c>
      <c r="H23" s="9" t="str">
        <f>IFERROR(HLOOKUP(B23,payment_entry,46,0),"")</f>
        <v/>
      </c>
      <c r="I23" s="9" t="str">
        <f t="shared" si="0"/>
        <v/>
      </c>
      <c r="J23" s="9" t="str">
        <f t="shared" si="1"/>
        <v/>
      </c>
      <c r="L23" s="95"/>
      <c r="M23" s="95"/>
      <c r="N23" s="95"/>
      <c r="O23" s="95"/>
      <c r="P23" s="95"/>
    </row>
    <row r="24" spans="1:16" ht="18" customHeight="1" x14ac:dyDescent="0.25">
      <c r="A24" s="46">
        <v>20</v>
      </c>
      <c r="B24" s="42" t="str">
        <f>'Cash Book Mad'!A22</f>
        <v>Other3</v>
      </c>
      <c r="C24" s="44">
        <v>0</v>
      </c>
      <c r="D24" s="153"/>
      <c r="E24" s="9" t="str">
        <f>IFERROR(HLOOKUP(B24,receipt_entry,45,0),"")</f>
        <v/>
      </c>
      <c r="F24" s="9" t="str">
        <f>IFERROR(HLOOKUP(B24,receipt_entry,46,0),"")</f>
        <v/>
      </c>
      <c r="G24" s="9" t="str">
        <f>IFERROR(HLOOKUP(B24,payment_entry,45,0),"")</f>
        <v/>
      </c>
      <c r="H24" s="9" t="str">
        <f>IFERROR(HLOOKUP(B24,payment_entry,46,0),"")</f>
        <v/>
      </c>
      <c r="I24" s="9" t="str">
        <f t="shared" si="0"/>
        <v/>
      </c>
      <c r="J24" s="9" t="str">
        <f t="shared" si="1"/>
        <v/>
      </c>
      <c r="L24" s="95"/>
      <c r="M24" s="95"/>
      <c r="N24" s="95"/>
      <c r="O24" s="95"/>
      <c r="P24" s="95"/>
    </row>
    <row r="25" spans="1:16" ht="18" customHeight="1" x14ac:dyDescent="0.25">
      <c r="A25" s="46">
        <v>21</v>
      </c>
      <c r="B25" s="42" t="str">
        <f>'Cash Book Mad'!A23</f>
        <v>Other4</v>
      </c>
      <c r="C25" s="44">
        <v>0</v>
      </c>
      <c r="D25" s="153"/>
      <c r="E25" s="9" t="str">
        <f>IFERROR(HLOOKUP(B25,receipt_entry,45,0),"")</f>
        <v/>
      </c>
      <c r="F25" s="9" t="str">
        <f>IFERROR(HLOOKUP(B25,receipt_entry,46,0),"")</f>
        <v/>
      </c>
      <c r="G25" s="9" t="str">
        <f>IFERROR(HLOOKUP(B25,payment_entry,45,0),"")</f>
        <v/>
      </c>
      <c r="H25" s="9" t="str">
        <f>IFERROR(HLOOKUP(B25,payment_entry,46,0),"")</f>
        <v/>
      </c>
      <c r="I25" s="9" t="str">
        <f t="shared" si="0"/>
        <v/>
      </c>
      <c r="J25" s="9" t="str">
        <f t="shared" si="1"/>
        <v/>
      </c>
    </row>
    <row r="26" spans="1:16" ht="18" customHeight="1" x14ac:dyDescent="0.25">
      <c r="A26" s="46">
        <v>22</v>
      </c>
      <c r="B26" s="42" t="str">
        <f>'Cash Book Mad'!A24</f>
        <v>Other5</v>
      </c>
      <c r="C26" s="44">
        <v>0</v>
      </c>
      <c r="D26" s="153"/>
      <c r="E26" s="9" t="str">
        <f>IFERROR(HLOOKUP(B26,receipt_entry,45,0),"")</f>
        <v/>
      </c>
      <c r="F26" s="9" t="str">
        <f>IFERROR(HLOOKUP(B26,receipt_entry,46,0),"")</f>
        <v/>
      </c>
      <c r="G26" s="9" t="str">
        <f>IFERROR(HLOOKUP(B26,payment_entry,45,0),"")</f>
        <v/>
      </c>
      <c r="H26" s="9" t="str">
        <f>IFERROR(HLOOKUP(B26,payment_entry,46,0),"")</f>
        <v/>
      </c>
      <c r="I26" s="9" t="str">
        <f t="shared" si="0"/>
        <v/>
      </c>
      <c r="J26" s="9" t="str">
        <f t="shared" si="1"/>
        <v/>
      </c>
    </row>
    <row r="27" spans="1:16" ht="18" customHeight="1" x14ac:dyDescent="0.25">
      <c r="A27" s="46">
        <v>23</v>
      </c>
      <c r="B27" s="42" t="str">
        <f>'Cash Book Mad'!A25</f>
        <v>Other6</v>
      </c>
      <c r="C27" s="44">
        <v>0</v>
      </c>
      <c r="D27" s="153"/>
      <c r="E27" s="9" t="str">
        <f>IFERROR(HLOOKUP(B27,receipt_entry,45,0),"")</f>
        <v/>
      </c>
      <c r="F27" s="9" t="str">
        <f>IFERROR(HLOOKUP(B27,receipt_entry,46,0),"")</f>
        <v/>
      </c>
      <c r="G27" s="9" t="str">
        <f>IFERROR(HLOOKUP(B27,payment_entry,45,0),"")</f>
        <v/>
      </c>
      <c r="H27" s="9" t="str">
        <f>IFERROR(HLOOKUP(B27,payment_entry,46,0),"")</f>
        <v/>
      </c>
      <c r="I27" s="9" t="str">
        <f t="shared" si="0"/>
        <v/>
      </c>
      <c r="J27" s="9" t="str">
        <f t="shared" si="1"/>
        <v/>
      </c>
    </row>
    <row r="28" spans="1:16" ht="18" customHeight="1" x14ac:dyDescent="0.25">
      <c r="A28" s="46">
        <v>24</v>
      </c>
      <c r="B28" s="42" t="str">
        <f>'Cash Book Mad'!A26</f>
        <v>Other7</v>
      </c>
      <c r="C28" s="44">
        <v>0</v>
      </c>
      <c r="D28" s="153"/>
      <c r="E28" s="9" t="str">
        <f>IFERROR(HLOOKUP(B28,receipt_entry,45,0),"")</f>
        <v/>
      </c>
      <c r="F28" s="9" t="str">
        <f>IFERROR(HLOOKUP(B28,receipt_entry,46,0),"")</f>
        <v/>
      </c>
      <c r="G28" s="9" t="str">
        <f>IFERROR(HLOOKUP(B28,payment_entry,45,0),"")</f>
        <v/>
      </c>
      <c r="H28" s="9" t="str">
        <f>IFERROR(HLOOKUP(B28,payment_entry,46,0),"")</f>
        <v/>
      </c>
      <c r="I28" s="9" t="str">
        <f t="shared" si="0"/>
        <v/>
      </c>
      <c r="J28" s="9" t="str">
        <f t="shared" si="1"/>
        <v/>
      </c>
    </row>
    <row r="29" spans="1:16" ht="18" customHeight="1" x14ac:dyDescent="0.25">
      <c r="A29" s="46">
        <v>25</v>
      </c>
      <c r="B29" s="42" t="str">
        <f>'Cash Book Mad'!A27</f>
        <v>Other8</v>
      </c>
      <c r="C29" s="44">
        <v>0</v>
      </c>
      <c r="D29" s="153"/>
      <c r="E29" s="9" t="str">
        <f>IFERROR(HLOOKUP(B29,receipt_entry,45,0),"")</f>
        <v/>
      </c>
      <c r="F29" s="9" t="str">
        <f>IFERROR(HLOOKUP(B29,receipt_entry,46,0),"")</f>
        <v/>
      </c>
      <c r="G29" s="9" t="str">
        <f>IFERROR(HLOOKUP(B29,payment_entry,45,0),"")</f>
        <v/>
      </c>
      <c r="H29" s="9" t="str">
        <f>IFERROR(HLOOKUP(B29,payment_entry,46,0),"")</f>
        <v/>
      </c>
      <c r="I29" s="9" t="str">
        <f t="shared" si="0"/>
        <v/>
      </c>
      <c r="J29" s="9" t="str">
        <f t="shared" si="1"/>
        <v/>
      </c>
    </row>
    <row r="30" spans="1:16" ht="18" customHeight="1" x14ac:dyDescent="0.25">
      <c r="A30" s="46">
        <v>26</v>
      </c>
      <c r="B30" s="42" t="str">
        <f>'Cash Book Mad'!A28</f>
        <v>Other9</v>
      </c>
      <c r="C30" s="44">
        <v>0</v>
      </c>
      <c r="D30" s="153"/>
      <c r="E30" s="9" t="str">
        <f>IFERROR(HLOOKUP(B30,receipt_entry,45,0),"")</f>
        <v/>
      </c>
      <c r="F30" s="9" t="str">
        <f>IFERROR(HLOOKUP(B30,receipt_entry,46,0),"")</f>
        <v/>
      </c>
      <c r="G30" s="9" t="str">
        <f>IFERROR(HLOOKUP(B30,payment_entry,45,0),"")</f>
        <v/>
      </c>
      <c r="H30" s="9" t="str">
        <f>IFERROR(HLOOKUP(B30,payment_entry,46,0),"")</f>
        <v/>
      </c>
      <c r="I30" s="9" t="str">
        <f t="shared" si="0"/>
        <v/>
      </c>
      <c r="J30" s="9" t="str">
        <f t="shared" si="1"/>
        <v/>
      </c>
    </row>
    <row r="31" spans="1:16" ht="18" customHeight="1" x14ac:dyDescent="0.25">
      <c r="A31" s="46">
        <v>27</v>
      </c>
      <c r="B31" s="42" t="str">
        <f>'Cash Book Mad'!A29</f>
        <v>Other10</v>
      </c>
      <c r="C31" s="44">
        <v>0</v>
      </c>
      <c r="D31" s="154"/>
      <c r="E31" s="9" t="str">
        <f>IFERROR(HLOOKUP(B31,receipt_entry,45,0),"")</f>
        <v/>
      </c>
      <c r="F31" s="9" t="str">
        <f>IFERROR(HLOOKUP(B31,receipt_entry,46,0),"")</f>
        <v/>
      </c>
      <c r="G31" s="9" t="str">
        <f>IFERROR(HLOOKUP(B31,payment_entry,45,0),"")</f>
        <v/>
      </c>
      <c r="H31" s="9" t="str">
        <f>IFERROR(HLOOKUP(B31,payment_entry,46,0),"")</f>
        <v/>
      </c>
      <c r="I31" s="9" t="str">
        <f t="shared" si="0"/>
        <v/>
      </c>
      <c r="J31" s="9" t="str">
        <f t="shared" si="1"/>
        <v/>
      </c>
    </row>
    <row r="32" spans="1:16" ht="28.5" customHeight="1" x14ac:dyDescent="0.25">
      <c r="A32" s="107" t="s">
        <v>32</v>
      </c>
      <c r="B32" s="107"/>
      <c r="C32" s="15">
        <f t="shared" ref="C32:H32" si="2">SUM(C5:C31)</f>
        <v>152482.54</v>
      </c>
      <c r="D32" s="15">
        <f t="shared" si="2"/>
        <v>450</v>
      </c>
      <c r="E32" s="15">
        <f t="shared" si="2"/>
        <v>153582.54</v>
      </c>
      <c r="F32" s="15">
        <f>SUM(F5:F31,D5)</f>
        <v>1550</v>
      </c>
      <c r="G32" s="15">
        <f t="shared" si="2"/>
        <v>1100</v>
      </c>
      <c r="H32" s="15">
        <f t="shared" si="2"/>
        <v>1100</v>
      </c>
      <c r="I32" s="15">
        <f t="shared" si="0"/>
        <v>152482.54</v>
      </c>
      <c r="J32" s="15">
        <f t="shared" si="1"/>
        <v>450</v>
      </c>
    </row>
    <row r="33" spans="1:10" ht="36" customHeight="1" x14ac:dyDescent="0.25">
      <c r="A33" s="110" t="s">
        <v>56</v>
      </c>
      <c r="B33" s="111"/>
      <c r="C33" s="108">
        <f>C32+D32</f>
        <v>152932.54</v>
      </c>
      <c r="D33" s="109"/>
      <c r="E33" s="108">
        <f>E32+F32</f>
        <v>155132.54</v>
      </c>
      <c r="F33" s="109"/>
      <c r="G33" s="108">
        <f t="shared" ref="G33" si="3">G32+H32</f>
        <v>2200</v>
      </c>
      <c r="H33" s="109"/>
      <c r="I33" s="108">
        <f t="shared" ref="I33" si="4">I32+J32</f>
        <v>152932.54</v>
      </c>
      <c r="J33" s="109"/>
    </row>
  </sheetData>
  <sheetProtection password="8119" sheet="1" objects="1" scenarios="1" formatCells="0" formatColumns="0" formatRows="0"/>
  <dataConsolidate/>
  <mergeCells count="19">
    <mergeCell ref="A32:B32"/>
    <mergeCell ref="E33:F33"/>
    <mergeCell ref="G33:H33"/>
    <mergeCell ref="I33:J33"/>
    <mergeCell ref="A33:B33"/>
    <mergeCell ref="C33:D33"/>
    <mergeCell ref="L22:P24"/>
    <mergeCell ref="B3:B4"/>
    <mergeCell ref="C3:D3"/>
    <mergeCell ref="E3:F3"/>
    <mergeCell ref="K1:O4"/>
    <mergeCell ref="L12:P14"/>
    <mergeCell ref="A1:J1"/>
    <mergeCell ref="A2:B2"/>
    <mergeCell ref="I2:J2"/>
    <mergeCell ref="A3:A4"/>
    <mergeCell ref="D6:D31"/>
    <mergeCell ref="G3:H3"/>
    <mergeCell ref="I3:J3"/>
  </mergeCells>
  <dataValidations xWindow="416" yWindow="309" count="5">
    <dataValidation allowBlank="1" showInputMessage="1" showErrorMessage="1" promptTitle="यहाँ एंट्री नही करनी है " prompt="ये अपने आप ऑटो अपडेट होगा_x000a_ये अगले दिन का opening balance हो जायेगा |" sqref="J32"/>
    <dataValidation operator="notBetween" allowBlank="1" showInputMessage="1" showErrorMessage="1" errorTitle="हेलो सर" error="सर अमाउंट तो digit में लिखते है न" promptTitle="Opening Balance" prompt="यहाँ आप सामने वाले मद का opening balance लिखे |" sqref="C5:C31"/>
    <dataValidation allowBlank="1" showInputMessage="1" showErrorMessage="1" promptTitle="Cash" prompt="विद्यालय में उपलब्ध कैश अमाउंट जितना है वो लिखे |" sqref="D6"/>
    <dataValidation allowBlank="1" showInputMessage="1" showErrorMessage="1" promptTitle="यहाँ एंट्री नही करनी है " prompt="ये अपने आप ऑटो अपडेट होगा_x000a_ये अगले Month का opening balance हो जायेगा |" sqref="I32"/>
    <dataValidation allowBlank="1" showInputMessage="1" showErrorMessage="1" promptTitle="Cash" prompt="विद्यालय में उपलब्ध कैश अमाउंट जितना है वो लिखे | केवल इसी कोलम में लिखे |" sqref="D5"/>
  </dataValidations>
  <pageMargins left="0.19685039370078741" right="0.19685039370078741" top="0.19685039370078741" bottom="0.19685039370078741" header="0" footer="0"/>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8"/>
  <sheetViews>
    <sheetView workbookViewId="0">
      <selection activeCell="B6" sqref="B6"/>
    </sheetView>
  </sheetViews>
  <sheetFormatPr defaultColWidth="9.140625" defaultRowHeight="15" x14ac:dyDescent="0.25"/>
  <cols>
    <col min="1" max="3" width="7.7109375" style="1" customWidth="1"/>
    <col min="4" max="4" width="7.5703125" style="1" customWidth="1"/>
    <col min="5" max="6" width="16.7109375" style="1" customWidth="1"/>
    <col min="7" max="9" width="7.7109375" style="1" customWidth="1"/>
    <col min="10" max="16384" width="9.140625" style="1"/>
  </cols>
  <sheetData>
    <row r="1" spans="1:14" ht="26.25" customHeight="1" x14ac:dyDescent="0.25">
      <c r="A1" s="85" t="str">
        <f>'Cash Book Mad'!A1</f>
        <v>Government Senior Secondary School, Rooppura</v>
      </c>
      <c r="B1" s="85"/>
      <c r="C1" s="85"/>
      <c r="D1" s="85"/>
      <c r="E1" s="85"/>
      <c r="F1" s="85"/>
      <c r="G1" s="85"/>
      <c r="H1" s="85"/>
      <c r="I1" s="85"/>
      <c r="K1" s="112" t="s">
        <v>91</v>
      </c>
      <c r="L1" s="112"/>
      <c r="M1" s="112"/>
      <c r="N1" s="112"/>
    </row>
    <row r="2" spans="1:14" ht="13.5" customHeight="1" x14ac:dyDescent="0.25">
      <c r="K2" s="112"/>
      <c r="L2" s="112"/>
      <c r="M2" s="112"/>
      <c r="N2" s="112"/>
    </row>
    <row r="3" spans="1:14" ht="20.25" customHeight="1" x14ac:dyDescent="0.25">
      <c r="A3" s="114" t="s">
        <v>86</v>
      </c>
      <c r="B3" s="114"/>
      <c r="C3" s="114"/>
      <c r="D3" s="114"/>
      <c r="E3" s="114"/>
      <c r="F3" s="114"/>
      <c r="G3" s="114"/>
      <c r="H3" s="114"/>
      <c r="I3" s="114"/>
      <c r="K3" s="112"/>
      <c r="L3" s="112"/>
      <c r="M3" s="112"/>
      <c r="N3" s="112"/>
    </row>
    <row r="4" spans="1:14" x14ac:dyDescent="0.25">
      <c r="K4" s="112"/>
      <c r="L4" s="112"/>
      <c r="M4" s="112"/>
      <c r="N4" s="112"/>
    </row>
    <row r="5" spans="1:14" ht="43.5" customHeight="1" x14ac:dyDescent="0.25">
      <c r="A5" s="50" t="s">
        <v>87</v>
      </c>
      <c r="B5" s="115">
        <v>44015</v>
      </c>
      <c r="C5" s="115"/>
      <c r="D5" s="115"/>
      <c r="E5" s="50" t="s">
        <v>92</v>
      </c>
      <c r="F5" s="113" t="s">
        <v>2</v>
      </c>
      <c r="G5" s="113"/>
      <c r="H5" s="113"/>
      <c r="I5" s="113"/>
      <c r="K5" s="112"/>
      <c r="L5" s="112"/>
      <c r="M5" s="112"/>
      <c r="N5" s="112"/>
    </row>
    <row r="6" spans="1:14" ht="34.5" customHeight="1" x14ac:dyDescent="0.25"/>
    <row r="7" spans="1:14" ht="32.25" customHeight="1" x14ac:dyDescent="0.25">
      <c r="D7" s="51" t="s">
        <v>88</v>
      </c>
      <c r="E7" s="51" t="s">
        <v>90</v>
      </c>
      <c r="F7" s="51" t="s">
        <v>89</v>
      </c>
    </row>
    <row r="8" spans="1:14" ht="39" customHeight="1" x14ac:dyDescent="0.25">
      <c r="D8" s="52">
        <v>1</v>
      </c>
      <c r="E8" s="26">
        <f>SUMIFS('Entry Cr&amp;Dr'!$D$5:$D$25,'Entry Cr&amp;Dr'!$B$5:$B$25,Datebysmry!$F$5,'Entry Cr&amp;Dr'!$A$5:$A$25,Datebysmry!$B$5)</f>
        <v>1000</v>
      </c>
      <c r="F8" s="26">
        <f>SUMIFS('Entry Cr&amp;Dr'!$J$5:$J$25,'Entry Cr&amp;Dr'!$H$5:$H$25,Datebysmry!$F$5,'Entry Cr&amp;Dr'!$G$5:$G$25,Datebysmry!$B$5)</f>
        <v>1000</v>
      </c>
    </row>
  </sheetData>
  <sheetProtection password="8119" sheet="1" objects="1" scenarios="1"/>
  <mergeCells count="5">
    <mergeCell ref="K1:N5"/>
    <mergeCell ref="F5:I5"/>
    <mergeCell ref="A1:I1"/>
    <mergeCell ref="A3:I3"/>
    <mergeCell ref="B5:D5"/>
  </mergeCells>
  <dataValidations count="1">
    <dataValidation type="list" allowBlank="1" showInputMessage="1" showErrorMessage="1" sqref="F5">
      <formula1>Mad</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5"/>
  <sheetViews>
    <sheetView zoomScale="85" zoomScaleNormal="85" workbookViewId="0">
      <pane ySplit="4" topLeftCell="A5" activePane="bottomLeft" state="frozen"/>
      <selection pane="bottomLeft" activeCell="C6" sqref="C6"/>
    </sheetView>
  </sheetViews>
  <sheetFormatPr defaultRowHeight="15" x14ac:dyDescent="0.25"/>
  <cols>
    <col min="1" max="1" width="4" style="1" customWidth="1"/>
    <col min="2" max="3" width="20.7109375" style="1" customWidth="1"/>
    <col min="4" max="4" width="12.7109375" style="1" customWidth="1"/>
    <col min="5" max="5" width="10.7109375" style="1" customWidth="1"/>
    <col min="6" max="6" width="2.85546875" style="1" customWidth="1"/>
    <col min="7" max="7" width="4" style="1" customWidth="1"/>
    <col min="8" max="9" width="20.7109375" style="1" customWidth="1"/>
    <col min="10" max="10" width="12.7109375" style="1" customWidth="1"/>
    <col min="11" max="11" width="11.28515625" style="1" customWidth="1"/>
    <col min="12" max="16384" width="9.140625" style="1"/>
  </cols>
  <sheetData>
    <row r="1" spans="1:19" ht="29.25" customHeight="1" x14ac:dyDescent="0.25">
      <c r="A1" s="117" t="str">
        <f>'Cash Book Mad'!A1</f>
        <v>Government Senior Secondary School, Rooppura</v>
      </c>
      <c r="B1" s="117"/>
      <c r="C1" s="117"/>
      <c r="D1" s="117"/>
      <c r="E1" s="117"/>
      <c r="F1" s="117"/>
      <c r="G1" s="117"/>
      <c r="H1" s="117"/>
      <c r="I1" s="117"/>
      <c r="J1" s="117"/>
      <c r="K1" s="117"/>
      <c r="L1" s="118" t="s">
        <v>55</v>
      </c>
      <c r="M1" s="118"/>
      <c r="N1" s="118"/>
      <c r="O1" s="118"/>
      <c r="P1" s="118"/>
      <c r="Q1" s="118"/>
    </row>
    <row r="2" spans="1:19" ht="15" customHeight="1" x14ac:dyDescent="0.25">
      <c r="F2" s="29"/>
      <c r="L2" s="118"/>
      <c r="M2" s="118"/>
      <c r="N2" s="118"/>
      <c r="O2" s="118"/>
      <c r="P2" s="118"/>
      <c r="Q2" s="118"/>
    </row>
    <row r="3" spans="1:19" ht="27" customHeight="1" x14ac:dyDescent="0.25">
      <c r="A3" s="116" t="s">
        <v>24</v>
      </c>
      <c r="B3" s="116"/>
      <c r="C3" s="116"/>
      <c r="D3" s="116"/>
      <c r="E3" s="116"/>
      <c r="F3" s="121"/>
      <c r="G3" s="116" t="s">
        <v>18</v>
      </c>
      <c r="H3" s="116"/>
      <c r="I3" s="116"/>
      <c r="J3" s="116"/>
      <c r="K3" s="116"/>
      <c r="L3" s="118"/>
      <c r="M3" s="118"/>
      <c r="N3" s="118"/>
      <c r="O3" s="118"/>
      <c r="P3" s="118"/>
      <c r="Q3" s="118"/>
    </row>
    <row r="4" spans="1:19" ht="46.5" customHeight="1" x14ac:dyDescent="0.25">
      <c r="A4" s="47" t="s">
        <v>47</v>
      </c>
      <c r="B4" s="47" t="s">
        <v>26</v>
      </c>
      <c r="C4" s="47" t="s">
        <v>35</v>
      </c>
      <c r="D4" s="47" t="s">
        <v>25</v>
      </c>
      <c r="E4" s="47" t="s">
        <v>29</v>
      </c>
      <c r="F4" s="121"/>
      <c r="G4" s="47" t="s">
        <v>47</v>
      </c>
      <c r="H4" s="47" t="s">
        <v>27</v>
      </c>
      <c r="I4" s="47" t="s">
        <v>28</v>
      </c>
      <c r="J4" s="47" t="s">
        <v>36</v>
      </c>
      <c r="K4" s="47" t="s">
        <v>30</v>
      </c>
      <c r="L4" s="118"/>
      <c r="M4" s="118"/>
      <c r="N4" s="118"/>
      <c r="O4" s="118"/>
      <c r="P4" s="118"/>
      <c r="Q4" s="118"/>
    </row>
    <row r="5" spans="1:19" ht="60" customHeight="1" x14ac:dyDescent="0.25">
      <c r="A5" s="30">
        <v>44013</v>
      </c>
      <c r="B5" s="62" t="s">
        <v>6</v>
      </c>
      <c r="C5" s="31" t="s">
        <v>85</v>
      </c>
      <c r="D5" s="32">
        <v>100</v>
      </c>
      <c r="E5" s="33" t="s">
        <v>84</v>
      </c>
      <c r="F5" s="121"/>
      <c r="G5" s="30">
        <v>44013</v>
      </c>
      <c r="H5" s="62" t="s">
        <v>3</v>
      </c>
      <c r="I5" s="31" t="s">
        <v>96</v>
      </c>
      <c r="J5" s="32">
        <v>100</v>
      </c>
      <c r="K5" s="33" t="s">
        <v>81</v>
      </c>
      <c r="L5" s="34"/>
      <c r="M5" s="35"/>
      <c r="N5" s="35"/>
      <c r="O5" s="35"/>
      <c r="P5" s="35"/>
      <c r="Q5" s="35"/>
      <c r="R5" s="35"/>
      <c r="S5" s="34"/>
    </row>
    <row r="6" spans="1:19" ht="60" customHeight="1" x14ac:dyDescent="0.25">
      <c r="A6" s="30">
        <v>44014</v>
      </c>
      <c r="B6" s="62" t="s">
        <v>52</v>
      </c>
      <c r="C6" s="31" t="s">
        <v>85</v>
      </c>
      <c r="D6" s="32">
        <v>100</v>
      </c>
      <c r="E6" s="33" t="s">
        <v>34</v>
      </c>
      <c r="F6" s="121"/>
      <c r="G6" s="30">
        <v>44014</v>
      </c>
      <c r="H6" s="62" t="s">
        <v>52</v>
      </c>
      <c r="I6" s="31" t="s">
        <v>96</v>
      </c>
      <c r="J6" s="32">
        <v>100</v>
      </c>
      <c r="K6" s="33" t="s">
        <v>81</v>
      </c>
      <c r="L6" s="34"/>
      <c r="M6" s="35"/>
      <c r="N6" s="35"/>
      <c r="O6" s="35"/>
      <c r="P6" s="35"/>
      <c r="Q6" s="35"/>
      <c r="R6" s="35"/>
      <c r="S6" s="34"/>
    </row>
    <row r="7" spans="1:19" ht="60" customHeight="1" x14ac:dyDescent="0.25">
      <c r="A7" s="30">
        <v>44015</v>
      </c>
      <c r="B7" s="62" t="s">
        <v>2</v>
      </c>
      <c r="C7" s="31" t="s">
        <v>85</v>
      </c>
      <c r="D7" s="32">
        <v>1000</v>
      </c>
      <c r="E7" s="33" t="s">
        <v>34</v>
      </c>
      <c r="F7" s="121"/>
      <c r="G7" s="30">
        <v>44015</v>
      </c>
      <c r="H7" s="62" t="s">
        <v>2</v>
      </c>
      <c r="I7" s="31" t="s">
        <v>96</v>
      </c>
      <c r="J7" s="32">
        <v>1000</v>
      </c>
      <c r="K7" s="33" t="s">
        <v>81</v>
      </c>
      <c r="L7" s="119" t="s">
        <v>76</v>
      </c>
      <c r="M7" s="120"/>
      <c r="N7" s="120"/>
      <c r="P7" s="119" t="s">
        <v>77</v>
      </c>
      <c r="Q7" s="120"/>
      <c r="R7" s="120"/>
    </row>
    <row r="8" spans="1:19" ht="60" customHeight="1" x14ac:dyDescent="0.25">
      <c r="A8" s="30">
        <v>44016</v>
      </c>
      <c r="B8" s="62" t="s">
        <v>4</v>
      </c>
      <c r="C8" s="31" t="s">
        <v>85</v>
      </c>
      <c r="D8" s="32">
        <v>1000</v>
      </c>
      <c r="E8" s="33" t="s">
        <v>34</v>
      </c>
      <c r="F8" s="121"/>
      <c r="G8" s="30">
        <v>44016</v>
      </c>
      <c r="H8" s="62" t="s">
        <v>4</v>
      </c>
      <c r="I8" s="31" t="s">
        <v>96</v>
      </c>
      <c r="J8" s="32">
        <v>1000</v>
      </c>
      <c r="K8" s="33" t="s">
        <v>81</v>
      </c>
    </row>
    <row r="9" spans="1:19" ht="60" customHeight="1" x14ac:dyDescent="0.25">
      <c r="A9" s="30"/>
      <c r="B9" s="62"/>
      <c r="C9" s="31"/>
      <c r="D9" s="32"/>
      <c r="E9" s="33"/>
      <c r="F9" s="121"/>
      <c r="G9" s="30"/>
      <c r="H9" s="62"/>
      <c r="I9" s="31"/>
      <c r="J9" s="32"/>
      <c r="K9" s="33"/>
    </row>
    <row r="10" spans="1:19" ht="60" customHeight="1" x14ac:dyDescent="0.25">
      <c r="A10" s="30"/>
      <c r="B10" s="62"/>
      <c r="C10" s="31"/>
      <c r="D10" s="32"/>
      <c r="E10" s="33"/>
      <c r="F10" s="121"/>
      <c r="G10" s="30"/>
      <c r="H10" s="62"/>
      <c r="I10" s="31"/>
      <c r="J10" s="32"/>
      <c r="K10" s="33"/>
      <c r="N10" s="95" t="s">
        <v>79</v>
      </c>
      <c r="O10" s="95"/>
      <c r="P10" s="95"/>
      <c r="Q10" s="36"/>
      <c r="R10" s="36"/>
    </row>
    <row r="11" spans="1:19" ht="60" customHeight="1" x14ac:dyDescent="0.25">
      <c r="A11" s="30"/>
      <c r="B11" s="62"/>
      <c r="C11" s="31"/>
      <c r="D11" s="32"/>
      <c r="E11" s="33"/>
      <c r="F11" s="121"/>
      <c r="G11" s="30"/>
      <c r="H11" s="62"/>
      <c r="I11" s="31"/>
      <c r="J11" s="32"/>
      <c r="K11" s="33"/>
      <c r="N11" s="36"/>
      <c r="O11" s="36"/>
      <c r="P11" s="36"/>
      <c r="Q11" s="36"/>
      <c r="R11" s="36"/>
    </row>
    <row r="12" spans="1:19" ht="60" customHeight="1" x14ac:dyDescent="0.25">
      <c r="A12" s="30"/>
      <c r="B12" s="62"/>
      <c r="C12" s="31"/>
      <c r="D12" s="32"/>
      <c r="E12" s="33"/>
      <c r="F12" s="121"/>
      <c r="G12" s="30"/>
      <c r="H12" s="62"/>
      <c r="I12" s="31"/>
      <c r="J12" s="32"/>
      <c r="K12" s="33"/>
      <c r="N12" s="36"/>
      <c r="O12" s="36"/>
      <c r="P12" s="36"/>
      <c r="Q12" s="36"/>
      <c r="R12" s="36"/>
    </row>
    <row r="13" spans="1:19" ht="60" customHeight="1" x14ac:dyDescent="0.25">
      <c r="A13" s="30"/>
      <c r="B13" s="62"/>
      <c r="C13" s="31"/>
      <c r="D13" s="32"/>
      <c r="E13" s="33"/>
      <c r="F13" s="121"/>
      <c r="G13" s="30"/>
      <c r="H13" s="62"/>
      <c r="I13" s="31"/>
      <c r="J13" s="32"/>
      <c r="K13" s="33"/>
    </row>
    <row r="14" spans="1:19" ht="60" customHeight="1" x14ac:dyDescent="0.25">
      <c r="A14" s="30"/>
      <c r="B14" s="62"/>
      <c r="C14" s="31"/>
      <c r="D14" s="32"/>
      <c r="E14" s="33"/>
      <c r="F14" s="121"/>
      <c r="G14" s="30"/>
      <c r="H14" s="62"/>
      <c r="I14" s="31"/>
      <c r="J14" s="32"/>
      <c r="K14" s="33"/>
    </row>
    <row r="15" spans="1:19" ht="60" customHeight="1" x14ac:dyDescent="0.25">
      <c r="A15" s="30"/>
      <c r="B15" s="62"/>
      <c r="C15" s="31"/>
      <c r="D15" s="32"/>
      <c r="E15" s="33"/>
      <c r="F15" s="121"/>
      <c r="G15" s="30"/>
      <c r="H15" s="62"/>
      <c r="I15" s="31"/>
      <c r="J15" s="32"/>
      <c r="K15" s="33"/>
    </row>
    <row r="16" spans="1:19" ht="60" customHeight="1" x14ac:dyDescent="0.25">
      <c r="A16" s="30"/>
      <c r="B16" s="62"/>
      <c r="C16" s="31"/>
      <c r="D16" s="32"/>
      <c r="E16" s="33"/>
      <c r="F16" s="121"/>
      <c r="G16" s="30"/>
      <c r="H16" s="62"/>
      <c r="I16" s="31"/>
      <c r="J16" s="32"/>
      <c r="K16" s="33"/>
    </row>
    <row r="17" spans="1:11" ht="60" customHeight="1" x14ac:dyDescent="0.25">
      <c r="A17" s="30"/>
      <c r="B17" s="62"/>
      <c r="C17" s="31"/>
      <c r="D17" s="32"/>
      <c r="E17" s="33"/>
      <c r="F17" s="121"/>
      <c r="G17" s="30"/>
      <c r="H17" s="62"/>
      <c r="I17" s="31"/>
      <c r="J17" s="32"/>
      <c r="K17" s="33"/>
    </row>
    <row r="18" spans="1:11" ht="60" customHeight="1" x14ac:dyDescent="0.25">
      <c r="A18" s="30"/>
      <c r="B18" s="62"/>
      <c r="C18" s="31"/>
      <c r="D18" s="32"/>
      <c r="E18" s="33"/>
      <c r="F18" s="121"/>
      <c r="G18" s="30"/>
      <c r="H18" s="62"/>
      <c r="I18" s="31"/>
      <c r="J18" s="32"/>
      <c r="K18" s="33"/>
    </row>
    <row r="19" spans="1:11" ht="60" customHeight="1" x14ac:dyDescent="0.25">
      <c r="A19" s="30"/>
      <c r="B19" s="62"/>
      <c r="C19" s="31"/>
      <c r="D19" s="32"/>
      <c r="E19" s="33"/>
      <c r="F19" s="121"/>
      <c r="G19" s="30"/>
      <c r="H19" s="62"/>
      <c r="I19" s="31"/>
      <c r="J19" s="32"/>
      <c r="K19" s="33"/>
    </row>
    <row r="20" spans="1:11" ht="60" customHeight="1" x14ac:dyDescent="0.25">
      <c r="A20" s="30"/>
      <c r="B20" s="62"/>
      <c r="C20" s="31"/>
      <c r="D20" s="32"/>
      <c r="E20" s="33"/>
      <c r="F20" s="121"/>
      <c r="G20" s="30"/>
      <c r="H20" s="62"/>
      <c r="I20" s="31"/>
      <c r="J20" s="32"/>
      <c r="K20" s="33"/>
    </row>
    <row r="21" spans="1:11" ht="60" customHeight="1" x14ac:dyDescent="0.25">
      <c r="A21" s="30"/>
      <c r="B21" s="62"/>
      <c r="C21" s="31"/>
      <c r="D21" s="32"/>
      <c r="E21" s="33"/>
      <c r="F21" s="121"/>
      <c r="G21" s="30"/>
      <c r="H21" s="62"/>
      <c r="I21" s="31"/>
      <c r="J21" s="32"/>
      <c r="K21" s="33"/>
    </row>
    <row r="22" spans="1:11" ht="60" customHeight="1" x14ac:dyDescent="0.25">
      <c r="A22" s="30"/>
      <c r="B22" s="62"/>
      <c r="C22" s="31"/>
      <c r="D22" s="32"/>
      <c r="E22" s="33"/>
      <c r="F22" s="121"/>
      <c r="G22" s="30"/>
      <c r="H22" s="62"/>
      <c r="I22" s="31"/>
      <c r="J22" s="32"/>
      <c r="K22" s="33"/>
    </row>
    <row r="23" spans="1:11" ht="60" customHeight="1" x14ac:dyDescent="0.25">
      <c r="A23" s="30"/>
      <c r="B23" s="62"/>
      <c r="C23" s="31"/>
      <c r="D23" s="32"/>
      <c r="E23" s="33"/>
      <c r="F23" s="121"/>
      <c r="G23" s="30"/>
      <c r="H23" s="62"/>
      <c r="I23" s="31"/>
      <c r="J23" s="32"/>
      <c r="K23" s="33"/>
    </row>
    <row r="24" spans="1:11" ht="60" customHeight="1" x14ac:dyDescent="0.25">
      <c r="A24" s="30"/>
      <c r="B24" s="62"/>
      <c r="C24" s="31"/>
      <c r="D24" s="32"/>
      <c r="E24" s="33"/>
      <c r="F24" s="121"/>
      <c r="G24" s="30"/>
      <c r="H24" s="62"/>
      <c r="I24" s="31"/>
      <c r="J24" s="32"/>
      <c r="K24" s="33"/>
    </row>
    <row r="25" spans="1:11" ht="60" customHeight="1" x14ac:dyDescent="0.25">
      <c r="A25" s="30"/>
      <c r="B25" s="62"/>
      <c r="C25" s="31"/>
      <c r="D25" s="32"/>
      <c r="E25" s="33"/>
      <c r="F25" s="121"/>
      <c r="G25" s="30"/>
      <c r="H25" s="62"/>
      <c r="I25" s="31"/>
      <c r="J25" s="32"/>
      <c r="K25" s="33"/>
    </row>
    <row r="26" spans="1:11" ht="60" customHeight="1" x14ac:dyDescent="0.25">
      <c r="A26" s="30"/>
      <c r="B26" s="62"/>
      <c r="C26" s="31"/>
      <c r="D26" s="32"/>
      <c r="E26" s="33"/>
      <c r="F26" s="121"/>
      <c r="G26" s="30"/>
      <c r="H26" s="62"/>
      <c r="I26" s="31"/>
      <c r="J26" s="32"/>
      <c r="K26" s="12"/>
    </row>
    <row r="27" spans="1:11" ht="60" customHeight="1" x14ac:dyDescent="0.25">
      <c r="A27" s="30"/>
      <c r="B27" s="62"/>
      <c r="C27" s="31"/>
      <c r="D27" s="32"/>
      <c r="E27" s="33"/>
      <c r="F27" s="121"/>
      <c r="G27" s="30"/>
      <c r="H27" s="62"/>
      <c r="I27" s="31"/>
      <c r="J27" s="32"/>
      <c r="K27" s="12"/>
    </row>
    <row r="28" spans="1:11" ht="60" customHeight="1" x14ac:dyDescent="0.25">
      <c r="A28" s="30"/>
      <c r="B28" s="62"/>
      <c r="C28" s="31"/>
      <c r="D28" s="32"/>
      <c r="E28" s="33"/>
      <c r="F28" s="121"/>
      <c r="G28" s="30"/>
      <c r="H28" s="62"/>
      <c r="I28" s="31"/>
      <c r="J28" s="32"/>
      <c r="K28" s="12"/>
    </row>
    <row r="29" spans="1:11" ht="60" customHeight="1" x14ac:dyDescent="0.25">
      <c r="A29" s="30"/>
      <c r="B29" s="62"/>
      <c r="C29" s="31"/>
      <c r="D29" s="32"/>
      <c r="E29" s="33"/>
      <c r="F29" s="121"/>
      <c r="G29" s="30"/>
      <c r="H29" s="62"/>
      <c r="I29" s="31"/>
      <c r="J29" s="32"/>
      <c r="K29" s="12"/>
    </row>
    <row r="30" spans="1:11" ht="60" customHeight="1" x14ac:dyDescent="0.25">
      <c r="A30" s="30"/>
      <c r="B30" s="62"/>
      <c r="C30" s="31"/>
      <c r="D30" s="32"/>
      <c r="E30" s="33"/>
      <c r="F30" s="121"/>
      <c r="G30" s="30"/>
      <c r="H30" s="62"/>
      <c r="I30" s="31"/>
      <c r="J30" s="32"/>
      <c r="K30" s="12"/>
    </row>
    <row r="31" spans="1:11" ht="60" customHeight="1" x14ac:dyDescent="0.25">
      <c r="A31" s="30"/>
      <c r="B31" s="62"/>
      <c r="C31" s="31"/>
      <c r="D31" s="32"/>
      <c r="E31" s="33"/>
      <c r="F31" s="121"/>
      <c r="G31" s="30"/>
      <c r="H31" s="62"/>
      <c r="I31" s="31"/>
      <c r="J31" s="32"/>
      <c r="K31" s="12"/>
    </row>
    <row r="32" spans="1:11" ht="60" customHeight="1" x14ac:dyDescent="0.25">
      <c r="A32" s="30"/>
      <c r="B32" s="62"/>
      <c r="C32" s="31"/>
      <c r="D32" s="32"/>
      <c r="E32" s="33"/>
      <c r="F32" s="121"/>
      <c r="G32" s="30"/>
      <c r="H32" s="62"/>
      <c r="I32" s="31"/>
      <c r="J32" s="32"/>
      <c r="K32" s="12"/>
    </row>
    <row r="33" spans="1:11" ht="60" customHeight="1" x14ac:dyDescent="0.25">
      <c r="A33" s="30"/>
      <c r="B33" s="62"/>
      <c r="C33" s="31"/>
      <c r="D33" s="32"/>
      <c r="E33" s="33"/>
      <c r="F33" s="121"/>
      <c r="G33" s="30"/>
      <c r="H33" s="62"/>
      <c r="I33" s="31"/>
      <c r="J33" s="32"/>
      <c r="K33" s="12"/>
    </row>
    <row r="34" spans="1:11" ht="60" customHeight="1" x14ac:dyDescent="0.25">
      <c r="A34" s="30"/>
      <c r="B34" s="62"/>
      <c r="C34" s="31"/>
      <c r="D34" s="32"/>
      <c r="E34" s="33"/>
      <c r="F34" s="121"/>
      <c r="G34" s="30"/>
      <c r="H34" s="62"/>
      <c r="I34" s="31"/>
      <c r="J34" s="32"/>
      <c r="K34" s="12"/>
    </row>
    <row r="35" spans="1:11" ht="60" customHeight="1" x14ac:dyDescent="0.25">
      <c r="A35" s="30"/>
      <c r="B35" s="62"/>
      <c r="C35" s="31"/>
      <c r="D35" s="32"/>
      <c r="E35" s="33"/>
      <c r="F35" s="121"/>
      <c r="G35" s="30"/>
      <c r="H35" s="62"/>
      <c r="I35" s="31"/>
      <c r="J35" s="32"/>
      <c r="K35" s="12"/>
    </row>
    <row r="36" spans="1:11" ht="60" customHeight="1" x14ac:dyDescent="0.25">
      <c r="A36" s="30"/>
      <c r="B36" s="62"/>
      <c r="C36" s="31"/>
      <c r="D36" s="32"/>
      <c r="E36" s="33"/>
      <c r="F36" s="121"/>
      <c r="G36" s="30"/>
      <c r="H36" s="62"/>
      <c r="I36" s="31"/>
      <c r="J36" s="32"/>
      <c r="K36" s="12"/>
    </row>
    <row r="37" spans="1:11" ht="60" customHeight="1" x14ac:dyDescent="0.25">
      <c r="A37" s="30"/>
      <c r="B37" s="62"/>
      <c r="C37" s="31"/>
      <c r="D37" s="32"/>
      <c r="E37" s="33"/>
      <c r="F37" s="121"/>
      <c r="G37" s="30"/>
      <c r="H37" s="62"/>
      <c r="I37" s="31"/>
      <c r="J37" s="32"/>
      <c r="K37" s="12"/>
    </row>
    <row r="38" spans="1:11" ht="60" customHeight="1" x14ac:dyDescent="0.25">
      <c r="A38" s="30"/>
      <c r="B38" s="62"/>
      <c r="C38" s="31"/>
      <c r="D38" s="32"/>
      <c r="E38" s="33"/>
      <c r="F38" s="121"/>
      <c r="G38" s="30"/>
      <c r="H38" s="62"/>
      <c r="I38" s="31"/>
      <c r="J38" s="32"/>
      <c r="K38" s="12"/>
    </row>
    <row r="39" spans="1:11" ht="60" customHeight="1" x14ac:dyDescent="0.25">
      <c r="A39" s="30"/>
      <c r="B39" s="62"/>
      <c r="C39" s="31"/>
      <c r="D39" s="32"/>
      <c r="E39" s="33"/>
      <c r="F39" s="121"/>
      <c r="G39" s="30"/>
      <c r="H39" s="62"/>
      <c r="I39" s="31"/>
      <c r="J39" s="32"/>
      <c r="K39" s="12"/>
    </row>
    <row r="40" spans="1:11" ht="60" customHeight="1" x14ac:dyDescent="0.25">
      <c r="A40" s="30"/>
      <c r="B40" s="62"/>
      <c r="C40" s="31"/>
      <c r="D40" s="32"/>
      <c r="E40" s="33"/>
      <c r="F40" s="121"/>
      <c r="G40" s="30"/>
      <c r="H40" s="62"/>
      <c r="I40" s="31"/>
      <c r="J40" s="32"/>
      <c r="K40" s="12"/>
    </row>
    <row r="41" spans="1:11" ht="60" customHeight="1" x14ac:dyDescent="0.25">
      <c r="A41" s="30"/>
      <c r="B41" s="62"/>
      <c r="C41" s="31"/>
      <c r="D41" s="32"/>
      <c r="E41" s="33"/>
      <c r="F41" s="121"/>
      <c r="G41" s="30"/>
      <c r="H41" s="62"/>
      <c r="I41" s="31"/>
      <c r="J41" s="32"/>
      <c r="K41" s="12"/>
    </row>
    <row r="42" spans="1:11" ht="60" customHeight="1" x14ac:dyDescent="0.25">
      <c r="A42" s="30"/>
      <c r="B42" s="62"/>
      <c r="C42" s="31"/>
      <c r="D42" s="32"/>
      <c r="E42" s="33"/>
      <c r="F42" s="121"/>
      <c r="G42" s="30"/>
      <c r="H42" s="62"/>
      <c r="I42" s="31"/>
      <c r="J42" s="32"/>
      <c r="K42" s="12"/>
    </row>
    <row r="43" spans="1:11" ht="60" customHeight="1" x14ac:dyDescent="0.25">
      <c r="A43" s="30"/>
      <c r="B43" s="62"/>
      <c r="C43" s="31"/>
      <c r="D43" s="32"/>
      <c r="E43" s="33"/>
      <c r="F43" s="121"/>
      <c r="G43" s="30"/>
      <c r="H43" s="62"/>
      <c r="I43" s="31"/>
      <c r="J43" s="32"/>
      <c r="K43" s="12"/>
    </row>
    <row r="44" spans="1:11" ht="60" customHeight="1" x14ac:dyDescent="0.25">
      <c r="A44" s="30"/>
      <c r="B44" s="62"/>
      <c r="C44" s="31"/>
      <c r="D44" s="32"/>
      <c r="E44" s="33"/>
      <c r="F44" s="121"/>
      <c r="G44" s="30"/>
      <c r="H44" s="62"/>
      <c r="I44" s="31"/>
      <c r="J44" s="32"/>
      <c r="K44" s="12"/>
    </row>
    <row r="45" spans="1:11" ht="60" customHeight="1" x14ac:dyDescent="0.25">
      <c r="A45" s="30"/>
      <c r="B45" s="62"/>
      <c r="C45" s="31"/>
      <c r="D45" s="32"/>
      <c r="E45" s="33"/>
      <c r="F45" s="121"/>
      <c r="G45" s="30"/>
      <c r="H45" s="62"/>
      <c r="I45" s="31"/>
      <c r="J45" s="32"/>
      <c r="K45" s="12"/>
    </row>
  </sheetData>
  <sheetProtection password="8119" sheet="1" objects="1" scenarios="1" formatCells="0" formatColumns="0" formatRows="0"/>
  <mergeCells count="8">
    <mergeCell ref="N10:P10"/>
    <mergeCell ref="A3:E3"/>
    <mergeCell ref="G3:K3"/>
    <mergeCell ref="A1:K1"/>
    <mergeCell ref="L1:Q4"/>
    <mergeCell ref="L7:N7"/>
    <mergeCell ref="P7:R7"/>
    <mergeCell ref="F3:F45"/>
  </mergeCells>
  <dataValidations count="9">
    <dataValidation type="list" allowBlank="1" showInputMessage="1" showErrorMessage="1" promptTitle="माध्यम चुने" prompt="राशि खर्च होने का तरीका ड्राप डाउन लिस्ट में से चुने |" sqref="K5:K25">
      <formula1>"Cash,By Cheque,Receipt Book,Online"</formula1>
    </dataValidation>
    <dataValidation allowBlank="1" showInputMessage="1" showErrorMessage="1" promptTitle="विवरण" prompt="राशि किससे प्राप्त हुई का विवरण लिखे |" sqref="C5:C45"/>
    <dataValidation allowBlank="1" showInputMessage="1" showErrorMessage="1" promptTitle="अमाउंट लिखे" prompt="जो राशि प्राप्त हुई है उसका अमाउंट लिखे |" sqref="D5:D45"/>
    <dataValidation type="list" allowBlank="1" showInputMessage="1" showErrorMessage="1" promptTitle="माध्यम " prompt="राशि प्राप्त होने का तरीका ड्राप डाउन लिस्ट में से चुने |" sqref="E5:E45">
      <formula1>"Cash,By Cheque,Receipt Book,Online"</formula1>
    </dataValidation>
    <dataValidation allowBlank="1" showInputMessage="1" showErrorMessage="1" promptTitle="Date" prompt="जिस दिन की एंट्री कर रहे हो वो दिनाक भरे |" sqref="A6:A45"/>
    <dataValidation allowBlank="1" showInputMessage="1" showErrorMessage="1" promptTitle="Date" prompt="जिस दिन की एंट्री कर रहे हो वो दिनाक भरे |" sqref="A5 G5:G45"/>
    <dataValidation allowBlank="1" showInputMessage="1" showErrorMessage="1" promptTitle="विवरण भरे" prompt="जिस को राशि दी गई उसका विवरण भरे |" sqref="I5:I45"/>
    <dataValidation allowBlank="1" showInputMessage="1" showErrorMessage="1" promptTitle="अमाउंट लिखे" prompt="जो राशि खर्च हुई उसका अमाउंट लिखे |" sqref="J5:J45"/>
    <dataValidation type="list" allowBlank="1" showInputMessage="1" showErrorMessage="1" sqref="B5:B45 H5:H45">
      <formula1>Mad</formula1>
    </dataValidation>
  </dataValidations>
  <pageMargins left="0.19685039370078741" right="0.19685039370078741" top="0.19685039370078741" bottom="0.19685039370078741" header="0" footer="0"/>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65"/>
  <sheetViews>
    <sheetView view="pageBreakPreview" zoomScale="85" zoomScaleNormal="85" zoomScaleSheetLayoutView="85" workbookViewId="0">
      <pane ySplit="3" topLeftCell="A4" activePane="bottomLeft" state="frozen"/>
      <selection pane="bottomLeft" activeCell="A2" sqref="A2"/>
    </sheetView>
  </sheetViews>
  <sheetFormatPr defaultColWidth="9.140625" defaultRowHeight="15" x14ac:dyDescent="0.25"/>
  <cols>
    <col min="1" max="1" width="10.5703125" style="1" bestFit="1" customWidth="1"/>
    <col min="2" max="2" width="13.140625" style="1" bestFit="1" customWidth="1"/>
    <col min="3" max="3" width="16" style="1" customWidth="1"/>
    <col min="4" max="15" width="9.7109375" style="1" customWidth="1"/>
    <col min="16" max="16" width="12.42578125" style="1" bestFit="1" customWidth="1"/>
    <col min="17" max="17" width="8.85546875" style="1" bestFit="1" customWidth="1"/>
    <col min="18" max="18" width="12.42578125" style="1" bestFit="1" customWidth="1"/>
    <col min="19" max="19" width="6.5703125" style="1" bestFit="1" customWidth="1"/>
    <col min="20" max="20" width="16.5703125" style="1" bestFit="1" customWidth="1"/>
    <col min="21" max="21" width="4.7109375" style="1" bestFit="1" customWidth="1"/>
    <col min="22" max="22" width="10.5703125" style="1" bestFit="1" customWidth="1"/>
    <col min="23" max="23" width="7.5703125" style="1" bestFit="1" customWidth="1"/>
    <col min="24" max="24" width="7.7109375" style="1" bestFit="1" customWidth="1"/>
    <col min="25" max="25" width="9.28515625" style="1" bestFit="1" customWidth="1"/>
    <col min="26" max="26" width="10.42578125" style="1" bestFit="1" customWidth="1"/>
    <col min="27" max="27" width="7.140625" style="1" bestFit="1" customWidth="1"/>
    <col min="28" max="28" width="5.28515625" style="1" bestFit="1" customWidth="1"/>
    <col min="29" max="29" width="11.42578125" style="1" bestFit="1" customWidth="1"/>
    <col min="30" max="30" width="5.7109375" style="1" bestFit="1" customWidth="1"/>
    <col min="31" max="31" width="7.5703125" style="1" bestFit="1" customWidth="1"/>
    <col min="32" max="32" width="4.7109375" style="1" bestFit="1" customWidth="1"/>
    <col min="33" max="33" width="5.7109375" style="1" bestFit="1" customWidth="1"/>
    <col min="34" max="34" width="4.7109375" style="1" bestFit="1" customWidth="1"/>
    <col min="35" max="16384" width="9.140625" style="1"/>
  </cols>
  <sheetData>
    <row r="1" spans="1:26" x14ac:dyDescent="0.25">
      <c r="A1" s="122" t="s">
        <v>11</v>
      </c>
      <c r="B1" s="122"/>
      <c r="C1" s="122"/>
      <c r="D1" s="122"/>
      <c r="E1" s="122"/>
      <c r="F1" s="122"/>
      <c r="G1" s="122"/>
      <c r="H1" s="122"/>
      <c r="I1" s="122"/>
      <c r="J1" s="122"/>
      <c r="K1" s="122"/>
      <c r="L1" s="122"/>
      <c r="M1" s="122"/>
      <c r="N1" s="122"/>
      <c r="O1" s="122"/>
      <c r="P1" s="122"/>
      <c r="Q1" s="122"/>
      <c r="R1" s="122"/>
    </row>
    <row r="2" spans="1:26" ht="75.75" customHeight="1" x14ac:dyDescent="0.25">
      <c r="A2" s="162" t="s">
        <v>47</v>
      </c>
      <c r="B2" s="162" t="s">
        <v>72</v>
      </c>
      <c r="C2" s="162" t="s">
        <v>73</v>
      </c>
      <c r="D2" s="3" t="s">
        <v>2</v>
      </c>
      <c r="E2" s="3" t="s">
        <v>52</v>
      </c>
      <c r="F2" s="3" t="s">
        <v>19</v>
      </c>
      <c r="G2" s="3" t="s">
        <v>5</v>
      </c>
      <c r="H2" s="3" t="s">
        <v>9</v>
      </c>
      <c r="I2" s="3" t="s">
        <v>7</v>
      </c>
      <c r="J2" s="3" t="s">
        <v>3</v>
      </c>
      <c r="K2" s="3" t="s">
        <v>6</v>
      </c>
      <c r="L2" s="3" t="s">
        <v>8</v>
      </c>
      <c r="M2" s="3" t="s">
        <v>4</v>
      </c>
      <c r="N2" s="3" t="s">
        <v>37</v>
      </c>
      <c r="O2" s="3" t="s">
        <v>10</v>
      </c>
      <c r="P2" s="2" t="s">
        <v>48</v>
      </c>
      <c r="Q2" s="4" t="s">
        <v>34</v>
      </c>
      <c r="R2" s="2" t="s">
        <v>74</v>
      </c>
    </row>
    <row r="3" spans="1:26" ht="21.75" customHeight="1" x14ac:dyDescent="0.25">
      <c r="A3" s="27">
        <f>'Opening Balance'!I2</f>
        <v>44013</v>
      </c>
      <c r="B3" s="128" t="s">
        <v>0</v>
      </c>
      <c r="C3" s="129"/>
      <c r="D3" s="28">
        <f t="shared" ref="D3:O3" si="0">VLOOKUP(D2,opening_bal,2,0)</f>
        <v>0</v>
      </c>
      <c r="E3" s="28">
        <f t="shared" si="0"/>
        <v>10226.4</v>
      </c>
      <c r="F3" s="28">
        <f t="shared" si="0"/>
        <v>500</v>
      </c>
      <c r="G3" s="28">
        <f t="shared" si="0"/>
        <v>3252</v>
      </c>
      <c r="H3" s="28">
        <f t="shared" si="0"/>
        <v>60663.42</v>
      </c>
      <c r="I3" s="28">
        <f t="shared" si="0"/>
        <v>3600</v>
      </c>
      <c r="J3" s="28">
        <f t="shared" si="0"/>
        <v>7150</v>
      </c>
      <c r="K3" s="28">
        <f t="shared" si="0"/>
        <v>20740</v>
      </c>
      <c r="L3" s="28">
        <f t="shared" si="0"/>
        <v>10000</v>
      </c>
      <c r="M3" s="28">
        <f t="shared" si="0"/>
        <v>0</v>
      </c>
      <c r="N3" s="28">
        <f t="shared" si="0"/>
        <v>3526</v>
      </c>
      <c r="O3" s="28">
        <f t="shared" si="0"/>
        <v>32824.720000000001</v>
      </c>
      <c r="P3" s="28">
        <f>SUM(D3:O3,Q3)</f>
        <v>152932.53999999998</v>
      </c>
      <c r="Q3" s="28">
        <f>'Opening Balance'!D5</f>
        <v>450</v>
      </c>
      <c r="R3" s="28">
        <f>P3-Q3</f>
        <v>152482.53999999998</v>
      </c>
      <c r="T3" s="126" t="s">
        <v>93</v>
      </c>
      <c r="U3" s="126"/>
      <c r="V3" s="126"/>
      <c r="W3" s="126"/>
      <c r="X3" s="126"/>
      <c r="Y3" s="126"/>
    </row>
    <row r="4" spans="1:26" ht="45" customHeight="1" x14ac:dyDescent="0.25">
      <c r="A4" s="16">
        <f>IF('Entry Cr&amp;Dr'!A5="","",'Entry Cr&amp;Dr'!A5)</f>
        <v>44013</v>
      </c>
      <c r="B4" s="17" t="str">
        <f>IF('Entry Cr&amp;Dr'!B5="","",'Entry Cr&amp;Dr'!B5)</f>
        <v>Cycle and Transport Voucher</v>
      </c>
      <c r="C4" s="21" t="str">
        <f>IF('Entry Cr&amp;Dr'!C5="","",'Entry Cr&amp;Dr'!C5)</f>
        <v>lelk }kjk tek</v>
      </c>
      <c r="D4" s="18" t="str">
        <f>IF(D2=$B$4,'Entry Cr&amp;Dr'!$D$5,"")</f>
        <v/>
      </c>
      <c r="E4" s="18" t="str">
        <f>IF(E2=$B$4,'Entry Cr&amp;Dr'!$D$5,"")</f>
        <v/>
      </c>
      <c r="F4" s="18" t="str">
        <f>IF(F2=$B$4,'Entry Cr&amp;Dr'!$D$5,"")</f>
        <v/>
      </c>
      <c r="G4" s="18" t="str">
        <f>IF(G2=$B$4,'Entry Cr&amp;Dr'!$D$5,"")</f>
        <v/>
      </c>
      <c r="H4" s="18" t="str">
        <f>IF(H2=$B$4,'Entry Cr&amp;Dr'!$D$5,"")</f>
        <v/>
      </c>
      <c r="I4" s="18" t="str">
        <f>IF(I2=$B$4,'Entry Cr&amp;Dr'!$D$5,"")</f>
        <v/>
      </c>
      <c r="J4" s="18" t="str">
        <f>IF(J2=$B$4,'Entry Cr&amp;Dr'!$D$5,"")</f>
        <v/>
      </c>
      <c r="K4" s="18">
        <f>IF(K2=$B$4,'Entry Cr&amp;Dr'!$D$5,"")</f>
        <v>100</v>
      </c>
      <c r="L4" s="18" t="str">
        <f>IF(L2=$B$4,'Entry Cr&amp;Dr'!$D$5,"")</f>
        <v/>
      </c>
      <c r="M4" s="18" t="str">
        <f>IF(M2=$B$4,'Entry Cr&amp;Dr'!$D$5,"")</f>
        <v/>
      </c>
      <c r="N4" s="18" t="str">
        <f>IF(N2=$B$4,'Entry Cr&amp;Dr'!$D$5,"")</f>
        <v/>
      </c>
      <c r="O4" s="18" t="str">
        <f>IF(O2=$B$4,'Entry Cr&amp;Dr'!$D$5,"")</f>
        <v/>
      </c>
      <c r="P4" s="5">
        <f>IF(SUM(D4:O4)=0,"",SUM(D4:O4))</f>
        <v>100</v>
      </c>
      <c r="Q4" s="48"/>
      <c r="R4" s="5">
        <f>IFERROR(IF(P4-Q4=0,"",P4-Q4),"")</f>
        <v>100</v>
      </c>
      <c r="T4" s="126"/>
      <c r="U4" s="126"/>
      <c r="V4" s="126"/>
      <c r="W4" s="126"/>
      <c r="X4" s="126"/>
      <c r="Y4" s="126"/>
    </row>
    <row r="5" spans="1:26" ht="45" customHeight="1" x14ac:dyDescent="0.25">
      <c r="A5" s="16">
        <f>IF('Entry Cr&amp;Dr'!A6="","",'Entry Cr&amp;Dr'!A6)</f>
        <v>44014</v>
      </c>
      <c r="B5" s="17" t="str">
        <f>IF('Entry Cr&amp;Dr'!B6="","",'Entry Cr&amp;Dr'!B6)</f>
        <v>Vikas Kosh</v>
      </c>
      <c r="C5" s="21" t="str">
        <f>IF('Entry Cr&amp;Dr'!C6="","",'Entry Cr&amp;Dr'!C6)</f>
        <v>lelk }kjk tek</v>
      </c>
      <c r="D5" s="18" t="str">
        <f>IF(D2=$B$5,'Entry Cr&amp;Dr'!$D$6,"")</f>
        <v/>
      </c>
      <c r="E5" s="18">
        <f>IF(E2=$B$5,'Entry Cr&amp;Dr'!$D$6,"")</f>
        <v>100</v>
      </c>
      <c r="F5" s="18" t="str">
        <f>IF(F2=$B$5,'Entry Cr&amp;Dr'!$D$6,"")</f>
        <v/>
      </c>
      <c r="G5" s="18" t="str">
        <f>IF(G2=$B$5,'Entry Cr&amp;Dr'!$D$6,"")</f>
        <v/>
      </c>
      <c r="H5" s="18" t="str">
        <f>IF(H2=$B$5,'Entry Cr&amp;Dr'!$D$6,"")</f>
        <v/>
      </c>
      <c r="I5" s="18" t="str">
        <f>IF(I2=$B$5,'Entry Cr&amp;Dr'!$D$6,"")</f>
        <v/>
      </c>
      <c r="J5" s="18" t="str">
        <f>IF(J2=$B$5,'Entry Cr&amp;Dr'!$D$6,"")</f>
        <v/>
      </c>
      <c r="K5" s="18" t="str">
        <f>IF(K2=$B$5,'Entry Cr&amp;Dr'!$D$6,"")</f>
        <v/>
      </c>
      <c r="L5" s="18" t="str">
        <f>IF(L2=$B$5,'Entry Cr&amp;Dr'!$D$6,"")</f>
        <v/>
      </c>
      <c r="M5" s="18" t="str">
        <f>IF(M2=$B$5,'Entry Cr&amp;Dr'!$D$6,"")</f>
        <v/>
      </c>
      <c r="N5" s="18" t="str">
        <f>IF(N2=$B$5,'Entry Cr&amp;Dr'!$D$6,"")</f>
        <v/>
      </c>
      <c r="O5" s="18" t="str">
        <f>IF(O2=$B$5,'Entry Cr&amp;Dr'!$D$6,"")</f>
        <v/>
      </c>
      <c r="P5" s="5">
        <f t="shared" ref="P5:P44" si="1">IF(SUM(D5:O5)=0,"",SUM(D5:O5))</f>
        <v>100</v>
      </c>
      <c r="Q5" s="48">
        <v>100</v>
      </c>
      <c r="R5" s="5" t="str">
        <f t="shared" ref="R5:R44" si="2">IFERROR(IF(P5-Q5=0,"",P5-Q5),"")</f>
        <v/>
      </c>
      <c r="T5" s="126"/>
      <c r="U5" s="126"/>
      <c r="V5" s="126"/>
      <c r="W5" s="126"/>
      <c r="X5" s="126"/>
      <c r="Y5" s="126"/>
    </row>
    <row r="6" spans="1:26" ht="45" customHeight="1" x14ac:dyDescent="0.25">
      <c r="A6" s="16">
        <f>IF('Entry Cr&amp;Dr'!A7="","",'Entry Cr&amp;Dr'!A7)</f>
        <v>44015</v>
      </c>
      <c r="B6" s="17" t="str">
        <f>IF('Entry Cr&amp;Dr'!B7="","",'Entry Cr&amp;Dr'!B7)</f>
        <v>CSG</v>
      </c>
      <c r="C6" s="21" t="str">
        <f>IF('Entry Cr&amp;Dr'!C7="","",'Entry Cr&amp;Dr'!C7)</f>
        <v>lelk }kjk tek</v>
      </c>
      <c r="D6" s="18">
        <f>IF(D2=$B$6,'Entry Cr&amp;Dr'!$D$7,"")</f>
        <v>1000</v>
      </c>
      <c r="E6" s="18" t="str">
        <f>IF(E2=$B$6,'Entry Cr&amp;Dr'!$D$7,"")</f>
        <v/>
      </c>
      <c r="F6" s="18" t="str">
        <f>IF(F2=$B$6,'Entry Cr&amp;Dr'!$D$7,"")</f>
        <v/>
      </c>
      <c r="G6" s="18" t="str">
        <f>IF(G2=$B$6,'Entry Cr&amp;Dr'!$D$7,"")</f>
        <v/>
      </c>
      <c r="H6" s="18" t="str">
        <f>IF(H2=$B$6,'Entry Cr&amp;Dr'!$D$7,"")</f>
        <v/>
      </c>
      <c r="I6" s="18" t="str">
        <f>IF(I2=$B$6,'Entry Cr&amp;Dr'!$D$7,"")</f>
        <v/>
      </c>
      <c r="J6" s="18" t="str">
        <f>IF(J2=$B$6,'Entry Cr&amp;Dr'!$D$7,"")</f>
        <v/>
      </c>
      <c r="K6" s="18" t="str">
        <f>IF(K2=$B$6,'Entry Cr&amp;Dr'!$D$7,"")</f>
        <v/>
      </c>
      <c r="L6" s="18" t="str">
        <f>IF(L2=$B$6,'Entry Cr&amp;Dr'!$D$7,"")</f>
        <v/>
      </c>
      <c r="M6" s="18" t="str">
        <f>IF(M2=$B$6,'Entry Cr&amp;Dr'!$D$7,"")</f>
        <v/>
      </c>
      <c r="N6" s="18" t="str">
        <f>IF(N2=$B$6,'Entry Cr&amp;Dr'!$D$7,"")</f>
        <v/>
      </c>
      <c r="O6" s="18" t="str">
        <f>IF(O2=$B$6,'Entry Cr&amp;Dr'!$D$7,"")</f>
        <v/>
      </c>
      <c r="P6" s="5">
        <f t="shared" si="1"/>
        <v>1000</v>
      </c>
      <c r="Q6" s="48"/>
      <c r="R6" s="5">
        <f t="shared" si="2"/>
        <v>1000</v>
      </c>
    </row>
    <row r="7" spans="1:26" ht="45" customHeight="1" x14ac:dyDescent="0.25">
      <c r="A7" s="16">
        <f>IF('Entry Cr&amp;Dr'!A8="","",'Entry Cr&amp;Dr'!A8)</f>
        <v>44016</v>
      </c>
      <c r="B7" s="17" t="str">
        <f>IF('Entry Cr&amp;Dr'!B8="","",'Entry Cr&amp;Dr'!B8)</f>
        <v>SMC Training</v>
      </c>
      <c r="C7" s="21" t="str">
        <f>IF('Entry Cr&amp;Dr'!C8="","",'Entry Cr&amp;Dr'!C8)</f>
        <v>lelk }kjk tek</v>
      </c>
      <c r="D7" s="18" t="str">
        <f>IF(D2=$B$7,'Entry Cr&amp;Dr'!$D$8,"")</f>
        <v/>
      </c>
      <c r="E7" s="18" t="str">
        <f>IF(E2=$B$7,'Entry Cr&amp;Dr'!$D$8,"")</f>
        <v/>
      </c>
      <c r="F7" s="18" t="str">
        <f>IF(F2=$B$7,'Entry Cr&amp;Dr'!$D$8,"")</f>
        <v/>
      </c>
      <c r="G7" s="18" t="str">
        <f>IF(G2=$B$7,'Entry Cr&amp;Dr'!$D$8,"")</f>
        <v/>
      </c>
      <c r="H7" s="18" t="str">
        <f>IF(H2=$B$7,'Entry Cr&amp;Dr'!$D$8,"")</f>
        <v/>
      </c>
      <c r="I7" s="18" t="str">
        <f>IF(I2=$B$7,'Entry Cr&amp;Dr'!$D$8,"")</f>
        <v/>
      </c>
      <c r="J7" s="18" t="str">
        <f>IF(J2=$B$7,'Entry Cr&amp;Dr'!$D$8,"")</f>
        <v/>
      </c>
      <c r="K7" s="18" t="str">
        <f>IF(K2=$B$7,'Entry Cr&amp;Dr'!$D$8,"")</f>
        <v/>
      </c>
      <c r="L7" s="18" t="str">
        <f>IF(L2=$B$7,'Entry Cr&amp;Dr'!$D$8,"")</f>
        <v/>
      </c>
      <c r="M7" s="18">
        <f>IF(M2=$B$7,'Entry Cr&amp;Dr'!$D$8,"")</f>
        <v>1000</v>
      </c>
      <c r="N7" s="18" t="str">
        <f>IF(N2=$B$7,'Entry Cr&amp;Dr'!$D$8,"")</f>
        <v/>
      </c>
      <c r="O7" s="18" t="str">
        <f>IF(O2=$B$7,'Entry Cr&amp;Dr'!$D$8,"")</f>
        <v/>
      </c>
      <c r="P7" s="5">
        <f t="shared" si="1"/>
        <v>1000</v>
      </c>
      <c r="Q7" s="48">
        <v>1000</v>
      </c>
      <c r="R7" s="5" t="str">
        <f t="shared" si="2"/>
        <v/>
      </c>
    </row>
    <row r="8" spans="1:26" ht="45" customHeight="1" x14ac:dyDescent="0.25">
      <c r="A8" s="16" t="str">
        <f>IF('Entry Cr&amp;Dr'!A9="","",'Entry Cr&amp;Dr'!A9)</f>
        <v/>
      </c>
      <c r="B8" s="17" t="str">
        <f>IF('Entry Cr&amp;Dr'!B9="","",'Entry Cr&amp;Dr'!B9)</f>
        <v/>
      </c>
      <c r="C8" s="21" t="str">
        <f>IF('Entry Cr&amp;Dr'!C9="","",'Entry Cr&amp;Dr'!C9)</f>
        <v/>
      </c>
      <c r="D8" s="18" t="str">
        <f>IF(D2=$B$8,'Entry Cr&amp;Dr'!$D$9,"")</f>
        <v/>
      </c>
      <c r="E8" s="18" t="str">
        <f>IF(E2=$B$8,'Entry Cr&amp;Dr'!$D$9,"")</f>
        <v/>
      </c>
      <c r="F8" s="18" t="str">
        <f>IF(F2=$B$8,'Entry Cr&amp;Dr'!$D$9,"")</f>
        <v/>
      </c>
      <c r="G8" s="18" t="str">
        <f>IF(G2=$B$8,'Entry Cr&amp;Dr'!$D$9,"")</f>
        <v/>
      </c>
      <c r="H8" s="18" t="str">
        <f>IF(H2=$B$8,'Entry Cr&amp;Dr'!$D$9,"")</f>
        <v/>
      </c>
      <c r="I8" s="18" t="str">
        <f>IF(I2=$B$8,'Entry Cr&amp;Dr'!$D$9,"")</f>
        <v/>
      </c>
      <c r="J8" s="18" t="str">
        <f>IF(J2=$B$8,'Entry Cr&amp;Dr'!$D$9,"")</f>
        <v/>
      </c>
      <c r="K8" s="18" t="str">
        <f>IF(K2=$B$8,'Entry Cr&amp;Dr'!$D$9,"")</f>
        <v/>
      </c>
      <c r="L8" s="18" t="str">
        <f>IF(L2=$B$8,'Entry Cr&amp;Dr'!$D$9,"")</f>
        <v/>
      </c>
      <c r="M8" s="18" t="str">
        <f>IF(M2=$B$8,'Entry Cr&amp;Dr'!$D$9,"")</f>
        <v/>
      </c>
      <c r="N8" s="18" t="str">
        <f>IF(N2=$B$8,'Entry Cr&amp;Dr'!$D$9,"")</f>
        <v/>
      </c>
      <c r="O8" s="18" t="str">
        <f>IF(O2=$B$8,'Entry Cr&amp;Dr'!$D$9,"")</f>
        <v/>
      </c>
      <c r="P8" s="5" t="str">
        <f t="shared" si="1"/>
        <v/>
      </c>
      <c r="Q8" s="48"/>
      <c r="R8" s="5" t="str">
        <f t="shared" si="2"/>
        <v/>
      </c>
      <c r="T8" s="127" t="s">
        <v>80</v>
      </c>
      <c r="U8" s="127"/>
      <c r="V8" s="127"/>
      <c r="W8" s="127"/>
      <c r="X8" s="127"/>
      <c r="Y8" s="127"/>
      <c r="Z8" s="127"/>
    </row>
    <row r="9" spans="1:26" ht="45" customHeight="1" x14ac:dyDescent="0.25">
      <c r="A9" s="16" t="str">
        <f>IF('Entry Cr&amp;Dr'!A10="","",'Entry Cr&amp;Dr'!A10)</f>
        <v/>
      </c>
      <c r="B9" s="17" t="str">
        <f>IF('Entry Cr&amp;Dr'!B10="","",'Entry Cr&amp;Dr'!B10)</f>
        <v/>
      </c>
      <c r="C9" s="21" t="str">
        <f>IF('Entry Cr&amp;Dr'!C10="","",'Entry Cr&amp;Dr'!C10)</f>
        <v/>
      </c>
      <c r="D9" s="18" t="str">
        <f>IF(D2=$B$9,'Entry Cr&amp;Dr'!$D$10,"")</f>
        <v/>
      </c>
      <c r="E9" s="18" t="str">
        <f>IF(E2=$B$9,'Entry Cr&amp;Dr'!$D$10,"")</f>
        <v/>
      </c>
      <c r="F9" s="18" t="str">
        <f>IF(F2=$B$9,'Entry Cr&amp;Dr'!$D$10,"")</f>
        <v/>
      </c>
      <c r="G9" s="18" t="str">
        <f>IF(G2=$B$9,'Entry Cr&amp;Dr'!$D$10,"")</f>
        <v/>
      </c>
      <c r="H9" s="18" t="str">
        <f>IF(H2=$B$9,'Entry Cr&amp;Dr'!$D$10,"")</f>
        <v/>
      </c>
      <c r="I9" s="18" t="str">
        <f>IF(I2=$B$9,'Entry Cr&amp;Dr'!$D$10,"")</f>
        <v/>
      </c>
      <c r="J9" s="18" t="str">
        <f>IF(J2=$B$9,'Entry Cr&amp;Dr'!$D$10,"")</f>
        <v/>
      </c>
      <c r="K9" s="18" t="str">
        <f>IF(K2=$B$9,'Entry Cr&amp;Dr'!$D$10,"")</f>
        <v/>
      </c>
      <c r="L9" s="18" t="str">
        <f>IF(L2=$B$9,'Entry Cr&amp;Dr'!$D$10,"")</f>
        <v/>
      </c>
      <c r="M9" s="18" t="str">
        <f>IF(M2=$B$9,'Entry Cr&amp;Dr'!$D$10,"")</f>
        <v/>
      </c>
      <c r="N9" s="18" t="str">
        <f>IF(N2=$B$9,'Entry Cr&amp;Dr'!$D$10,"")</f>
        <v/>
      </c>
      <c r="O9" s="18" t="str">
        <f>IF(O2=$B$9,'Entry Cr&amp;Dr'!$D$10,"")</f>
        <v/>
      </c>
      <c r="P9" s="5" t="str">
        <f t="shared" si="1"/>
        <v/>
      </c>
      <c r="Q9" s="48"/>
      <c r="R9" s="5" t="str">
        <f t="shared" si="2"/>
        <v/>
      </c>
    </row>
    <row r="10" spans="1:26" ht="45" customHeight="1" x14ac:dyDescent="0.25">
      <c r="A10" s="16" t="str">
        <f>IF('Entry Cr&amp;Dr'!A11="","",'Entry Cr&amp;Dr'!A11)</f>
        <v/>
      </c>
      <c r="B10" s="17" t="str">
        <f>IF('Entry Cr&amp;Dr'!B11="","",'Entry Cr&amp;Dr'!B11)</f>
        <v/>
      </c>
      <c r="C10" s="21" t="str">
        <f>IF('Entry Cr&amp;Dr'!C11="","",'Entry Cr&amp;Dr'!C11)</f>
        <v/>
      </c>
      <c r="D10" s="18" t="str">
        <f>IF(D2=$B$10,'Entry Cr&amp;Dr'!$D$11,"")</f>
        <v/>
      </c>
      <c r="E10" s="18" t="str">
        <f>IF(E2=$B$10,'Entry Cr&amp;Dr'!$D$11,"")</f>
        <v/>
      </c>
      <c r="F10" s="18" t="str">
        <f>IF(F2=$B$10,'Entry Cr&amp;Dr'!$D$11,"")</f>
        <v/>
      </c>
      <c r="G10" s="18" t="str">
        <f>IF(G2=$B$10,'Entry Cr&amp;Dr'!$D$11,"")</f>
        <v/>
      </c>
      <c r="H10" s="18" t="str">
        <f>IF(H2=$B$10,'Entry Cr&amp;Dr'!$D$11,"")</f>
        <v/>
      </c>
      <c r="I10" s="18" t="str">
        <f>IF(I2=$B$10,'Entry Cr&amp;Dr'!$D$11,"")</f>
        <v/>
      </c>
      <c r="J10" s="18" t="str">
        <f>IF(J2=$B$10,'Entry Cr&amp;Dr'!$D$11,"")</f>
        <v/>
      </c>
      <c r="K10" s="18" t="str">
        <f>IF(K2=$B$10,'Entry Cr&amp;Dr'!$D$11,"")</f>
        <v/>
      </c>
      <c r="L10" s="18" t="str">
        <f>IF(L2=$B$10,'Entry Cr&amp;Dr'!$D$11,"")</f>
        <v/>
      </c>
      <c r="M10" s="18" t="str">
        <f>IF(M2=$B$10,'Entry Cr&amp;Dr'!$D$11,"")</f>
        <v/>
      </c>
      <c r="N10" s="18" t="str">
        <f>IF(N2=$B$10,'Entry Cr&amp;Dr'!$D$11,"")</f>
        <v/>
      </c>
      <c r="O10" s="18" t="str">
        <f>IF(O2=$B$10,'Entry Cr&amp;Dr'!$D$11,"")</f>
        <v/>
      </c>
      <c r="P10" s="5" t="str">
        <f t="shared" si="1"/>
        <v/>
      </c>
      <c r="Q10" s="48"/>
      <c r="R10" s="5" t="str">
        <f t="shared" si="2"/>
        <v/>
      </c>
    </row>
    <row r="11" spans="1:26" ht="45" customHeight="1" x14ac:dyDescent="0.25">
      <c r="A11" s="16" t="str">
        <f>IF('Entry Cr&amp;Dr'!A12="","",'Entry Cr&amp;Dr'!A12)</f>
        <v/>
      </c>
      <c r="B11" s="17" t="str">
        <f>IF('Entry Cr&amp;Dr'!B12="","",'Entry Cr&amp;Dr'!B12)</f>
        <v/>
      </c>
      <c r="C11" s="21" t="str">
        <f>IF('Entry Cr&amp;Dr'!C12="","",'Entry Cr&amp;Dr'!C12)</f>
        <v/>
      </c>
      <c r="D11" s="18" t="str">
        <f>IF(D2=$B$11,'Entry Cr&amp;Dr'!$D$12,"")</f>
        <v/>
      </c>
      <c r="E11" s="18" t="str">
        <f>IF(E2=$B$11,'Entry Cr&amp;Dr'!$D$12,"")</f>
        <v/>
      </c>
      <c r="F11" s="18" t="str">
        <f>IF(F2=$B$11,'Entry Cr&amp;Dr'!$D$12,"")</f>
        <v/>
      </c>
      <c r="G11" s="18" t="str">
        <f>IF(G2=$B$11,'Entry Cr&amp;Dr'!$D$12,"")</f>
        <v/>
      </c>
      <c r="H11" s="18" t="str">
        <f>IF(H2=$B$11,'Entry Cr&amp;Dr'!$D$12,"")</f>
        <v/>
      </c>
      <c r="I11" s="18" t="str">
        <f>IF(I2=$B$11,'Entry Cr&amp;Dr'!$D$12,"")</f>
        <v/>
      </c>
      <c r="J11" s="18" t="str">
        <f>IF(J2=$B$11,'Entry Cr&amp;Dr'!$D$12,"")</f>
        <v/>
      </c>
      <c r="K11" s="18" t="str">
        <f>IF(K2=$B$11,'Entry Cr&amp;Dr'!$D$12,"")</f>
        <v/>
      </c>
      <c r="L11" s="18" t="str">
        <f>IF(L2=$B$11,'Entry Cr&amp;Dr'!$D$12,"")</f>
        <v/>
      </c>
      <c r="M11" s="18" t="str">
        <f>IF(M2=$B$11,'Entry Cr&amp;Dr'!$D$12,"")</f>
        <v/>
      </c>
      <c r="N11" s="18" t="str">
        <f>IF(N2=$B$11,'Entry Cr&amp;Dr'!$D$12,"")</f>
        <v/>
      </c>
      <c r="O11" s="18" t="str">
        <f>IF(O2=$B$11,'Entry Cr&amp;Dr'!$D$12,"")</f>
        <v/>
      </c>
      <c r="P11" s="5" t="str">
        <f t="shared" si="1"/>
        <v/>
      </c>
      <c r="Q11" s="48"/>
      <c r="R11" s="5" t="str">
        <f t="shared" si="2"/>
        <v/>
      </c>
    </row>
    <row r="12" spans="1:26" ht="45" customHeight="1" x14ac:dyDescent="0.25">
      <c r="A12" s="16" t="str">
        <f>IF('Entry Cr&amp;Dr'!A13="","",'Entry Cr&amp;Dr'!A13)</f>
        <v/>
      </c>
      <c r="B12" s="17" t="str">
        <f>IF('Entry Cr&amp;Dr'!B13="","",'Entry Cr&amp;Dr'!B13)</f>
        <v/>
      </c>
      <c r="C12" s="21" t="str">
        <f>IF('Entry Cr&amp;Dr'!C13="","",'Entry Cr&amp;Dr'!C13)</f>
        <v/>
      </c>
      <c r="D12" s="18" t="str">
        <f>IF(D2=$B$12,'Entry Cr&amp;Dr'!$D$13,"")</f>
        <v/>
      </c>
      <c r="E12" s="18" t="str">
        <f>IF(E2=$B$12,'Entry Cr&amp;Dr'!$D$13,"")</f>
        <v/>
      </c>
      <c r="F12" s="18" t="str">
        <f>IF(F2=$B$12,'Entry Cr&amp;Dr'!$D$13,"")</f>
        <v/>
      </c>
      <c r="G12" s="18" t="str">
        <f>IF(G2=$B$12,'Entry Cr&amp;Dr'!$D$13,"")</f>
        <v/>
      </c>
      <c r="H12" s="18" t="str">
        <f>IF(H2=$B$12,'Entry Cr&amp;Dr'!$D$13,"")</f>
        <v/>
      </c>
      <c r="I12" s="18" t="str">
        <f>IF(I2=$B$12,'Entry Cr&amp;Dr'!$D$13,"")</f>
        <v/>
      </c>
      <c r="J12" s="18" t="str">
        <f>IF(J2=$B$12,'Entry Cr&amp;Dr'!$D$13,"")</f>
        <v/>
      </c>
      <c r="K12" s="18" t="str">
        <f>IF(K2=$B$12,'Entry Cr&amp;Dr'!$D$13,"")</f>
        <v/>
      </c>
      <c r="L12" s="18" t="str">
        <f>IF(L2=$B$12,'Entry Cr&amp;Dr'!$D$13,"")</f>
        <v/>
      </c>
      <c r="M12" s="18" t="str">
        <f>IF(M2=$B$12,'Entry Cr&amp;Dr'!$D$13,"")</f>
        <v/>
      </c>
      <c r="N12" s="18" t="str">
        <f>IF(N2=$B$12,'Entry Cr&amp;Dr'!$D$13,"")</f>
        <v/>
      </c>
      <c r="O12" s="18" t="str">
        <f>IF(O2=$B$12,'Entry Cr&amp;Dr'!$D$13,"")</f>
        <v/>
      </c>
      <c r="P12" s="5" t="str">
        <f t="shared" si="1"/>
        <v/>
      </c>
      <c r="Q12" s="48"/>
      <c r="R12" s="5" t="str">
        <f t="shared" si="2"/>
        <v/>
      </c>
    </row>
    <row r="13" spans="1:26" ht="45" customHeight="1" x14ac:dyDescent="0.25">
      <c r="A13" s="16" t="str">
        <f>IF('Entry Cr&amp;Dr'!A14="","",'Entry Cr&amp;Dr'!A14)</f>
        <v/>
      </c>
      <c r="B13" s="17" t="str">
        <f>IF('Entry Cr&amp;Dr'!B14="","",'Entry Cr&amp;Dr'!B14)</f>
        <v/>
      </c>
      <c r="C13" s="21" t="str">
        <f>IF('Entry Cr&amp;Dr'!C14="","",'Entry Cr&amp;Dr'!C14)</f>
        <v/>
      </c>
      <c r="D13" s="18" t="str">
        <f>IF(D2=$B$13,'Entry Cr&amp;Dr'!$D$14,"")</f>
        <v/>
      </c>
      <c r="E13" s="18" t="str">
        <f>IF(E2=$B$13,'Entry Cr&amp;Dr'!$D$14,"")</f>
        <v/>
      </c>
      <c r="F13" s="18" t="str">
        <f>IF(F2=$B$13,'Entry Cr&amp;Dr'!$D$14,"")</f>
        <v/>
      </c>
      <c r="G13" s="18" t="str">
        <f>IF(G2=$B$13,'Entry Cr&amp;Dr'!$D$14,"")</f>
        <v/>
      </c>
      <c r="H13" s="18" t="str">
        <f>IF(H2=$B$13,'Entry Cr&amp;Dr'!$D$14,"")</f>
        <v/>
      </c>
      <c r="I13" s="18" t="str">
        <f>IF(I2=$B$13,'Entry Cr&amp;Dr'!$D$14,"")</f>
        <v/>
      </c>
      <c r="J13" s="18" t="str">
        <f>IF(J2=$B$13,'Entry Cr&amp;Dr'!$D$14,"")</f>
        <v/>
      </c>
      <c r="K13" s="18" t="str">
        <f>IF(K2=$B$13,'Entry Cr&amp;Dr'!$D$14,"")</f>
        <v/>
      </c>
      <c r="L13" s="18" t="str">
        <f>IF(L2=$B$13,'Entry Cr&amp;Dr'!$D$14,"")</f>
        <v/>
      </c>
      <c r="M13" s="18" t="str">
        <f>IF(M2=$B$13,'Entry Cr&amp;Dr'!$D$14,"")</f>
        <v/>
      </c>
      <c r="N13" s="18" t="str">
        <f>IF(N2=$B$13,'Entry Cr&amp;Dr'!$D$14,"")</f>
        <v/>
      </c>
      <c r="O13" s="18" t="str">
        <f>IF(O2=$B$13,'Entry Cr&amp;Dr'!$D$14,"")</f>
        <v/>
      </c>
      <c r="P13" s="5" t="str">
        <f t="shared" si="1"/>
        <v/>
      </c>
      <c r="Q13" s="48"/>
      <c r="R13" s="5" t="str">
        <f t="shared" si="2"/>
        <v/>
      </c>
    </row>
    <row r="14" spans="1:26" ht="45" customHeight="1" x14ac:dyDescent="0.25">
      <c r="A14" s="16" t="str">
        <f>IF('Entry Cr&amp;Dr'!A15="","",'Entry Cr&amp;Dr'!A15)</f>
        <v/>
      </c>
      <c r="B14" s="17" t="str">
        <f>IF('Entry Cr&amp;Dr'!B15="","",'Entry Cr&amp;Dr'!B15)</f>
        <v/>
      </c>
      <c r="C14" s="21" t="str">
        <f>IF('Entry Cr&amp;Dr'!C15="","",'Entry Cr&amp;Dr'!C15)</f>
        <v/>
      </c>
      <c r="D14" s="18" t="str">
        <f>IF(D2=$B$14,'Entry Cr&amp;Dr'!$D$15,"")</f>
        <v/>
      </c>
      <c r="E14" s="18" t="str">
        <f>IF(E2=$B$14,'Entry Cr&amp;Dr'!$D$15,"")</f>
        <v/>
      </c>
      <c r="F14" s="18" t="str">
        <f>IF(F2=$B$14,'Entry Cr&amp;Dr'!$D$15,"")</f>
        <v/>
      </c>
      <c r="G14" s="18" t="str">
        <f>IF(G2=$B$14,'Entry Cr&amp;Dr'!$D$15,"")</f>
        <v/>
      </c>
      <c r="H14" s="18" t="str">
        <f>IF(H2=$B$14,'Entry Cr&amp;Dr'!$D$15,"")</f>
        <v/>
      </c>
      <c r="I14" s="18" t="str">
        <f>IF(I2=$B$14,'Entry Cr&amp;Dr'!$D$15,"")</f>
        <v/>
      </c>
      <c r="J14" s="18" t="str">
        <f>IF(J2=$B$14,'Entry Cr&amp;Dr'!$D$15,"")</f>
        <v/>
      </c>
      <c r="K14" s="18" t="str">
        <f>IF(K2=$B$14,'Entry Cr&amp;Dr'!$D$15,"")</f>
        <v/>
      </c>
      <c r="L14" s="18" t="str">
        <f>IF(L2=$B$14,'Entry Cr&amp;Dr'!$D$15,"")</f>
        <v/>
      </c>
      <c r="M14" s="18" t="str">
        <f>IF(M2=$B$14,'Entry Cr&amp;Dr'!$D$15,"")</f>
        <v/>
      </c>
      <c r="N14" s="18" t="str">
        <f>IF(N2=$B$14,'Entry Cr&amp;Dr'!$D$15,"")</f>
        <v/>
      </c>
      <c r="O14" s="18" t="str">
        <f>IF(O2=$B$14,'Entry Cr&amp;Dr'!$D$15,"")</f>
        <v/>
      </c>
      <c r="P14" s="5" t="str">
        <f t="shared" si="1"/>
        <v/>
      </c>
      <c r="Q14" s="48"/>
      <c r="R14" s="5" t="str">
        <f t="shared" si="2"/>
        <v/>
      </c>
    </row>
    <row r="15" spans="1:26" ht="45" customHeight="1" x14ac:dyDescent="0.25">
      <c r="A15" s="16" t="str">
        <f>IF('Entry Cr&amp;Dr'!A16="","",'Entry Cr&amp;Dr'!A16)</f>
        <v/>
      </c>
      <c r="B15" s="17" t="str">
        <f>IF('Entry Cr&amp;Dr'!B16="","",'Entry Cr&amp;Dr'!B16)</f>
        <v/>
      </c>
      <c r="C15" s="21" t="str">
        <f>IF('Entry Cr&amp;Dr'!C16="","",'Entry Cr&amp;Dr'!C16)</f>
        <v/>
      </c>
      <c r="D15" s="18" t="str">
        <f>IF(D2=$B$15,'Entry Cr&amp;Dr'!$D$16,"")</f>
        <v/>
      </c>
      <c r="E15" s="18" t="str">
        <f>IF(E2=$B$15,'Entry Cr&amp;Dr'!$D$16,"")</f>
        <v/>
      </c>
      <c r="F15" s="18" t="str">
        <f>IF(F2=$B$15,'Entry Cr&amp;Dr'!$D$16,"")</f>
        <v/>
      </c>
      <c r="G15" s="18" t="str">
        <f>IF(G2=$B$15,'Entry Cr&amp;Dr'!$D$16,"")</f>
        <v/>
      </c>
      <c r="H15" s="18" t="str">
        <f>IF(H2=$B$15,'Entry Cr&amp;Dr'!$D$16,"")</f>
        <v/>
      </c>
      <c r="I15" s="18" t="str">
        <f>IF(I2=$B$15,'Entry Cr&amp;Dr'!$D$16,"")</f>
        <v/>
      </c>
      <c r="J15" s="18" t="str">
        <f>IF(J2=$B$15,'Entry Cr&amp;Dr'!$D$16,"")</f>
        <v/>
      </c>
      <c r="K15" s="18" t="str">
        <f>IF(K2=$B$15,'Entry Cr&amp;Dr'!$D$16,"")</f>
        <v/>
      </c>
      <c r="L15" s="18" t="str">
        <f>IF(L2=$B$15,'Entry Cr&amp;Dr'!$D$16,"")</f>
        <v/>
      </c>
      <c r="M15" s="18" t="str">
        <f>IF(M2=$B$15,'Entry Cr&amp;Dr'!$D$16,"")</f>
        <v/>
      </c>
      <c r="N15" s="18" t="str">
        <f>IF(N2=$B$15,'Entry Cr&amp;Dr'!$D$16,"")</f>
        <v/>
      </c>
      <c r="O15" s="18" t="str">
        <f>IF(O2=$B$15,'Entry Cr&amp;Dr'!$D$16,"")</f>
        <v/>
      </c>
      <c r="P15" s="5" t="str">
        <f t="shared" si="1"/>
        <v/>
      </c>
      <c r="Q15" s="48"/>
      <c r="R15" s="5" t="str">
        <f t="shared" si="2"/>
        <v/>
      </c>
    </row>
    <row r="16" spans="1:26" ht="45" customHeight="1" x14ac:dyDescent="0.25">
      <c r="A16" s="16" t="str">
        <f>IF('Entry Cr&amp;Dr'!A17="","",'Entry Cr&amp;Dr'!A17)</f>
        <v/>
      </c>
      <c r="B16" s="17" t="str">
        <f>IF('Entry Cr&amp;Dr'!B17="","",'Entry Cr&amp;Dr'!B17)</f>
        <v/>
      </c>
      <c r="C16" s="21" t="str">
        <f>IF('Entry Cr&amp;Dr'!C17="","",'Entry Cr&amp;Dr'!C17)</f>
        <v/>
      </c>
      <c r="D16" s="18" t="str">
        <f>IF(D2=$B$16,'Entry Cr&amp;Dr'!$D$17,"")</f>
        <v/>
      </c>
      <c r="E16" s="18" t="str">
        <f>IF(E2=$B$16,'Entry Cr&amp;Dr'!$D$17,"")</f>
        <v/>
      </c>
      <c r="F16" s="18" t="str">
        <f>IF(F2=$B$16,'Entry Cr&amp;Dr'!$D$17,"")</f>
        <v/>
      </c>
      <c r="G16" s="18" t="str">
        <f>IF(G2=$B$16,'Entry Cr&amp;Dr'!$D$17,"")</f>
        <v/>
      </c>
      <c r="H16" s="18" t="str">
        <f>IF(H2=$B$16,'Entry Cr&amp;Dr'!$D$17,"")</f>
        <v/>
      </c>
      <c r="I16" s="18" t="str">
        <f>IF(I2=$B$16,'Entry Cr&amp;Dr'!$D$17,"")</f>
        <v/>
      </c>
      <c r="J16" s="18" t="str">
        <f>IF(J2=$B$16,'Entry Cr&amp;Dr'!$D$17,"")</f>
        <v/>
      </c>
      <c r="K16" s="18" t="str">
        <f>IF(K2=$B$16,'Entry Cr&amp;Dr'!$D$17,"")</f>
        <v/>
      </c>
      <c r="L16" s="18" t="str">
        <f>IF(L2=$B$16,'Entry Cr&amp;Dr'!$D$17,"")</f>
        <v/>
      </c>
      <c r="M16" s="18" t="str">
        <f>IF(M2=$B$16,'Entry Cr&amp;Dr'!$D$17,"")</f>
        <v/>
      </c>
      <c r="N16" s="18" t="str">
        <f>IF(N2=$B$16,'Entry Cr&amp;Dr'!$D$17,"")</f>
        <v/>
      </c>
      <c r="O16" s="18" t="str">
        <f>IF(O2=$B$16,'Entry Cr&amp;Dr'!$D$17,"")</f>
        <v/>
      </c>
      <c r="P16" s="5" t="str">
        <f t="shared" si="1"/>
        <v/>
      </c>
      <c r="Q16" s="48"/>
      <c r="R16" s="5" t="str">
        <f t="shared" si="2"/>
        <v/>
      </c>
    </row>
    <row r="17" spans="1:18" ht="45" customHeight="1" x14ac:dyDescent="0.25">
      <c r="A17" s="16" t="str">
        <f>IF('Entry Cr&amp;Dr'!A18="","",'Entry Cr&amp;Dr'!A18)</f>
        <v/>
      </c>
      <c r="B17" s="17" t="str">
        <f>IF('Entry Cr&amp;Dr'!B18="","",'Entry Cr&amp;Dr'!B18)</f>
        <v/>
      </c>
      <c r="C17" s="21" t="str">
        <f>IF('Entry Cr&amp;Dr'!C18="","",'Entry Cr&amp;Dr'!C18)</f>
        <v/>
      </c>
      <c r="D17" s="18" t="str">
        <f>IF(D2=$B$17,'Entry Cr&amp;Dr'!$D$18,"")</f>
        <v/>
      </c>
      <c r="E17" s="18" t="str">
        <f>IF(E2=$B$17,'Entry Cr&amp;Dr'!$D$18,"")</f>
        <v/>
      </c>
      <c r="F17" s="18" t="str">
        <f>IF(F2=$B$17,'Entry Cr&amp;Dr'!$D$18,"")</f>
        <v/>
      </c>
      <c r="G17" s="18" t="str">
        <f>IF(G2=$B$17,'Entry Cr&amp;Dr'!$D$18,"")</f>
        <v/>
      </c>
      <c r="H17" s="18" t="str">
        <f>IF(H2=$B$17,'Entry Cr&amp;Dr'!$D$18,"")</f>
        <v/>
      </c>
      <c r="I17" s="18" t="str">
        <f>IF(I2=$B$17,'Entry Cr&amp;Dr'!$D$18,"")</f>
        <v/>
      </c>
      <c r="J17" s="18" t="str">
        <f>IF(J2=$B$17,'Entry Cr&amp;Dr'!$D$18,"")</f>
        <v/>
      </c>
      <c r="K17" s="18" t="str">
        <f>IF(K2=$B$17,'Entry Cr&amp;Dr'!$D$18,"")</f>
        <v/>
      </c>
      <c r="L17" s="18" t="str">
        <f>IF(L2=$B$17,'Entry Cr&amp;Dr'!$D$18,"")</f>
        <v/>
      </c>
      <c r="M17" s="18" t="str">
        <f>IF(M2=$B$17,'Entry Cr&amp;Dr'!$D$18,"")</f>
        <v/>
      </c>
      <c r="N17" s="18" t="str">
        <f>IF(N2=$B$17,'Entry Cr&amp;Dr'!$D$18,"")</f>
        <v/>
      </c>
      <c r="O17" s="18" t="str">
        <f>IF(O2=$B$17,'Entry Cr&amp;Dr'!$D$18,"")</f>
        <v/>
      </c>
      <c r="P17" s="5" t="str">
        <f t="shared" si="1"/>
        <v/>
      </c>
      <c r="Q17" s="48"/>
      <c r="R17" s="5" t="str">
        <f t="shared" si="2"/>
        <v/>
      </c>
    </row>
    <row r="18" spans="1:18" ht="45" customHeight="1" x14ac:dyDescent="0.25">
      <c r="A18" s="16" t="str">
        <f>IF('Entry Cr&amp;Dr'!A19="","",'Entry Cr&amp;Dr'!A19)</f>
        <v/>
      </c>
      <c r="B18" s="17" t="str">
        <f>IF('Entry Cr&amp;Dr'!B19="","",'Entry Cr&amp;Dr'!B19)</f>
        <v/>
      </c>
      <c r="C18" s="21" t="str">
        <f>IF('Entry Cr&amp;Dr'!C19="","",'Entry Cr&amp;Dr'!C19)</f>
        <v/>
      </c>
      <c r="D18" s="18" t="str">
        <f>IF(D2=$B$18,'Entry Cr&amp;Dr'!$D$19,"")</f>
        <v/>
      </c>
      <c r="E18" s="18" t="str">
        <f>IF(E2=$B$18,'Entry Cr&amp;Dr'!$D$19,"")</f>
        <v/>
      </c>
      <c r="F18" s="18" t="str">
        <f>IF(F2=$B$18,'Entry Cr&amp;Dr'!$D$19,"")</f>
        <v/>
      </c>
      <c r="G18" s="18" t="str">
        <f>IF(G2=$B$18,'Entry Cr&amp;Dr'!$D$19,"")</f>
        <v/>
      </c>
      <c r="H18" s="18" t="str">
        <f>IF(H2=$B$18,'Entry Cr&amp;Dr'!$D$19,"")</f>
        <v/>
      </c>
      <c r="I18" s="18" t="str">
        <f>IF(I2=$B$18,'Entry Cr&amp;Dr'!$D$19,"")</f>
        <v/>
      </c>
      <c r="J18" s="18" t="str">
        <f>IF(J2=$B$18,'Entry Cr&amp;Dr'!$D$19,"")</f>
        <v/>
      </c>
      <c r="K18" s="18" t="str">
        <f>IF(K2=$B$18,'Entry Cr&amp;Dr'!$D$19,"")</f>
        <v/>
      </c>
      <c r="L18" s="18" t="str">
        <f>IF(L2=$B$18,'Entry Cr&amp;Dr'!$D$19,"")</f>
        <v/>
      </c>
      <c r="M18" s="18" t="str">
        <f>IF(M2=$B$18,'Entry Cr&amp;Dr'!$D$19,"")</f>
        <v/>
      </c>
      <c r="N18" s="18" t="str">
        <f>IF(N2=$B$18,'Entry Cr&amp;Dr'!$D$19,"")</f>
        <v/>
      </c>
      <c r="O18" s="18" t="str">
        <f>IF(O2=$B$18,'Entry Cr&amp;Dr'!$D$19,"")</f>
        <v/>
      </c>
      <c r="P18" s="5" t="str">
        <f t="shared" si="1"/>
        <v/>
      </c>
      <c r="Q18" s="48"/>
      <c r="R18" s="5" t="str">
        <f t="shared" si="2"/>
        <v/>
      </c>
    </row>
    <row r="19" spans="1:18" ht="45" customHeight="1" x14ac:dyDescent="0.25">
      <c r="A19" s="16" t="str">
        <f>IF('Entry Cr&amp;Dr'!A20="","",'Entry Cr&amp;Dr'!A20)</f>
        <v/>
      </c>
      <c r="B19" s="17" t="str">
        <f>IF('Entry Cr&amp;Dr'!B20="","",'Entry Cr&amp;Dr'!B20)</f>
        <v/>
      </c>
      <c r="C19" s="21" t="str">
        <f>IF('Entry Cr&amp;Dr'!C20="","",'Entry Cr&amp;Dr'!C20)</f>
        <v/>
      </c>
      <c r="D19" s="18" t="str">
        <f>IF(D2=$B$19,'Entry Cr&amp;Dr'!$D$20,"")</f>
        <v/>
      </c>
      <c r="E19" s="18" t="str">
        <f>IF(E2=$B$19,'Entry Cr&amp;Dr'!$D$20,"")</f>
        <v/>
      </c>
      <c r="F19" s="18" t="str">
        <f>IF(F2=$B$19,'Entry Cr&amp;Dr'!$D$20,"")</f>
        <v/>
      </c>
      <c r="G19" s="18" t="str">
        <f>IF(G2=$B$19,'Entry Cr&amp;Dr'!$D$20,"")</f>
        <v/>
      </c>
      <c r="H19" s="18" t="str">
        <f>IF(H2=$B$19,'Entry Cr&amp;Dr'!$D$20,"")</f>
        <v/>
      </c>
      <c r="I19" s="18" t="str">
        <f>IF(I2=$B$19,'Entry Cr&amp;Dr'!$D$20,"")</f>
        <v/>
      </c>
      <c r="J19" s="18" t="str">
        <f>IF(J2=$B$19,'Entry Cr&amp;Dr'!$D$20,"")</f>
        <v/>
      </c>
      <c r="K19" s="18" t="str">
        <f>IF(K2=$B$19,'Entry Cr&amp;Dr'!$D$20,"")</f>
        <v/>
      </c>
      <c r="L19" s="18" t="str">
        <f>IF(L2=$B$19,'Entry Cr&amp;Dr'!$D$20,"")</f>
        <v/>
      </c>
      <c r="M19" s="18" t="str">
        <f>IF(M2=$B$19,'Entry Cr&amp;Dr'!$D$20,"")</f>
        <v/>
      </c>
      <c r="N19" s="18" t="str">
        <f>IF(N2=$B$19,'Entry Cr&amp;Dr'!$D$20,"")</f>
        <v/>
      </c>
      <c r="O19" s="18" t="str">
        <f>IF(O2=$B$19,'Entry Cr&amp;Dr'!$D$20,"")</f>
        <v/>
      </c>
      <c r="P19" s="5" t="str">
        <f t="shared" si="1"/>
        <v/>
      </c>
      <c r="Q19" s="48"/>
      <c r="R19" s="5" t="str">
        <f t="shared" si="2"/>
        <v/>
      </c>
    </row>
    <row r="20" spans="1:18" ht="45" customHeight="1" x14ac:dyDescent="0.25">
      <c r="A20" s="16" t="str">
        <f>IF('Entry Cr&amp;Dr'!A21="","",'Entry Cr&amp;Dr'!A21)</f>
        <v/>
      </c>
      <c r="B20" s="17" t="str">
        <f>IF('Entry Cr&amp;Dr'!B21="","",'Entry Cr&amp;Dr'!B21)</f>
        <v/>
      </c>
      <c r="C20" s="21" t="str">
        <f>IF('Entry Cr&amp;Dr'!C21="","",'Entry Cr&amp;Dr'!C21)</f>
        <v/>
      </c>
      <c r="D20" s="18" t="str">
        <f>IF(D2=$B$20,'Entry Cr&amp;Dr'!$D$21,"")</f>
        <v/>
      </c>
      <c r="E20" s="18" t="str">
        <f>IF(E2=$B$20,'Entry Cr&amp;Dr'!$D$21,"")</f>
        <v/>
      </c>
      <c r="F20" s="18" t="str">
        <f>IF(F2=$B$20,'Entry Cr&amp;Dr'!$D$21,"")</f>
        <v/>
      </c>
      <c r="G20" s="18" t="str">
        <f>IF(G2=$B$20,'Entry Cr&amp;Dr'!$D$21,"")</f>
        <v/>
      </c>
      <c r="H20" s="18" t="str">
        <f>IF(H2=$B$20,'Entry Cr&amp;Dr'!$D$21,"")</f>
        <v/>
      </c>
      <c r="I20" s="18" t="str">
        <f>IF(I2=$B$20,'Entry Cr&amp;Dr'!$D$21,"")</f>
        <v/>
      </c>
      <c r="J20" s="18" t="str">
        <f>IF(J2=$B$20,'Entry Cr&amp;Dr'!$D$21,"")</f>
        <v/>
      </c>
      <c r="K20" s="18" t="str">
        <f>IF(K2=$B$20,'Entry Cr&amp;Dr'!$D$21,"")</f>
        <v/>
      </c>
      <c r="L20" s="18" t="str">
        <f>IF(L2=$B$20,'Entry Cr&amp;Dr'!$D$21,"")</f>
        <v/>
      </c>
      <c r="M20" s="18" t="str">
        <f>IF(M2=$B$20,'Entry Cr&amp;Dr'!$D$21,"")</f>
        <v/>
      </c>
      <c r="N20" s="18" t="str">
        <f>IF(N2=$B$20,'Entry Cr&amp;Dr'!$D$21,"")</f>
        <v/>
      </c>
      <c r="O20" s="18" t="str">
        <f>IF(O2=$B$20,'Entry Cr&amp;Dr'!$D$21,"")</f>
        <v/>
      </c>
      <c r="P20" s="5" t="str">
        <f t="shared" si="1"/>
        <v/>
      </c>
      <c r="Q20" s="48"/>
      <c r="R20" s="5" t="str">
        <f t="shared" si="2"/>
        <v/>
      </c>
    </row>
    <row r="21" spans="1:18" ht="45" customHeight="1" x14ac:dyDescent="0.25">
      <c r="A21" s="16" t="str">
        <f>IF('Entry Cr&amp;Dr'!A22="","",'Entry Cr&amp;Dr'!A22)</f>
        <v/>
      </c>
      <c r="B21" s="17" t="str">
        <f>IF('Entry Cr&amp;Dr'!B22="","",'Entry Cr&amp;Dr'!B22)</f>
        <v/>
      </c>
      <c r="C21" s="21" t="str">
        <f>IF('Entry Cr&amp;Dr'!C22="","",'Entry Cr&amp;Dr'!C22)</f>
        <v/>
      </c>
      <c r="D21" s="18" t="str">
        <f>IF(D2=$B$21,'Entry Cr&amp;Dr'!$D$22,"")</f>
        <v/>
      </c>
      <c r="E21" s="18" t="str">
        <f>IF(E2=$B$21,'Entry Cr&amp;Dr'!$D$22,"")</f>
        <v/>
      </c>
      <c r="F21" s="18" t="str">
        <f>IF(F2=$B$21,'Entry Cr&amp;Dr'!$D$22,"")</f>
        <v/>
      </c>
      <c r="G21" s="18" t="str">
        <f>IF(G2=$B$21,'Entry Cr&amp;Dr'!$D$22,"")</f>
        <v/>
      </c>
      <c r="H21" s="18" t="str">
        <f>IF(H2=$B$21,'Entry Cr&amp;Dr'!$D$22,"")</f>
        <v/>
      </c>
      <c r="I21" s="18" t="str">
        <f>IF(I2=$B$21,'Entry Cr&amp;Dr'!$D$22,"")</f>
        <v/>
      </c>
      <c r="J21" s="18" t="str">
        <f>IF(J2=$B$21,'Entry Cr&amp;Dr'!$D$22,"")</f>
        <v/>
      </c>
      <c r="K21" s="18" t="str">
        <f>IF(K2=$B$21,'Entry Cr&amp;Dr'!$D$22,"")</f>
        <v/>
      </c>
      <c r="L21" s="18" t="str">
        <f>IF(L2=$B$21,'Entry Cr&amp;Dr'!$D$22,"")</f>
        <v/>
      </c>
      <c r="M21" s="18" t="str">
        <f>IF(M2=$B$21,'Entry Cr&amp;Dr'!$D$22,"")</f>
        <v/>
      </c>
      <c r="N21" s="18" t="str">
        <f>IF(N2=$B$21,'Entry Cr&amp;Dr'!$D$22,"")</f>
        <v/>
      </c>
      <c r="O21" s="18" t="str">
        <f>IF(O2=$B$21,'Entry Cr&amp;Dr'!$D$22,"")</f>
        <v/>
      </c>
      <c r="P21" s="5" t="str">
        <f t="shared" si="1"/>
        <v/>
      </c>
      <c r="Q21" s="48"/>
      <c r="R21" s="5" t="str">
        <f t="shared" si="2"/>
        <v/>
      </c>
    </row>
    <row r="22" spans="1:18" ht="45" customHeight="1" x14ac:dyDescent="0.25">
      <c r="A22" s="16" t="str">
        <f>IF('Entry Cr&amp;Dr'!A23="","",'Entry Cr&amp;Dr'!A23)</f>
        <v/>
      </c>
      <c r="B22" s="17" t="str">
        <f>IF('Entry Cr&amp;Dr'!B23="","",'Entry Cr&amp;Dr'!B23)</f>
        <v/>
      </c>
      <c r="C22" s="21" t="str">
        <f>IF('Entry Cr&amp;Dr'!C23="","",'Entry Cr&amp;Dr'!C23)</f>
        <v/>
      </c>
      <c r="D22" s="18" t="str">
        <f>IF(D2=$B$22,'Entry Cr&amp;Dr'!$D$23,"")</f>
        <v/>
      </c>
      <c r="E22" s="18" t="str">
        <f>IF(E2=$B$22,'Entry Cr&amp;Dr'!$D$23,"")</f>
        <v/>
      </c>
      <c r="F22" s="18" t="str">
        <f>IF(F2=$B$22,'Entry Cr&amp;Dr'!$D$23,"")</f>
        <v/>
      </c>
      <c r="G22" s="18" t="str">
        <f>IF(G2=$B$22,'Entry Cr&amp;Dr'!$D$23,"")</f>
        <v/>
      </c>
      <c r="H22" s="18" t="str">
        <f>IF(H2=$B$22,'Entry Cr&amp;Dr'!$D$23,"")</f>
        <v/>
      </c>
      <c r="I22" s="18" t="str">
        <f>IF(I2=$B$22,'Entry Cr&amp;Dr'!$D$23,"")</f>
        <v/>
      </c>
      <c r="J22" s="18" t="str">
        <f>IF(J2=$B$22,'Entry Cr&amp;Dr'!$D$23,"")</f>
        <v/>
      </c>
      <c r="K22" s="18" t="str">
        <f>IF(K2=$B$22,'Entry Cr&amp;Dr'!$D$23,"")</f>
        <v/>
      </c>
      <c r="L22" s="18" t="str">
        <f>IF(L2=$B$22,'Entry Cr&amp;Dr'!$D$23,"")</f>
        <v/>
      </c>
      <c r="M22" s="18" t="str">
        <f>IF(M2=$B$22,'Entry Cr&amp;Dr'!$D$23,"")</f>
        <v/>
      </c>
      <c r="N22" s="18" t="str">
        <f>IF(N2=$B$22,'Entry Cr&amp;Dr'!$D$23,"")</f>
        <v/>
      </c>
      <c r="O22" s="18" t="str">
        <f>IF(O2=$B$22,'Entry Cr&amp;Dr'!$D$23,"")</f>
        <v/>
      </c>
      <c r="P22" s="5" t="str">
        <f t="shared" si="1"/>
        <v/>
      </c>
      <c r="Q22" s="48"/>
      <c r="R22" s="5" t="str">
        <f t="shared" si="2"/>
        <v/>
      </c>
    </row>
    <row r="23" spans="1:18" ht="45" customHeight="1" x14ac:dyDescent="0.25">
      <c r="A23" s="16" t="str">
        <f>IF('Entry Cr&amp;Dr'!A24="","",'Entry Cr&amp;Dr'!A24)</f>
        <v/>
      </c>
      <c r="B23" s="17" t="str">
        <f>IF('Entry Cr&amp;Dr'!B24="","",'Entry Cr&amp;Dr'!B24)</f>
        <v/>
      </c>
      <c r="C23" s="21" t="str">
        <f>IF('Entry Cr&amp;Dr'!C24="","",'Entry Cr&amp;Dr'!C24)</f>
        <v/>
      </c>
      <c r="D23" s="18" t="str">
        <f>IF(D2=$B$23,'Entry Cr&amp;Dr'!$D$24,"")</f>
        <v/>
      </c>
      <c r="E23" s="18" t="str">
        <f>IF(E2=$B$23,'Entry Cr&amp;Dr'!$D$24,"")</f>
        <v/>
      </c>
      <c r="F23" s="18" t="str">
        <f>IF(F2=$B$23,'Entry Cr&amp;Dr'!$D$24,"")</f>
        <v/>
      </c>
      <c r="G23" s="18" t="str">
        <f>IF(G2=$B$23,'Entry Cr&amp;Dr'!$D$24,"")</f>
        <v/>
      </c>
      <c r="H23" s="18" t="str">
        <f>IF(H2=$B$23,'Entry Cr&amp;Dr'!$D$24,"")</f>
        <v/>
      </c>
      <c r="I23" s="18" t="str">
        <f>IF(I2=$B$23,'Entry Cr&amp;Dr'!$D$24,"")</f>
        <v/>
      </c>
      <c r="J23" s="18" t="str">
        <f>IF(J2=$B$23,'Entry Cr&amp;Dr'!$D$24,"")</f>
        <v/>
      </c>
      <c r="K23" s="18" t="str">
        <f>IF(K2=$B$23,'Entry Cr&amp;Dr'!$D$24,"")</f>
        <v/>
      </c>
      <c r="L23" s="18" t="str">
        <f>IF(L2=$B$23,'Entry Cr&amp;Dr'!$D$24,"")</f>
        <v/>
      </c>
      <c r="M23" s="18" t="str">
        <f>IF(M2=$B$23,'Entry Cr&amp;Dr'!$D$24,"")</f>
        <v/>
      </c>
      <c r="N23" s="18" t="str">
        <f>IF(N2=$B$23,'Entry Cr&amp;Dr'!$D$24,"")</f>
        <v/>
      </c>
      <c r="O23" s="18" t="str">
        <f>IF(O2=$B$23,'Entry Cr&amp;Dr'!$D$24,"")</f>
        <v/>
      </c>
      <c r="P23" s="5" t="str">
        <f t="shared" si="1"/>
        <v/>
      </c>
      <c r="Q23" s="48"/>
      <c r="R23" s="5" t="str">
        <f t="shared" si="2"/>
        <v/>
      </c>
    </row>
    <row r="24" spans="1:18" ht="45" customHeight="1" x14ac:dyDescent="0.25">
      <c r="A24" s="16" t="str">
        <f>IF('Entry Cr&amp;Dr'!A25="","",'Entry Cr&amp;Dr'!A25)</f>
        <v/>
      </c>
      <c r="B24" s="17" t="str">
        <f>IF('Entry Cr&amp;Dr'!B25="","",'Entry Cr&amp;Dr'!B25)</f>
        <v/>
      </c>
      <c r="C24" s="21" t="str">
        <f>IF('Entry Cr&amp;Dr'!C25="","",'Entry Cr&amp;Dr'!C25)</f>
        <v/>
      </c>
      <c r="D24" s="18" t="str">
        <f>IF(D2=$B$24,'Entry Cr&amp;Dr'!$D$25,"")</f>
        <v/>
      </c>
      <c r="E24" s="18" t="str">
        <f>IF(E2=$B$24,'Entry Cr&amp;Dr'!$D$25,"")</f>
        <v/>
      </c>
      <c r="F24" s="18" t="str">
        <f>IF(F2=$B$24,'Entry Cr&amp;Dr'!$D$25,"")</f>
        <v/>
      </c>
      <c r="G24" s="18" t="str">
        <f>IF(G2=$B$24,'Entry Cr&amp;Dr'!$D$25,"")</f>
        <v/>
      </c>
      <c r="H24" s="18" t="str">
        <f>IF(H2=$B$24,'Entry Cr&amp;Dr'!$D$25,"")</f>
        <v/>
      </c>
      <c r="I24" s="18" t="str">
        <f>IF(I2=$B$24,'Entry Cr&amp;Dr'!$D$25,"")</f>
        <v/>
      </c>
      <c r="J24" s="18" t="str">
        <f>IF(J2=$B$24,'Entry Cr&amp;Dr'!$D$25,"")</f>
        <v/>
      </c>
      <c r="K24" s="18" t="str">
        <f>IF(K2=$B$24,'Entry Cr&amp;Dr'!$D$25,"")</f>
        <v/>
      </c>
      <c r="L24" s="18" t="str">
        <f>IF(L2=$B$24,'Entry Cr&amp;Dr'!$D$25,"")</f>
        <v/>
      </c>
      <c r="M24" s="18" t="str">
        <f>IF(M2=$B$24,'Entry Cr&amp;Dr'!$D$25,"")</f>
        <v/>
      </c>
      <c r="N24" s="18" t="str">
        <f>IF(N2=$B$24,'Entry Cr&amp;Dr'!$D$25,"")</f>
        <v/>
      </c>
      <c r="O24" s="18" t="str">
        <f>IF(O2=$B$24,'Entry Cr&amp;Dr'!$D$25,"")</f>
        <v/>
      </c>
      <c r="P24" s="5" t="str">
        <f t="shared" si="1"/>
        <v/>
      </c>
      <c r="Q24" s="48"/>
      <c r="R24" s="5" t="str">
        <f t="shared" si="2"/>
        <v/>
      </c>
    </row>
    <row r="25" spans="1:18" ht="45" customHeight="1" x14ac:dyDescent="0.25">
      <c r="A25" s="16" t="str">
        <f>IF('Entry Cr&amp;Dr'!A26="","",'Entry Cr&amp;Dr'!A26)</f>
        <v/>
      </c>
      <c r="B25" s="17" t="str">
        <f>IF('Entry Cr&amp;Dr'!B26="","",'Entry Cr&amp;Dr'!B26)</f>
        <v/>
      </c>
      <c r="C25" s="21" t="str">
        <f>IF('Entry Cr&amp;Dr'!C26="","",'Entry Cr&amp;Dr'!C26)</f>
        <v/>
      </c>
      <c r="D25" s="18" t="str">
        <f>IF(D2=$B$25,'Entry Cr&amp;Dr'!$D$26,"")</f>
        <v/>
      </c>
      <c r="E25" s="18" t="str">
        <f>IF(E2=$B$25,'Entry Cr&amp;Dr'!$D$26,"")</f>
        <v/>
      </c>
      <c r="F25" s="18" t="str">
        <f>IF(F2=$B$25,'Entry Cr&amp;Dr'!$D$26,"")</f>
        <v/>
      </c>
      <c r="G25" s="18" t="str">
        <f>IF(G2=$B$25,'Entry Cr&amp;Dr'!$D$26,"")</f>
        <v/>
      </c>
      <c r="H25" s="18" t="str">
        <f>IF(H2=$B$25,'Entry Cr&amp;Dr'!$D$26,"")</f>
        <v/>
      </c>
      <c r="I25" s="18" t="str">
        <f>IF(I2=$B$25,'Entry Cr&amp;Dr'!$D$26,"")</f>
        <v/>
      </c>
      <c r="J25" s="18" t="str">
        <f>IF(J2=$B$25,'Entry Cr&amp;Dr'!$D$26,"")</f>
        <v/>
      </c>
      <c r="K25" s="18" t="str">
        <f>IF(K2=$B$25,'Entry Cr&amp;Dr'!$D$26,"")</f>
        <v/>
      </c>
      <c r="L25" s="18" t="str">
        <f>IF(L2=$B$25,'Entry Cr&amp;Dr'!$D$26,"")</f>
        <v/>
      </c>
      <c r="M25" s="18" t="str">
        <f>IF(M2=$B$25,'Entry Cr&amp;Dr'!$D$26,"")</f>
        <v/>
      </c>
      <c r="N25" s="18" t="str">
        <f>IF(N2=$B$25,'Entry Cr&amp;Dr'!$D$26,"")</f>
        <v/>
      </c>
      <c r="O25" s="18" t="str">
        <f>IF(O2=$B$25,'Entry Cr&amp;Dr'!$D$26,"")</f>
        <v/>
      </c>
      <c r="P25" s="5" t="str">
        <f t="shared" si="1"/>
        <v/>
      </c>
      <c r="Q25" s="48"/>
      <c r="R25" s="5" t="str">
        <f t="shared" si="2"/>
        <v/>
      </c>
    </row>
    <row r="26" spans="1:18" ht="45" customHeight="1" x14ac:dyDescent="0.25">
      <c r="A26" s="16" t="str">
        <f>IF('Entry Cr&amp;Dr'!A27="","",'Entry Cr&amp;Dr'!A27)</f>
        <v/>
      </c>
      <c r="B26" s="17" t="str">
        <f>IF('Entry Cr&amp;Dr'!B27="","",'Entry Cr&amp;Dr'!B27)</f>
        <v/>
      </c>
      <c r="C26" s="21" t="str">
        <f>IF('Entry Cr&amp;Dr'!C27="","",'Entry Cr&amp;Dr'!C27)</f>
        <v/>
      </c>
      <c r="D26" s="18" t="str">
        <f>IF(D2=$B$26,'Entry Cr&amp;Dr'!$D$27,"")</f>
        <v/>
      </c>
      <c r="E26" s="18" t="str">
        <f>IF(E2=$B$26,'Entry Cr&amp;Dr'!$D$27,"")</f>
        <v/>
      </c>
      <c r="F26" s="18" t="str">
        <f>IF(F2=$B$26,'Entry Cr&amp;Dr'!$D$27,"")</f>
        <v/>
      </c>
      <c r="G26" s="18" t="str">
        <f>IF(G2=$B$26,'Entry Cr&amp;Dr'!$D$27,"")</f>
        <v/>
      </c>
      <c r="H26" s="18" t="str">
        <f>IF(H2=$B$26,'Entry Cr&amp;Dr'!$D$27,"")</f>
        <v/>
      </c>
      <c r="I26" s="18" t="str">
        <f>IF(I2=$B$26,'Entry Cr&amp;Dr'!$D$27,"")</f>
        <v/>
      </c>
      <c r="J26" s="18" t="str">
        <f>IF(J2=$B$26,'Entry Cr&amp;Dr'!$D$27,"")</f>
        <v/>
      </c>
      <c r="K26" s="18" t="str">
        <f>IF(K2=$B$26,'Entry Cr&amp;Dr'!$D$27,"")</f>
        <v/>
      </c>
      <c r="L26" s="18" t="str">
        <f>IF(L2=$B$26,'Entry Cr&amp;Dr'!$D$27,"")</f>
        <v/>
      </c>
      <c r="M26" s="18" t="str">
        <f>IF(M2=$B$26,'Entry Cr&amp;Dr'!$D$27,"")</f>
        <v/>
      </c>
      <c r="N26" s="18" t="str">
        <f>IF(N2=$B$26,'Entry Cr&amp;Dr'!$D$27,"")</f>
        <v/>
      </c>
      <c r="O26" s="18" t="str">
        <f>IF(O2=$B$26,'Entry Cr&amp;Dr'!$D$27,"")</f>
        <v/>
      </c>
      <c r="P26" s="5" t="str">
        <f t="shared" si="1"/>
        <v/>
      </c>
      <c r="Q26" s="48"/>
      <c r="R26" s="5" t="str">
        <f t="shared" si="2"/>
        <v/>
      </c>
    </row>
    <row r="27" spans="1:18" ht="45" customHeight="1" x14ac:dyDescent="0.25">
      <c r="A27" s="16" t="str">
        <f>IF('Entry Cr&amp;Dr'!A28="","",'Entry Cr&amp;Dr'!A28)</f>
        <v/>
      </c>
      <c r="B27" s="17" t="str">
        <f>IF('Entry Cr&amp;Dr'!B28="","",'Entry Cr&amp;Dr'!B28)</f>
        <v/>
      </c>
      <c r="C27" s="21" t="str">
        <f>IF('Entry Cr&amp;Dr'!C28="","",'Entry Cr&amp;Dr'!C28)</f>
        <v/>
      </c>
      <c r="D27" s="18" t="str">
        <f>IF(D2=$B$27,'Entry Cr&amp;Dr'!$D$28,"")</f>
        <v/>
      </c>
      <c r="E27" s="18" t="str">
        <f>IF(E2=$B$27,'Entry Cr&amp;Dr'!$D$28,"")</f>
        <v/>
      </c>
      <c r="F27" s="18" t="str">
        <f>IF(F2=$B$27,'Entry Cr&amp;Dr'!$D$28,"")</f>
        <v/>
      </c>
      <c r="G27" s="18" t="str">
        <f>IF(G2=$B$27,'Entry Cr&amp;Dr'!$D$28,"")</f>
        <v/>
      </c>
      <c r="H27" s="18" t="str">
        <f>IF(H2=$B$27,'Entry Cr&amp;Dr'!$D$28,"")</f>
        <v/>
      </c>
      <c r="I27" s="18" t="str">
        <f>IF(I2=$B$27,'Entry Cr&amp;Dr'!$D$28,"")</f>
        <v/>
      </c>
      <c r="J27" s="18" t="str">
        <f>IF(J2=$B$27,'Entry Cr&amp;Dr'!$D$28,"")</f>
        <v/>
      </c>
      <c r="K27" s="18" t="str">
        <f>IF(K2=$B$27,'Entry Cr&amp;Dr'!$D$28,"")</f>
        <v/>
      </c>
      <c r="L27" s="18" t="str">
        <f>IF(L2=$B$27,'Entry Cr&amp;Dr'!$D$28,"")</f>
        <v/>
      </c>
      <c r="M27" s="18" t="str">
        <f>IF(M2=$B$27,'Entry Cr&amp;Dr'!$D$28,"")</f>
        <v/>
      </c>
      <c r="N27" s="18" t="str">
        <f>IF(N2=$B$27,'Entry Cr&amp;Dr'!$D$28,"")</f>
        <v/>
      </c>
      <c r="O27" s="18" t="str">
        <f>IF(O2=$B$27,'Entry Cr&amp;Dr'!$D$28,"")</f>
        <v/>
      </c>
      <c r="P27" s="5" t="str">
        <f t="shared" si="1"/>
        <v/>
      </c>
      <c r="Q27" s="48"/>
      <c r="R27" s="5" t="str">
        <f t="shared" si="2"/>
        <v/>
      </c>
    </row>
    <row r="28" spans="1:18" ht="45" customHeight="1" x14ac:dyDescent="0.25">
      <c r="A28" s="16" t="str">
        <f>IF('Entry Cr&amp;Dr'!A29="","",'Entry Cr&amp;Dr'!A29)</f>
        <v/>
      </c>
      <c r="B28" s="17" t="str">
        <f>IF('Entry Cr&amp;Dr'!B29="","",'Entry Cr&amp;Dr'!B29)</f>
        <v/>
      </c>
      <c r="C28" s="21" t="str">
        <f>IF('Entry Cr&amp;Dr'!C29="","",'Entry Cr&amp;Dr'!C29)</f>
        <v/>
      </c>
      <c r="D28" s="18" t="str">
        <f>IF(D2=$B$28,'Entry Cr&amp;Dr'!$D$29,"")</f>
        <v/>
      </c>
      <c r="E28" s="18" t="str">
        <f>IF(E2=$B$28,'Entry Cr&amp;Dr'!$D$29,"")</f>
        <v/>
      </c>
      <c r="F28" s="18" t="str">
        <f>IF(F2=$B$28,'Entry Cr&amp;Dr'!$D$29,"")</f>
        <v/>
      </c>
      <c r="G28" s="18" t="str">
        <f>IF(G2=$B$28,'Entry Cr&amp;Dr'!$D$29,"")</f>
        <v/>
      </c>
      <c r="H28" s="18" t="str">
        <f>IF(H2=$B$28,'Entry Cr&amp;Dr'!$D$29,"")</f>
        <v/>
      </c>
      <c r="I28" s="18" t="str">
        <f>IF(I2=$B$28,'Entry Cr&amp;Dr'!$D$29,"")</f>
        <v/>
      </c>
      <c r="J28" s="18" t="str">
        <f>IF(J2=$B$28,'Entry Cr&amp;Dr'!$D$29,"")</f>
        <v/>
      </c>
      <c r="K28" s="18" t="str">
        <f>IF(K2=$B$28,'Entry Cr&amp;Dr'!$D$29,"")</f>
        <v/>
      </c>
      <c r="L28" s="18" t="str">
        <f>IF(L2=$B$28,'Entry Cr&amp;Dr'!$D$29,"")</f>
        <v/>
      </c>
      <c r="M28" s="18" t="str">
        <f>IF(M2=$B$28,'Entry Cr&amp;Dr'!$D$29,"")</f>
        <v/>
      </c>
      <c r="N28" s="18" t="str">
        <f>IF(N2=$B$28,'Entry Cr&amp;Dr'!$D$29,"")</f>
        <v/>
      </c>
      <c r="O28" s="18" t="str">
        <f>IF(O2=$B$28,'Entry Cr&amp;Dr'!$D$29,"")</f>
        <v/>
      </c>
      <c r="P28" s="5" t="str">
        <f t="shared" si="1"/>
        <v/>
      </c>
      <c r="Q28" s="48"/>
      <c r="R28" s="5" t="str">
        <f t="shared" si="2"/>
        <v/>
      </c>
    </row>
    <row r="29" spans="1:18" ht="45" customHeight="1" x14ac:dyDescent="0.25">
      <c r="A29" s="16" t="str">
        <f>IF('Entry Cr&amp;Dr'!A30="","",'Entry Cr&amp;Dr'!A30)</f>
        <v/>
      </c>
      <c r="B29" s="17" t="str">
        <f>IF('Entry Cr&amp;Dr'!B30="","",'Entry Cr&amp;Dr'!B30)</f>
        <v/>
      </c>
      <c r="C29" s="21" t="str">
        <f>IF('Entry Cr&amp;Dr'!C30="","",'Entry Cr&amp;Dr'!C30)</f>
        <v/>
      </c>
      <c r="D29" s="18" t="str">
        <f>IF(D2=$B$29,'Entry Cr&amp;Dr'!$D$30,"")</f>
        <v/>
      </c>
      <c r="E29" s="18" t="str">
        <f>IF(E2=$B$29,'Entry Cr&amp;Dr'!$D$30,"")</f>
        <v/>
      </c>
      <c r="F29" s="18" t="str">
        <f>IF(F2=$B$29,'Entry Cr&amp;Dr'!$D$30,"")</f>
        <v/>
      </c>
      <c r="G29" s="18" t="str">
        <f>IF(G2=$B$29,'Entry Cr&amp;Dr'!$D$30,"")</f>
        <v/>
      </c>
      <c r="H29" s="18" t="str">
        <f>IF(H2=$B$29,'Entry Cr&amp;Dr'!$D$30,"")</f>
        <v/>
      </c>
      <c r="I29" s="18" t="str">
        <f>IF(I2=$B$29,'Entry Cr&amp;Dr'!$D$30,"")</f>
        <v/>
      </c>
      <c r="J29" s="18" t="str">
        <f>IF(J2=$B$29,'Entry Cr&amp;Dr'!$D$30,"")</f>
        <v/>
      </c>
      <c r="K29" s="18" t="str">
        <f>IF(K2=$B$29,'Entry Cr&amp;Dr'!$D$30,"")</f>
        <v/>
      </c>
      <c r="L29" s="18" t="str">
        <f>IF(L2=$B$29,'Entry Cr&amp;Dr'!$D$30,"")</f>
        <v/>
      </c>
      <c r="M29" s="18" t="str">
        <f>IF(M2=$B$29,'Entry Cr&amp;Dr'!$D$30,"")</f>
        <v/>
      </c>
      <c r="N29" s="18" t="str">
        <f>IF(N2=$B$29,'Entry Cr&amp;Dr'!$D$30,"")</f>
        <v/>
      </c>
      <c r="O29" s="18" t="str">
        <f>IF(O2=$B$29,'Entry Cr&amp;Dr'!$D$30,"")</f>
        <v/>
      </c>
      <c r="P29" s="5" t="str">
        <f t="shared" si="1"/>
        <v/>
      </c>
      <c r="Q29" s="48"/>
      <c r="R29" s="5" t="str">
        <f t="shared" si="2"/>
        <v/>
      </c>
    </row>
    <row r="30" spans="1:18" ht="45" customHeight="1" x14ac:dyDescent="0.25">
      <c r="A30" s="16" t="str">
        <f>IF('Entry Cr&amp;Dr'!A31="","",'Entry Cr&amp;Dr'!A31)</f>
        <v/>
      </c>
      <c r="B30" s="17" t="str">
        <f>IF('Entry Cr&amp;Dr'!B31="","",'Entry Cr&amp;Dr'!B31)</f>
        <v/>
      </c>
      <c r="C30" s="21" t="str">
        <f>IF('Entry Cr&amp;Dr'!C31="","",'Entry Cr&amp;Dr'!C31)</f>
        <v/>
      </c>
      <c r="D30" s="18" t="str">
        <f>IF(D2=$B$30,'Entry Cr&amp;Dr'!$D$31,"")</f>
        <v/>
      </c>
      <c r="E30" s="18" t="str">
        <f>IF(E2=$B$30,'Entry Cr&amp;Dr'!$D$31,"")</f>
        <v/>
      </c>
      <c r="F30" s="18" t="str">
        <f>IF(F2=$B$30,'Entry Cr&amp;Dr'!$D$31,"")</f>
        <v/>
      </c>
      <c r="G30" s="18" t="str">
        <f>IF(G2=$B$30,'Entry Cr&amp;Dr'!$D$31,"")</f>
        <v/>
      </c>
      <c r="H30" s="18" t="str">
        <f>IF(H2=$B$30,'Entry Cr&amp;Dr'!$D$31,"")</f>
        <v/>
      </c>
      <c r="I30" s="18" t="str">
        <f>IF(I2=$B$30,'Entry Cr&amp;Dr'!$D$31,"")</f>
        <v/>
      </c>
      <c r="J30" s="18" t="str">
        <f>IF(J2=$B$30,'Entry Cr&amp;Dr'!$D$31,"")</f>
        <v/>
      </c>
      <c r="K30" s="18" t="str">
        <f>IF(K2=$B$30,'Entry Cr&amp;Dr'!$D$31,"")</f>
        <v/>
      </c>
      <c r="L30" s="18" t="str">
        <f>IF(L2=$B$30,'Entry Cr&amp;Dr'!$D$31,"")</f>
        <v/>
      </c>
      <c r="M30" s="18" t="str">
        <f>IF(M2=$B$30,'Entry Cr&amp;Dr'!$D$31,"")</f>
        <v/>
      </c>
      <c r="N30" s="18" t="str">
        <f>IF(N2=$B$30,'Entry Cr&amp;Dr'!$D$31,"")</f>
        <v/>
      </c>
      <c r="O30" s="18" t="str">
        <f>IF(O2=$B$30,'Entry Cr&amp;Dr'!$D$31,"")</f>
        <v/>
      </c>
      <c r="P30" s="5" t="str">
        <f t="shared" si="1"/>
        <v/>
      </c>
      <c r="Q30" s="48"/>
      <c r="R30" s="5" t="str">
        <f t="shared" si="2"/>
        <v/>
      </c>
    </row>
    <row r="31" spans="1:18" ht="45" customHeight="1" x14ac:dyDescent="0.25">
      <c r="A31" s="16" t="str">
        <f>IF('Entry Cr&amp;Dr'!A32="","",'Entry Cr&amp;Dr'!A32)</f>
        <v/>
      </c>
      <c r="B31" s="17" t="str">
        <f>IF('Entry Cr&amp;Dr'!B32="","",'Entry Cr&amp;Dr'!B32)</f>
        <v/>
      </c>
      <c r="C31" s="21" t="str">
        <f>IF('Entry Cr&amp;Dr'!C32="","",'Entry Cr&amp;Dr'!C32)</f>
        <v/>
      </c>
      <c r="D31" s="18" t="str">
        <f>IF(D2=$B$31,'Entry Cr&amp;Dr'!$D$32,"")</f>
        <v/>
      </c>
      <c r="E31" s="18" t="str">
        <f>IF(E2=$B$31,'Entry Cr&amp;Dr'!$D$32,"")</f>
        <v/>
      </c>
      <c r="F31" s="18" t="str">
        <f>IF(F2=$B$31,'Entry Cr&amp;Dr'!$D$32,"")</f>
        <v/>
      </c>
      <c r="G31" s="18" t="str">
        <f>IF(G2=$B$31,'Entry Cr&amp;Dr'!$D$32,"")</f>
        <v/>
      </c>
      <c r="H31" s="18" t="str">
        <f>IF(H2=$B$31,'Entry Cr&amp;Dr'!$D$32,"")</f>
        <v/>
      </c>
      <c r="I31" s="18" t="str">
        <f>IF(I2=$B$31,'Entry Cr&amp;Dr'!$D$32,"")</f>
        <v/>
      </c>
      <c r="J31" s="18" t="str">
        <f>IF(J2=$B$31,'Entry Cr&amp;Dr'!$D$32,"")</f>
        <v/>
      </c>
      <c r="K31" s="18" t="str">
        <f>IF(K2=$B$31,'Entry Cr&amp;Dr'!$D$32,"")</f>
        <v/>
      </c>
      <c r="L31" s="18" t="str">
        <f>IF(L2=$B$31,'Entry Cr&amp;Dr'!$D$32,"")</f>
        <v/>
      </c>
      <c r="M31" s="18" t="str">
        <f>IF(M2=$B$31,'Entry Cr&amp;Dr'!$D$32,"")</f>
        <v/>
      </c>
      <c r="N31" s="18" t="str">
        <f>IF(N2=$B$31,'Entry Cr&amp;Dr'!$D$32,"")</f>
        <v/>
      </c>
      <c r="O31" s="18" t="str">
        <f>IF(O2=$B$31,'Entry Cr&amp;Dr'!$D$32,"")</f>
        <v/>
      </c>
      <c r="P31" s="5" t="str">
        <f t="shared" si="1"/>
        <v/>
      </c>
      <c r="Q31" s="48"/>
      <c r="R31" s="5" t="str">
        <f t="shared" si="2"/>
        <v/>
      </c>
    </row>
    <row r="32" spans="1:18" ht="45" customHeight="1" x14ac:dyDescent="0.25">
      <c r="A32" s="16" t="str">
        <f>IF('Entry Cr&amp;Dr'!A33="","",'Entry Cr&amp;Dr'!A33)</f>
        <v/>
      </c>
      <c r="B32" s="17" t="str">
        <f>IF('Entry Cr&amp;Dr'!B33="","",'Entry Cr&amp;Dr'!B33)</f>
        <v/>
      </c>
      <c r="C32" s="21" t="str">
        <f>IF('Entry Cr&amp;Dr'!C33="","",'Entry Cr&amp;Dr'!C33)</f>
        <v/>
      </c>
      <c r="D32" s="18" t="str">
        <f>IF(D2=$B$32,'Entry Cr&amp;Dr'!$D$33,"")</f>
        <v/>
      </c>
      <c r="E32" s="18" t="str">
        <f>IF(E2=$B$32,'Entry Cr&amp;Dr'!$D$33,"")</f>
        <v/>
      </c>
      <c r="F32" s="18" t="str">
        <f>IF(F2=$B$32,'Entry Cr&amp;Dr'!$D$33,"")</f>
        <v/>
      </c>
      <c r="G32" s="18" t="str">
        <f>IF(G2=$B$32,'Entry Cr&amp;Dr'!$D$33,"")</f>
        <v/>
      </c>
      <c r="H32" s="18" t="str">
        <f>IF(H2=$B$32,'Entry Cr&amp;Dr'!$D$33,"")</f>
        <v/>
      </c>
      <c r="I32" s="18" t="str">
        <f>IF(I2=$B$32,'Entry Cr&amp;Dr'!$D$33,"")</f>
        <v/>
      </c>
      <c r="J32" s="18" t="str">
        <f>IF(J2=$B$32,'Entry Cr&amp;Dr'!$D$33,"")</f>
        <v/>
      </c>
      <c r="K32" s="18" t="str">
        <f>IF(K2=$B$32,'Entry Cr&amp;Dr'!$D$33,"")</f>
        <v/>
      </c>
      <c r="L32" s="18" t="str">
        <f>IF(L2=$B$32,'Entry Cr&amp;Dr'!$D$33,"")</f>
        <v/>
      </c>
      <c r="M32" s="18" t="str">
        <f>IF(M2=$B$32,'Entry Cr&amp;Dr'!$D$33,"")</f>
        <v/>
      </c>
      <c r="N32" s="18" t="str">
        <f>IF(N2=$B$32,'Entry Cr&amp;Dr'!$D$33,"")</f>
        <v/>
      </c>
      <c r="O32" s="18" t="str">
        <f>IF(O2=$B$32,'Entry Cr&amp;Dr'!$D$33,"")</f>
        <v/>
      </c>
      <c r="P32" s="5" t="str">
        <f t="shared" si="1"/>
        <v/>
      </c>
      <c r="Q32" s="48"/>
      <c r="R32" s="5" t="str">
        <f t="shared" si="2"/>
        <v/>
      </c>
    </row>
    <row r="33" spans="1:18" ht="45" customHeight="1" x14ac:dyDescent="0.25">
      <c r="A33" s="16" t="str">
        <f>IF('Entry Cr&amp;Dr'!A34="","",'Entry Cr&amp;Dr'!A34)</f>
        <v/>
      </c>
      <c r="B33" s="17" t="str">
        <f>IF('Entry Cr&amp;Dr'!B34="","",'Entry Cr&amp;Dr'!B34)</f>
        <v/>
      </c>
      <c r="C33" s="21" t="str">
        <f>IF('Entry Cr&amp;Dr'!C34="","",'Entry Cr&amp;Dr'!C34)</f>
        <v/>
      </c>
      <c r="D33" s="18" t="str">
        <f>IF(D2=$B$33,'Entry Cr&amp;Dr'!$D$34,"")</f>
        <v/>
      </c>
      <c r="E33" s="18" t="str">
        <f>IF(E2=$B$33,'Entry Cr&amp;Dr'!$D$34,"")</f>
        <v/>
      </c>
      <c r="F33" s="18" t="str">
        <f>IF(F2=$B$33,'Entry Cr&amp;Dr'!$D$34,"")</f>
        <v/>
      </c>
      <c r="G33" s="18" t="str">
        <f>IF(G2=$B$33,'Entry Cr&amp;Dr'!$D$34,"")</f>
        <v/>
      </c>
      <c r="H33" s="18" t="str">
        <f>IF(H2=$B$33,'Entry Cr&amp;Dr'!$D$34,"")</f>
        <v/>
      </c>
      <c r="I33" s="18" t="str">
        <f>IF(I2=$B$33,'Entry Cr&amp;Dr'!$D$34,"")</f>
        <v/>
      </c>
      <c r="J33" s="18" t="str">
        <f>IF(J2=$B$33,'Entry Cr&amp;Dr'!$D$34,"")</f>
        <v/>
      </c>
      <c r="K33" s="18" t="str">
        <f>IF(K2=$B$33,'Entry Cr&amp;Dr'!$D$34,"")</f>
        <v/>
      </c>
      <c r="L33" s="18" t="str">
        <f>IF(L2=$B$33,'Entry Cr&amp;Dr'!$D$34,"")</f>
        <v/>
      </c>
      <c r="M33" s="18" t="str">
        <f>IF(M2=$B$33,'Entry Cr&amp;Dr'!$D$34,"")</f>
        <v/>
      </c>
      <c r="N33" s="18" t="str">
        <f>IF(N2=$B$33,'Entry Cr&amp;Dr'!$D$34,"")</f>
        <v/>
      </c>
      <c r="O33" s="18" t="str">
        <f>IF(O2=$B$33,'Entry Cr&amp;Dr'!$D$34,"")</f>
        <v/>
      </c>
      <c r="P33" s="5" t="str">
        <f t="shared" si="1"/>
        <v/>
      </c>
      <c r="Q33" s="48"/>
      <c r="R33" s="5" t="str">
        <f t="shared" si="2"/>
        <v/>
      </c>
    </row>
    <row r="34" spans="1:18" ht="45" customHeight="1" x14ac:dyDescent="0.25">
      <c r="A34" s="16" t="str">
        <f>IF('Entry Cr&amp;Dr'!A35="","",'Entry Cr&amp;Dr'!A35)</f>
        <v/>
      </c>
      <c r="B34" s="17" t="str">
        <f>IF('Entry Cr&amp;Dr'!B35="","",'Entry Cr&amp;Dr'!B35)</f>
        <v/>
      </c>
      <c r="C34" s="21" t="str">
        <f>IF('Entry Cr&amp;Dr'!C35="","",'Entry Cr&amp;Dr'!C35)</f>
        <v/>
      </c>
      <c r="D34" s="18" t="str">
        <f>IF(D2=$B$34,'Entry Cr&amp;Dr'!$D$35,"")</f>
        <v/>
      </c>
      <c r="E34" s="18" t="str">
        <f>IF(E2=$B$34,'Entry Cr&amp;Dr'!$D$35,"")</f>
        <v/>
      </c>
      <c r="F34" s="18" t="str">
        <f>IF(F2=$B$34,'Entry Cr&amp;Dr'!$D$35,"")</f>
        <v/>
      </c>
      <c r="G34" s="18" t="str">
        <f>IF(G2=$B$34,'Entry Cr&amp;Dr'!$D$35,"")</f>
        <v/>
      </c>
      <c r="H34" s="18" t="str">
        <f>IF(H2=$B$34,'Entry Cr&amp;Dr'!$D$35,"")</f>
        <v/>
      </c>
      <c r="I34" s="18" t="str">
        <f>IF(I2=$B$34,'Entry Cr&amp;Dr'!$D$35,"")</f>
        <v/>
      </c>
      <c r="J34" s="18" t="str">
        <f>IF(J2=$B$34,'Entry Cr&amp;Dr'!$D$35,"")</f>
        <v/>
      </c>
      <c r="K34" s="18" t="str">
        <f>IF(K2=$B$34,'Entry Cr&amp;Dr'!$D$35,"")</f>
        <v/>
      </c>
      <c r="L34" s="18" t="str">
        <f>IF(L2=$B$34,'Entry Cr&amp;Dr'!$D$35,"")</f>
        <v/>
      </c>
      <c r="M34" s="18" t="str">
        <f>IF(M2=$B$34,'Entry Cr&amp;Dr'!$D$35,"")</f>
        <v/>
      </c>
      <c r="N34" s="18" t="str">
        <f>IF(N2=$B$34,'Entry Cr&amp;Dr'!$D$35,"")</f>
        <v/>
      </c>
      <c r="O34" s="18" t="str">
        <f>IF(O2=$B$34,'Entry Cr&amp;Dr'!$D$35,"")</f>
        <v/>
      </c>
      <c r="P34" s="5" t="str">
        <f t="shared" si="1"/>
        <v/>
      </c>
      <c r="Q34" s="48"/>
      <c r="R34" s="5" t="str">
        <f t="shared" si="2"/>
        <v/>
      </c>
    </row>
    <row r="35" spans="1:18" ht="45" customHeight="1" x14ac:dyDescent="0.25">
      <c r="A35" s="16" t="str">
        <f>IF('Entry Cr&amp;Dr'!A36="","",'Entry Cr&amp;Dr'!A36)</f>
        <v/>
      </c>
      <c r="B35" s="17" t="str">
        <f>IF('Entry Cr&amp;Dr'!B36="","",'Entry Cr&amp;Dr'!B36)</f>
        <v/>
      </c>
      <c r="C35" s="21" t="str">
        <f>IF('Entry Cr&amp;Dr'!C36="","",'Entry Cr&amp;Dr'!C36)</f>
        <v/>
      </c>
      <c r="D35" s="18" t="str">
        <f>IF(D2=$B$35,'Entry Cr&amp;Dr'!$D$36,"")</f>
        <v/>
      </c>
      <c r="E35" s="18" t="str">
        <f>IF(E2=$B$35,'Entry Cr&amp;Dr'!$D$36,"")</f>
        <v/>
      </c>
      <c r="F35" s="18" t="str">
        <f>IF(F2=$B$35,'Entry Cr&amp;Dr'!$D$36,"")</f>
        <v/>
      </c>
      <c r="G35" s="18" t="str">
        <f>IF(G2=$B$35,'Entry Cr&amp;Dr'!$D$36,"")</f>
        <v/>
      </c>
      <c r="H35" s="18" t="str">
        <f>IF(H2=$B$35,'Entry Cr&amp;Dr'!$D$36,"")</f>
        <v/>
      </c>
      <c r="I35" s="18" t="str">
        <f>IF(I2=$B$35,'Entry Cr&amp;Dr'!$D$36,"")</f>
        <v/>
      </c>
      <c r="J35" s="18" t="str">
        <f>IF(J2=$B$35,'Entry Cr&amp;Dr'!$D$36,"")</f>
        <v/>
      </c>
      <c r="K35" s="18" t="str">
        <f>IF(K2=$B$35,'Entry Cr&amp;Dr'!$D$36,"")</f>
        <v/>
      </c>
      <c r="L35" s="18" t="str">
        <f>IF(L2=$B$35,'Entry Cr&amp;Dr'!$D$36,"")</f>
        <v/>
      </c>
      <c r="M35" s="18" t="str">
        <f>IF(M2=$B$35,'Entry Cr&amp;Dr'!$D$36,"")</f>
        <v/>
      </c>
      <c r="N35" s="18" t="str">
        <f>IF(N2=$B$35,'Entry Cr&amp;Dr'!$D$36,"")</f>
        <v/>
      </c>
      <c r="O35" s="18" t="str">
        <f>IF(O2=$B$35,'Entry Cr&amp;Dr'!$D$36,"")</f>
        <v/>
      </c>
      <c r="P35" s="5" t="str">
        <f t="shared" si="1"/>
        <v/>
      </c>
      <c r="Q35" s="48"/>
      <c r="R35" s="5" t="str">
        <f t="shared" si="2"/>
        <v/>
      </c>
    </row>
    <row r="36" spans="1:18" ht="45" customHeight="1" x14ac:dyDescent="0.25">
      <c r="A36" s="16" t="str">
        <f>IF('Entry Cr&amp;Dr'!A37="","",'Entry Cr&amp;Dr'!A37)</f>
        <v/>
      </c>
      <c r="B36" s="17" t="str">
        <f>IF('Entry Cr&amp;Dr'!B37="","",'Entry Cr&amp;Dr'!B37)</f>
        <v/>
      </c>
      <c r="C36" s="21" t="str">
        <f>IF('Entry Cr&amp;Dr'!C37="","",'Entry Cr&amp;Dr'!C37)</f>
        <v/>
      </c>
      <c r="D36" s="18" t="str">
        <f>IF(D2=$B$36,'Entry Cr&amp;Dr'!$D$37,"")</f>
        <v/>
      </c>
      <c r="E36" s="18" t="str">
        <f>IF(E2=$B$36,'Entry Cr&amp;Dr'!$D$37,"")</f>
        <v/>
      </c>
      <c r="F36" s="18" t="str">
        <f>IF(F2=$B$36,'Entry Cr&amp;Dr'!$D$37,"")</f>
        <v/>
      </c>
      <c r="G36" s="18" t="str">
        <f>IF(G2=$B$36,'Entry Cr&amp;Dr'!$D$37,"")</f>
        <v/>
      </c>
      <c r="H36" s="18" t="str">
        <f>IF(H2=$B$36,'Entry Cr&amp;Dr'!$D$37,"")</f>
        <v/>
      </c>
      <c r="I36" s="18" t="str">
        <f>IF(I2=$B$36,'Entry Cr&amp;Dr'!$D$37,"")</f>
        <v/>
      </c>
      <c r="J36" s="18" t="str">
        <f>IF(J2=$B$36,'Entry Cr&amp;Dr'!$D$37,"")</f>
        <v/>
      </c>
      <c r="K36" s="18" t="str">
        <f>IF(K2=$B$36,'Entry Cr&amp;Dr'!$D$37,"")</f>
        <v/>
      </c>
      <c r="L36" s="18" t="str">
        <f>IF(L2=$B$36,'Entry Cr&amp;Dr'!$D$37,"")</f>
        <v/>
      </c>
      <c r="M36" s="18" t="str">
        <f>IF(M2=$B$36,'Entry Cr&amp;Dr'!$D$37,"")</f>
        <v/>
      </c>
      <c r="N36" s="18" t="str">
        <f>IF(N2=$B$36,'Entry Cr&amp;Dr'!$D$37,"")</f>
        <v/>
      </c>
      <c r="O36" s="18" t="str">
        <f>IF(O2=$B$36,'Entry Cr&amp;Dr'!$D$37,"")</f>
        <v/>
      </c>
      <c r="P36" s="5" t="str">
        <f t="shared" si="1"/>
        <v/>
      </c>
      <c r="Q36" s="48"/>
      <c r="R36" s="5" t="str">
        <f t="shared" si="2"/>
        <v/>
      </c>
    </row>
    <row r="37" spans="1:18" ht="45" customHeight="1" x14ac:dyDescent="0.25">
      <c r="A37" s="16" t="str">
        <f>IF('Entry Cr&amp;Dr'!A38="","",'Entry Cr&amp;Dr'!A38)</f>
        <v/>
      </c>
      <c r="B37" s="17" t="str">
        <f>IF('Entry Cr&amp;Dr'!B38="","",'Entry Cr&amp;Dr'!B38)</f>
        <v/>
      </c>
      <c r="C37" s="21" t="str">
        <f>IF('Entry Cr&amp;Dr'!C38="","",'Entry Cr&amp;Dr'!C38)</f>
        <v/>
      </c>
      <c r="D37" s="18" t="str">
        <f>IF(D2=$B$37,'Entry Cr&amp;Dr'!$D$38,"")</f>
        <v/>
      </c>
      <c r="E37" s="18" t="str">
        <f>IF(E2=$B$37,'Entry Cr&amp;Dr'!$D$38,"")</f>
        <v/>
      </c>
      <c r="F37" s="18" t="str">
        <f>IF(F2=$B$37,'Entry Cr&amp;Dr'!$D$38,"")</f>
        <v/>
      </c>
      <c r="G37" s="18" t="str">
        <f>IF(G2=$B$37,'Entry Cr&amp;Dr'!$D$38,"")</f>
        <v/>
      </c>
      <c r="H37" s="18" t="str">
        <f>IF(H2=$B$37,'Entry Cr&amp;Dr'!$D$38,"")</f>
        <v/>
      </c>
      <c r="I37" s="18" t="str">
        <f>IF(I2=$B$37,'Entry Cr&amp;Dr'!$D$38,"")</f>
        <v/>
      </c>
      <c r="J37" s="18" t="str">
        <f>IF(J2=$B$37,'Entry Cr&amp;Dr'!$D$38,"")</f>
        <v/>
      </c>
      <c r="K37" s="18" t="str">
        <f>IF(K2=$B$37,'Entry Cr&amp;Dr'!$D$38,"")</f>
        <v/>
      </c>
      <c r="L37" s="18" t="str">
        <f>IF(L2=$B$37,'Entry Cr&amp;Dr'!$D$38,"")</f>
        <v/>
      </c>
      <c r="M37" s="18" t="str">
        <f>IF(M2=$B$37,'Entry Cr&amp;Dr'!$D$38,"")</f>
        <v/>
      </c>
      <c r="N37" s="18" t="str">
        <f>IF(N2=$B$37,'Entry Cr&amp;Dr'!$D$38,"")</f>
        <v/>
      </c>
      <c r="O37" s="18" t="str">
        <f>IF(O2=$B$37,'Entry Cr&amp;Dr'!$D$38,"")</f>
        <v/>
      </c>
      <c r="P37" s="5" t="str">
        <f t="shared" si="1"/>
        <v/>
      </c>
      <c r="Q37" s="48"/>
      <c r="R37" s="5" t="str">
        <f t="shared" si="2"/>
        <v/>
      </c>
    </row>
    <row r="38" spans="1:18" ht="45" customHeight="1" x14ac:dyDescent="0.25">
      <c r="A38" s="16" t="str">
        <f>IF('Entry Cr&amp;Dr'!A39="","",'Entry Cr&amp;Dr'!A39)</f>
        <v/>
      </c>
      <c r="B38" s="17" t="str">
        <f>IF('Entry Cr&amp;Dr'!B39="","",'Entry Cr&amp;Dr'!B39)</f>
        <v/>
      </c>
      <c r="C38" s="21" t="str">
        <f>IF('Entry Cr&amp;Dr'!C39="","",'Entry Cr&amp;Dr'!C39)</f>
        <v/>
      </c>
      <c r="D38" s="18" t="str">
        <f>IF(D2=$B$38,'Entry Cr&amp;Dr'!$D$39,"")</f>
        <v/>
      </c>
      <c r="E38" s="18" t="str">
        <f>IF(E2=$B$38,'Entry Cr&amp;Dr'!$D$39,"")</f>
        <v/>
      </c>
      <c r="F38" s="18" t="str">
        <f>IF(F2=$B$38,'Entry Cr&amp;Dr'!$D$39,"")</f>
        <v/>
      </c>
      <c r="G38" s="18" t="str">
        <f>IF(G2=$B$38,'Entry Cr&amp;Dr'!$D$39,"")</f>
        <v/>
      </c>
      <c r="H38" s="18" t="str">
        <f>IF(H2=$B$38,'Entry Cr&amp;Dr'!$D$39,"")</f>
        <v/>
      </c>
      <c r="I38" s="18" t="str">
        <f>IF(I2=$B$38,'Entry Cr&amp;Dr'!$D$39,"")</f>
        <v/>
      </c>
      <c r="J38" s="18" t="str">
        <f>IF(J2=$B$38,'Entry Cr&amp;Dr'!$D$39,"")</f>
        <v/>
      </c>
      <c r="K38" s="18" t="str">
        <f>IF(K2=$B$38,'Entry Cr&amp;Dr'!$D$39,"")</f>
        <v/>
      </c>
      <c r="L38" s="18" t="str">
        <f>IF(L2=$B$38,'Entry Cr&amp;Dr'!$D$39,"")</f>
        <v/>
      </c>
      <c r="M38" s="18" t="str">
        <f>IF(M2=$B$38,'Entry Cr&amp;Dr'!$D$39,"")</f>
        <v/>
      </c>
      <c r="N38" s="18" t="str">
        <f>IF(N2=$B$38,'Entry Cr&amp;Dr'!$D$39,"")</f>
        <v/>
      </c>
      <c r="O38" s="18" t="str">
        <f>IF(O2=$B$38,'Entry Cr&amp;Dr'!$D$39,"")</f>
        <v/>
      </c>
      <c r="P38" s="5" t="str">
        <f t="shared" si="1"/>
        <v/>
      </c>
      <c r="Q38" s="48"/>
      <c r="R38" s="5" t="str">
        <f t="shared" si="2"/>
        <v/>
      </c>
    </row>
    <row r="39" spans="1:18" ht="45" customHeight="1" x14ac:dyDescent="0.25">
      <c r="A39" s="16" t="str">
        <f>IF('Entry Cr&amp;Dr'!A40="","",'Entry Cr&amp;Dr'!A40)</f>
        <v/>
      </c>
      <c r="B39" s="17" t="str">
        <f>IF('Entry Cr&amp;Dr'!B40="","",'Entry Cr&amp;Dr'!B40)</f>
        <v/>
      </c>
      <c r="C39" s="21" t="str">
        <f>IF('Entry Cr&amp;Dr'!C40="","",'Entry Cr&amp;Dr'!C40)</f>
        <v/>
      </c>
      <c r="D39" s="18" t="str">
        <f>IF(D2=$B$39,'Entry Cr&amp;Dr'!$D$40,"")</f>
        <v/>
      </c>
      <c r="E39" s="18" t="str">
        <f>IF(E2=$B$39,'Entry Cr&amp;Dr'!$D$40,"")</f>
        <v/>
      </c>
      <c r="F39" s="18" t="str">
        <f>IF(F2=$B$39,'Entry Cr&amp;Dr'!$D$40,"")</f>
        <v/>
      </c>
      <c r="G39" s="18" t="str">
        <f>IF(G2=$B$39,'Entry Cr&amp;Dr'!$D$40,"")</f>
        <v/>
      </c>
      <c r="H39" s="18" t="str">
        <f>IF(H2=$B$39,'Entry Cr&amp;Dr'!$D$40,"")</f>
        <v/>
      </c>
      <c r="I39" s="18" t="str">
        <f>IF(I2=$B$39,'Entry Cr&amp;Dr'!$D$40,"")</f>
        <v/>
      </c>
      <c r="J39" s="18" t="str">
        <f>IF(J2=$B$39,'Entry Cr&amp;Dr'!$D$40,"")</f>
        <v/>
      </c>
      <c r="K39" s="18" t="str">
        <f>IF(K2=$B$39,'Entry Cr&amp;Dr'!$D$40,"")</f>
        <v/>
      </c>
      <c r="L39" s="18" t="str">
        <f>IF(L2=$B$39,'Entry Cr&amp;Dr'!$D$40,"")</f>
        <v/>
      </c>
      <c r="M39" s="18" t="str">
        <f>IF(M2=$B$39,'Entry Cr&amp;Dr'!$D$40,"")</f>
        <v/>
      </c>
      <c r="N39" s="18" t="str">
        <f>IF(N2=$B$39,'Entry Cr&amp;Dr'!$D$40,"")</f>
        <v/>
      </c>
      <c r="O39" s="18" t="str">
        <f>IF(O2=$B$39,'Entry Cr&amp;Dr'!$D$40,"")</f>
        <v/>
      </c>
      <c r="P39" s="5" t="str">
        <f t="shared" si="1"/>
        <v/>
      </c>
      <c r="Q39" s="48"/>
      <c r="R39" s="5" t="str">
        <f t="shared" si="2"/>
        <v/>
      </c>
    </row>
    <row r="40" spans="1:18" ht="45" customHeight="1" x14ac:dyDescent="0.25">
      <c r="A40" s="16" t="str">
        <f>IF('Entry Cr&amp;Dr'!A41="","",'Entry Cr&amp;Dr'!A41)</f>
        <v/>
      </c>
      <c r="B40" s="17" t="str">
        <f>IF('Entry Cr&amp;Dr'!B41="","",'Entry Cr&amp;Dr'!B41)</f>
        <v/>
      </c>
      <c r="C40" s="21" t="str">
        <f>IF('Entry Cr&amp;Dr'!C41="","",'Entry Cr&amp;Dr'!C41)</f>
        <v/>
      </c>
      <c r="D40" s="18" t="str">
        <f>IF(D2=$B$40,'Entry Cr&amp;Dr'!$D$41,"")</f>
        <v/>
      </c>
      <c r="E40" s="18" t="str">
        <f>IF(E2=$B$40,'Entry Cr&amp;Dr'!$D$41,"")</f>
        <v/>
      </c>
      <c r="F40" s="18" t="str">
        <f>IF(F2=$B$40,'Entry Cr&amp;Dr'!$D$41,"")</f>
        <v/>
      </c>
      <c r="G40" s="18" t="str">
        <f>IF(G2=$B$40,'Entry Cr&amp;Dr'!$D$41,"")</f>
        <v/>
      </c>
      <c r="H40" s="18" t="str">
        <f>IF(H2=$B$40,'Entry Cr&amp;Dr'!$D$41,"")</f>
        <v/>
      </c>
      <c r="I40" s="18" t="str">
        <f>IF(I2=$B$40,'Entry Cr&amp;Dr'!$D$41,"")</f>
        <v/>
      </c>
      <c r="J40" s="18" t="str">
        <f>IF(J2=$B$40,'Entry Cr&amp;Dr'!$D$41,"")</f>
        <v/>
      </c>
      <c r="K40" s="18" t="str">
        <f>IF(K2=$B$40,'Entry Cr&amp;Dr'!$D$41,"")</f>
        <v/>
      </c>
      <c r="L40" s="18" t="str">
        <f>IF(L2=$B$40,'Entry Cr&amp;Dr'!$D$41,"")</f>
        <v/>
      </c>
      <c r="M40" s="18" t="str">
        <f>IF(M2=$B$40,'Entry Cr&amp;Dr'!$D$41,"")</f>
        <v/>
      </c>
      <c r="N40" s="18" t="str">
        <f>IF(N2=$B$40,'Entry Cr&amp;Dr'!$D$41,"")</f>
        <v/>
      </c>
      <c r="O40" s="18" t="str">
        <f>IF(O2=$B$40,'Entry Cr&amp;Dr'!$D$41,"")</f>
        <v/>
      </c>
      <c r="P40" s="5" t="str">
        <f t="shared" si="1"/>
        <v/>
      </c>
      <c r="Q40" s="48"/>
      <c r="R40" s="5" t="str">
        <f t="shared" si="2"/>
        <v/>
      </c>
    </row>
    <row r="41" spans="1:18" ht="45" customHeight="1" x14ac:dyDescent="0.25">
      <c r="A41" s="16" t="str">
        <f>IF('Entry Cr&amp;Dr'!A42="","",'Entry Cr&amp;Dr'!A42)</f>
        <v/>
      </c>
      <c r="B41" s="17" t="str">
        <f>IF('Entry Cr&amp;Dr'!B42="","",'Entry Cr&amp;Dr'!B42)</f>
        <v/>
      </c>
      <c r="C41" s="21" t="str">
        <f>IF('Entry Cr&amp;Dr'!C42="","",'Entry Cr&amp;Dr'!C42)</f>
        <v/>
      </c>
      <c r="D41" s="18" t="str">
        <f>IF(D2=$B$41,'Entry Cr&amp;Dr'!$D$42,"")</f>
        <v/>
      </c>
      <c r="E41" s="18" t="str">
        <f>IF(E2=$B$41,'Entry Cr&amp;Dr'!$D$42,"")</f>
        <v/>
      </c>
      <c r="F41" s="18" t="str">
        <f>IF(F2=$B$41,'Entry Cr&amp;Dr'!$D$42,"")</f>
        <v/>
      </c>
      <c r="G41" s="18" t="str">
        <f>IF(G2=$B$41,'Entry Cr&amp;Dr'!$D$42,"")</f>
        <v/>
      </c>
      <c r="H41" s="18" t="str">
        <f>IF(H2=$B$41,'Entry Cr&amp;Dr'!$D$42,"")</f>
        <v/>
      </c>
      <c r="I41" s="18" t="str">
        <f>IF(I2=$B$41,'Entry Cr&amp;Dr'!$D$42,"")</f>
        <v/>
      </c>
      <c r="J41" s="18" t="str">
        <f>IF(J2=$B$41,'Entry Cr&amp;Dr'!$D$42,"")</f>
        <v/>
      </c>
      <c r="K41" s="18" t="str">
        <f>IF(K2=$B$41,'Entry Cr&amp;Dr'!$D$42,"")</f>
        <v/>
      </c>
      <c r="L41" s="18" t="str">
        <f>IF(L2=$B$41,'Entry Cr&amp;Dr'!$D$42,"")</f>
        <v/>
      </c>
      <c r="M41" s="18" t="str">
        <f>IF(M2=$B$41,'Entry Cr&amp;Dr'!$D$42,"")</f>
        <v/>
      </c>
      <c r="N41" s="18" t="str">
        <f>IF(N2=$B$41,'Entry Cr&amp;Dr'!$D$42,"")</f>
        <v/>
      </c>
      <c r="O41" s="18" t="str">
        <f>IF(O2=$B$41,'Entry Cr&amp;Dr'!$D$42,"")</f>
        <v/>
      </c>
      <c r="P41" s="5" t="str">
        <f t="shared" si="1"/>
        <v/>
      </c>
      <c r="Q41" s="48"/>
      <c r="R41" s="5" t="str">
        <f t="shared" si="2"/>
        <v/>
      </c>
    </row>
    <row r="42" spans="1:18" ht="45" customHeight="1" x14ac:dyDescent="0.25">
      <c r="A42" s="16" t="str">
        <f>IF('Entry Cr&amp;Dr'!A43="","",'Entry Cr&amp;Dr'!A43)</f>
        <v/>
      </c>
      <c r="B42" s="17" t="str">
        <f>IF('Entry Cr&amp;Dr'!B43="","",'Entry Cr&amp;Dr'!B43)</f>
        <v/>
      </c>
      <c r="C42" s="21" t="str">
        <f>IF('Entry Cr&amp;Dr'!C43="","",'Entry Cr&amp;Dr'!C43)</f>
        <v/>
      </c>
      <c r="D42" s="18" t="str">
        <f>IF(D2=$B$42,'Entry Cr&amp;Dr'!$D$43,"")</f>
        <v/>
      </c>
      <c r="E42" s="18" t="str">
        <f>IF(E2=$B$42,'Entry Cr&amp;Dr'!$D$43,"")</f>
        <v/>
      </c>
      <c r="F42" s="18" t="str">
        <f>IF(F2=$B$42,'Entry Cr&amp;Dr'!$D$43,"")</f>
        <v/>
      </c>
      <c r="G42" s="18" t="str">
        <f>IF(G2=$B$42,'Entry Cr&amp;Dr'!$D$43,"")</f>
        <v/>
      </c>
      <c r="H42" s="18" t="str">
        <f>IF(H2=$B$42,'Entry Cr&amp;Dr'!$D$43,"")</f>
        <v/>
      </c>
      <c r="I42" s="18" t="str">
        <f>IF(I2=$B$42,'Entry Cr&amp;Dr'!$D$43,"")</f>
        <v/>
      </c>
      <c r="J42" s="18" t="str">
        <f>IF(J2=$B$42,'Entry Cr&amp;Dr'!$D$43,"")</f>
        <v/>
      </c>
      <c r="K42" s="18" t="str">
        <f>IF(K2=$B$42,'Entry Cr&amp;Dr'!$D$43,"")</f>
        <v/>
      </c>
      <c r="L42" s="18" t="str">
        <f>IF(L2=$B$42,'Entry Cr&amp;Dr'!$D$43,"")</f>
        <v/>
      </c>
      <c r="M42" s="18" t="str">
        <f>IF(M2=$B$42,'Entry Cr&amp;Dr'!$D$43,"")</f>
        <v/>
      </c>
      <c r="N42" s="18" t="str">
        <f>IF(N2=$B$42,'Entry Cr&amp;Dr'!$D$43,"")</f>
        <v/>
      </c>
      <c r="O42" s="18" t="str">
        <f>IF(O2=$B$42,'Entry Cr&amp;Dr'!$D$43,"")</f>
        <v/>
      </c>
      <c r="P42" s="5" t="str">
        <f t="shared" si="1"/>
        <v/>
      </c>
      <c r="Q42" s="48"/>
      <c r="R42" s="5" t="str">
        <f t="shared" si="2"/>
        <v/>
      </c>
    </row>
    <row r="43" spans="1:18" ht="45" customHeight="1" x14ac:dyDescent="0.25">
      <c r="A43" s="16" t="str">
        <f>IF('Entry Cr&amp;Dr'!A44="","",'Entry Cr&amp;Dr'!A44)</f>
        <v/>
      </c>
      <c r="B43" s="17" t="str">
        <f>IF('Entry Cr&amp;Dr'!B44="","",'Entry Cr&amp;Dr'!B44)</f>
        <v/>
      </c>
      <c r="C43" s="21" t="str">
        <f>IF('Entry Cr&amp;Dr'!C44="","",'Entry Cr&amp;Dr'!C44)</f>
        <v/>
      </c>
      <c r="D43" s="18" t="str">
        <f>IF(D2=$B$43,'Entry Cr&amp;Dr'!$D$44,"")</f>
        <v/>
      </c>
      <c r="E43" s="18" t="str">
        <f>IF(E2=$B$43,'Entry Cr&amp;Dr'!$D$44,"")</f>
        <v/>
      </c>
      <c r="F43" s="18" t="str">
        <f>IF(F2=$B$43,'Entry Cr&amp;Dr'!$D$44,"")</f>
        <v/>
      </c>
      <c r="G43" s="18" t="str">
        <f>IF(G2=$B$43,'Entry Cr&amp;Dr'!$D$44,"")</f>
        <v/>
      </c>
      <c r="H43" s="18" t="str">
        <f>IF(H2=$B$43,'Entry Cr&amp;Dr'!$D$44,"")</f>
        <v/>
      </c>
      <c r="I43" s="18" t="str">
        <f>IF(I2=$B$43,'Entry Cr&amp;Dr'!$D$44,"")</f>
        <v/>
      </c>
      <c r="J43" s="18" t="str">
        <f>IF(J2=$B$43,'Entry Cr&amp;Dr'!$D$44,"")</f>
        <v/>
      </c>
      <c r="K43" s="18" t="str">
        <f>IF(K2=$B$43,'Entry Cr&amp;Dr'!$D$44,"")</f>
        <v/>
      </c>
      <c r="L43" s="18" t="str">
        <f>IF(L2=$B$43,'Entry Cr&amp;Dr'!$D$44,"")</f>
        <v/>
      </c>
      <c r="M43" s="18" t="str">
        <f>IF(M2=$B$43,'Entry Cr&amp;Dr'!$D$44,"")</f>
        <v/>
      </c>
      <c r="N43" s="18" t="str">
        <f>IF(N2=$B$43,'Entry Cr&amp;Dr'!$D$44,"")</f>
        <v/>
      </c>
      <c r="O43" s="18" t="str">
        <f>IF(O2=$B$43,'Entry Cr&amp;Dr'!$D$44,"")</f>
        <v/>
      </c>
      <c r="P43" s="5" t="str">
        <f t="shared" si="1"/>
        <v/>
      </c>
      <c r="Q43" s="48"/>
      <c r="R43" s="5" t="str">
        <f t="shared" si="2"/>
        <v/>
      </c>
    </row>
    <row r="44" spans="1:18" ht="45" customHeight="1" x14ac:dyDescent="0.25">
      <c r="A44" s="16" t="str">
        <f>IF('Entry Cr&amp;Dr'!A45="","",'Entry Cr&amp;Dr'!A45)</f>
        <v/>
      </c>
      <c r="B44" s="17" t="str">
        <f>IF('Entry Cr&amp;Dr'!B45="","",'Entry Cr&amp;Dr'!B45)</f>
        <v/>
      </c>
      <c r="C44" s="21" t="str">
        <f>IF('Entry Cr&amp;Dr'!C45="","",'Entry Cr&amp;Dr'!C45)</f>
        <v/>
      </c>
      <c r="D44" s="18" t="str">
        <f>IF(D2=$B$44,'Entry Cr&amp;Dr'!$D$45,"")</f>
        <v/>
      </c>
      <c r="E44" s="18" t="str">
        <f>IF(E2=$B$44,'Entry Cr&amp;Dr'!$D$45,"")</f>
        <v/>
      </c>
      <c r="F44" s="18" t="str">
        <f>IF(F2=$B$44,'Entry Cr&amp;Dr'!$D$45,"")</f>
        <v/>
      </c>
      <c r="G44" s="18" t="str">
        <f>IF(G2=$B$44,'Entry Cr&amp;Dr'!$D$45,"")</f>
        <v/>
      </c>
      <c r="H44" s="18" t="str">
        <f>IF(H2=$B$44,'Entry Cr&amp;Dr'!$D$45,"")</f>
        <v/>
      </c>
      <c r="I44" s="18" t="str">
        <f>IF(I2=$B$44,'Entry Cr&amp;Dr'!$D$45,"")</f>
        <v/>
      </c>
      <c r="J44" s="18" t="str">
        <f>IF(J2=$B$44,'Entry Cr&amp;Dr'!$D$45,"")</f>
        <v/>
      </c>
      <c r="K44" s="18" t="str">
        <f>IF(K2=$B$44,'Entry Cr&amp;Dr'!$D$45,"")</f>
        <v/>
      </c>
      <c r="L44" s="18" t="str">
        <f>IF(L2=$B$44,'Entry Cr&amp;Dr'!$D$45,"")</f>
        <v/>
      </c>
      <c r="M44" s="18" t="str">
        <f>IF(M2=$B$44,'Entry Cr&amp;Dr'!$D$45,"")</f>
        <v/>
      </c>
      <c r="N44" s="18" t="str">
        <f>IF(N2=$B$44,'Entry Cr&amp;Dr'!$D$45,"")</f>
        <v/>
      </c>
      <c r="O44" s="18" t="str">
        <f>IF(O2=$B$44,'Entry Cr&amp;Dr'!$D$45,"")</f>
        <v/>
      </c>
      <c r="P44" s="5" t="str">
        <f t="shared" si="1"/>
        <v/>
      </c>
      <c r="Q44" s="48"/>
      <c r="R44" s="5" t="str">
        <f t="shared" si="2"/>
        <v/>
      </c>
    </row>
    <row r="45" spans="1:18" ht="13.5" customHeight="1" x14ac:dyDescent="0.25">
      <c r="A45" s="165"/>
      <c r="B45" s="166"/>
      <c r="C45" s="166"/>
      <c r="D45" s="166"/>
      <c r="E45" s="166"/>
      <c r="F45" s="166"/>
      <c r="G45" s="166"/>
      <c r="H45" s="166"/>
      <c r="I45" s="166"/>
      <c r="J45" s="166"/>
      <c r="K45" s="166"/>
      <c r="L45" s="166"/>
      <c r="M45" s="166"/>
      <c r="N45" s="166"/>
      <c r="O45" s="166"/>
      <c r="P45" s="166"/>
      <c r="Q45" s="166"/>
      <c r="R45" s="167"/>
    </row>
    <row r="46" spans="1:18" hidden="1" x14ac:dyDescent="0.25">
      <c r="A46" s="148" t="s">
        <v>33</v>
      </c>
      <c r="B46" s="149"/>
      <c r="C46" s="149"/>
      <c r="D46" s="163">
        <f>D48-D47</f>
        <v>1000</v>
      </c>
      <c r="E46" s="163">
        <f t="shared" ref="E46:O46" si="3">E48-E47</f>
        <v>10226.4</v>
      </c>
      <c r="F46" s="163">
        <f t="shared" si="3"/>
        <v>500</v>
      </c>
      <c r="G46" s="163">
        <f t="shared" si="3"/>
        <v>3252</v>
      </c>
      <c r="H46" s="163">
        <f t="shared" si="3"/>
        <v>60663.42</v>
      </c>
      <c r="I46" s="163">
        <f t="shared" si="3"/>
        <v>3600</v>
      </c>
      <c r="J46" s="163">
        <f t="shared" si="3"/>
        <v>7150</v>
      </c>
      <c r="K46" s="163">
        <f t="shared" si="3"/>
        <v>20840</v>
      </c>
      <c r="L46" s="163">
        <f t="shared" si="3"/>
        <v>10000</v>
      </c>
      <c r="M46" s="163">
        <f t="shared" si="3"/>
        <v>0</v>
      </c>
      <c r="N46" s="163">
        <f t="shared" si="3"/>
        <v>3526</v>
      </c>
      <c r="O46" s="163">
        <f t="shared" si="3"/>
        <v>32824.720000000001</v>
      </c>
      <c r="P46" s="163">
        <f t="shared" ref="P46" si="4">P48-P47</f>
        <v>155132.53999999998</v>
      </c>
      <c r="Q46" s="163">
        <f t="shared" ref="Q46" si="5">Q48-Q47</f>
        <v>1550</v>
      </c>
      <c r="R46" s="163">
        <f t="shared" ref="R46" si="6">R48-R47</f>
        <v>153582.53999999998</v>
      </c>
    </row>
    <row r="47" spans="1:18" hidden="1" x14ac:dyDescent="0.25">
      <c r="A47" s="150"/>
      <c r="B47" s="147"/>
      <c r="C47" s="147"/>
      <c r="D47" s="164">
        <f>SUMIF($B$4:$B$44,D2,$Q$4:$Q$44)</f>
        <v>0</v>
      </c>
      <c r="E47" s="164">
        <f>SUMIF($B$4:$B$44,E2,$Q$4:$Q$44)</f>
        <v>100</v>
      </c>
      <c r="F47" s="164">
        <f t="shared" ref="F47:R47" si="7">SUMIF($B$4:$B$44,F2,$Q$4:$Q$44)</f>
        <v>0</v>
      </c>
      <c r="G47" s="164">
        <f t="shared" si="7"/>
        <v>0</v>
      </c>
      <c r="H47" s="164">
        <f t="shared" si="7"/>
        <v>0</v>
      </c>
      <c r="I47" s="164">
        <f t="shared" si="7"/>
        <v>0</v>
      </c>
      <c r="J47" s="164">
        <f t="shared" si="7"/>
        <v>0</v>
      </c>
      <c r="K47" s="164">
        <f t="shared" si="7"/>
        <v>0</v>
      </c>
      <c r="L47" s="164">
        <f t="shared" si="7"/>
        <v>0</v>
      </c>
      <c r="M47" s="164">
        <f t="shared" si="7"/>
        <v>1000</v>
      </c>
      <c r="N47" s="164">
        <f t="shared" si="7"/>
        <v>0</v>
      </c>
      <c r="O47" s="164">
        <f t="shared" si="7"/>
        <v>0</v>
      </c>
      <c r="P47" s="164">
        <f t="shared" si="7"/>
        <v>0</v>
      </c>
      <c r="Q47" s="164">
        <f t="shared" si="7"/>
        <v>0</v>
      </c>
      <c r="R47" s="164">
        <f t="shared" si="7"/>
        <v>0</v>
      </c>
    </row>
    <row r="48" spans="1:18" ht="30" customHeight="1" x14ac:dyDescent="0.25">
      <c r="A48" s="123" t="s">
        <v>48</v>
      </c>
      <c r="B48" s="124"/>
      <c r="C48" s="125"/>
      <c r="D48" s="6">
        <f>SUM(D3:D44)</f>
        <v>1000</v>
      </c>
      <c r="E48" s="6">
        <f t="shared" ref="D48:O50" si="8">SUM(E3:E44)</f>
        <v>10326.4</v>
      </c>
      <c r="F48" s="6">
        <f t="shared" si="8"/>
        <v>500</v>
      </c>
      <c r="G48" s="6">
        <f t="shared" si="8"/>
        <v>3252</v>
      </c>
      <c r="H48" s="6">
        <f t="shared" si="8"/>
        <v>60663.42</v>
      </c>
      <c r="I48" s="6">
        <f t="shared" si="8"/>
        <v>3600</v>
      </c>
      <c r="J48" s="6">
        <f t="shared" si="8"/>
        <v>7150</v>
      </c>
      <c r="K48" s="6">
        <f t="shared" si="8"/>
        <v>20840</v>
      </c>
      <c r="L48" s="6">
        <f t="shared" si="8"/>
        <v>10000</v>
      </c>
      <c r="M48" s="6">
        <f t="shared" si="8"/>
        <v>1000</v>
      </c>
      <c r="N48" s="6">
        <f t="shared" si="8"/>
        <v>3526</v>
      </c>
      <c r="O48" s="6">
        <f t="shared" si="8"/>
        <v>32824.720000000001</v>
      </c>
      <c r="P48" s="6">
        <f>SUM(P3:P44)</f>
        <v>155132.53999999998</v>
      </c>
      <c r="Q48" s="6">
        <f t="shared" ref="Q48:R48" si="9">SUM(Q3:Q44)</f>
        <v>1550</v>
      </c>
      <c r="R48" s="6">
        <f t="shared" si="9"/>
        <v>153582.53999999998</v>
      </c>
    </row>
    <row r="50" spans="3:16" ht="75.75" customHeight="1" x14ac:dyDescent="0.25">
      <c r="C50" s="63"/>
      <c r="D50" s="63"/>
      <c r="E50" s="63"/>
      <c r="F50" s="63"/>
      <c r="G50" s="63"/>
      <c r="H50" s="63"/>
      <c r="I50" s="63"/>
      <c r="J50" s="63"/>
      <c r="K50" s="63"/>
      <c r="L50" s="63"/>
      <c r="M50" s="63"/>
      <c r="N50" s="63"/>
      <c r="P50" s="63"/>
    </row>
    <row r="51" spans="3:16" ht="53.1" customHeight="1" x14ac:dyDescent="0.25"/>
    <row r="52" spans="3:16" ht="53.1" customHeight="1" x14ac:dyDescent="0.25"/>
    <row r="53" spans="3:16" ht="53.1" customHeight="1" x14ac:dyDescent="0.25"/>
    <row r="54" spans="3:16" ht="53.1" customHeight="1" x14ac:dyDescent="0.25"/>
    <row r="55" spans="3:16" ht="53.1" customHeight="1" x14ac:dyDescent="0.25"/>
    <row r="56" spans="3:16" ht="53.1" customHeight="1" x14ac:dyDescent="0.25"/>
    <row r="57" spans="3:16" ht="53.1" customHeight="1" x14ac:dyDescent="0.25"/>
    <row r="58" spans="3:16" ht="53.1" customHeight="1" x14ac:dyDescent="0.25"/>
    <row r="62" spans="3:16" ht="30" customHeight="1" x14ac:dyDescent="0.25"/>
    <row r="65" ht="32.25" customHeight="1" x14ac:dyDescent="0.25"/>
  </sheetData>
  <sheetProtection password="8119" sheet="1" objects="1" scenarios="1" formatCells="0" formatColumns="0" formatRows="0"/>
  <mergeCells count="5">
    <mergeCell ref="A1:R1"/>
    <mergeCell ref="A48:C48"/>
    <mergeCell ref="T3:Y5"/>
    <mergeCell ref="T8:Z8"/>
    <mergeCell ref="B3:C3"/>
  </mergeCells>
  <dataValidations xWindow="1037" yWindow="402" count="1">
    <dataValidation type="list" allowBlank="1" showInputMessage="1" showErrorMessage="1" sqref="D2:O2">
      <formula1>Mad</formula1>
    </dataValidation>
  </dataValidations>
  <pageMargins left="0.19684930008748908" right="0.19684930008748908" top="0.19684930008748908" bottom="0.19684930008748908" header="0" footer="0"/>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66"/>
  <sheetViews>
    <sheetView view="pageBreakPreview" zoomScale="85" zoomScaleNormal="85" zoomScaleSheetLayoutView="85" workbookViewId="0">
      <pane ySplit="2" topLeftCell="A3" activePane="bottomLeft" state="frozen"/>
      <selection pane="bottomLeft" activeCell="O2" sqref="O2"/>
    </sheetView>
  </sheetViews>
  <sheetFormatPr defaultColWidth="9.140625" defaultRowHeight="15" x14ac:dyDescent="0.25"/>
  <cols>
    <col min="1" max="1" width="10.5703125" style="1" bestFit="1" customWidth="1"/>
    <col min="2" max="2" width="13.140625" style="1" bestFit="1" customWidth="1"/>
    <col min="3" max="3" width="16" style="1" customWidth="1"/>
    <col min="4" max="15" width="9.7109375" style="1" customWidth="1"/>
    <col min="16" max="16" width="12.42578125" style="1" bestFit="1" customWidth="1"/>
    <col min="17" max="17" width="8.85546875" style="1" bestFit="1" customWidth="1"/>
    <col min="18" max="18" width="12.42578125" style="1" bestFit="1" customWidth="1"/>
    <col min="19" max="19" width="6.5703125" style="1" bestFit="1" customWidth="1"/>
    <col min="20" max="20" width="16.5703125" style="1" bestFit="1" customWidth="1"/>
    <col min="21" max="21" width="4.7109375" style="1" bestFit="1" customWidth="1"/>
    <col min="22" max="22" width="10.5703125" style="1" bestFit="1" customWidth="1"/>
    <col min="23" max="23" width="7.5703125" style="1" bestFit="1" customWidth="1"/>
    <col min="24" max="24" width="7.7109375" style="1" bestFit="1" customWidth="1"/>
    <col min="25" max="25" width="9.28515625" style="1" bestFit="1" customWidth="1"/>
    <col min="26" max="26" width="10.42578125" style="1" bestFit="1" customWidth="1"/>
    <col min="27" max="27" width="7.140625" style="1" bestFit="1" customWidth="1"/>
    <col min="28" max="28" width="5.28515625" style="1" bestFit="1" customWidth="1"/>
    <col min="29" max="29" width="11.42578125" style="1" bestFit="1" customWidth="1"/>
    <col min="30" max="30" width="5.7109375" style="1" bestFit="1" customWidth="1"/>
    <col min="31" max="31" width="7.5703125" style="1" bestFit="1" customWidth="1"/>
    <col min="32" max="32" width="4.7109375" style="1" bestFit="1" customWidth="1"/>
    <col min="33" max="33" width="5.7109375" style="1" bestFit="1" customWidth="1"/>
    <col min="34" max="34" width="4.7109375" style="1" bestFit="1" customWidth="1"/>
    <col min="35" max="16384" width="9.140625" style="1"/>
  </cols>
  <sheetData>
    <row r="1" spans="1:26" x14ac:dyDescent="0.25">
      <c r="A1" s="130" t="s">
        <v>18</v>
      </c>
      <c r="B1" s="130"/>
      <c r="C1" s="130"/>
      <c r="D1" s="130"/>
      <c r="E1" s="130"/>
      <c r="F1" s="130"/>
      <c r="G1" s="130"/>
      <c r="H1" s="130"/>
      <c r="I1" s="130"/>
      <c r="J1" s="130"/>
      <c r="K1" s="130"/>
      <c r="L1" s="130"/>
      <c r="M1" s="130"/>
      <c r="N1" s="130"/>
      <c r="O1" s="130"/>
      <c r="P1" s="130"/>
      <c r="Q1" s="130"/>
      <c r="R1" s="130"/>
    </row>
    <row r="2" spans="1:26" ht="75.75" customHeight="1" x14ac:dyDescent="0.25">
      <c r="A2" s="162" t="s">
        <v>47</v>
      </c>
      <c r="B2" s="162" t="s">
        <v>95</v>
      </c>
      <c r="C2" s="162" t="s">
        <v>75</v>
      </c>
      <c r="D2" s="3" t="s">
        <v>2</v>
      </c>
      <c r="E2" s="3" t="s">
        <v>52</v>
      </c>
      <c r="F2" s="3" t="s">
        <v>19</v>
      </c>
      <c r="G2" s="3" t="s">
        <v>5</v>
      </c>
      <c r="H2" s="3" t="s">
        <v>9</v>
      </c>
      <c r="I2" s="3" t="s">
        <v>7</v>
      </c>
      <c r="J2" s="3" t="s">
        <v>3</v>
      </c>
      <c r="K2" s="3" t="s">
        <v>6</v>
      </c>
      <c r="L2" s="3" t="s">
        <v>8</v>
      </c>
      <c r="M2" s="3" t="s">
        <v>4</v>
      </c>
      <c r="N2" s="3" t="s">
        <v>37</v>
      </c>
      <c r="O2" s="3" t="s">
        <v>10</v>
      </c>
      <c r="P2" s="10" t="s">
        <v>48</v>
      </c>
      <c r="Q2" s="4" t="s">
        <v>34</v>
      </c>
      <c r="R2" s="10" t="s">
        <v>74</v>
      </c>
    </row>
    <row r="3" spans="1:26" ht="45" customHeight="1" x14ac:dyDescent="0.25">
      <c r="A3" s="16">
        <f>IF('Entry Cr&amp;Dr'!G5="","",'Entry Cr&amp;Dr'!G5)</f>
        <v>44013</v>
      </c>
      <c r="B3" s="19" t="str">
        <f>IF('Entry Cr&amp;Dr'!H5="","",'Entry Cr&amp;Dr'!H5)</f>
        <v>Scout Guide</v>
      </c>
      <c r="C3" s="49" t="str">
        <f>IF('Entry Cr&amp;Dr'!I5="","",'Entry Cr&amp;Dr'!I5)</f>
        <v>fctyh fcy ds tek</v>
      </c>
      <c r="D3" s="18" t="str">
        <f>IF(D2=$B$3,'Entry Cr&amp;Dr'!$J$5,"")</f>
        <v/>
      </c>
      <c r="E3" s="18" t="str">
        <f>IF(E2=$B$3,'Entry Cr&amp;Dr'!$J$5,"")</f>
        <v/>
      </c>
      <c r="F3" s="18" t="str">
        <f>IF(F2=$B$3,'Entry Cr&amp;Dr'!$J$5,"")</f>
        <v/>
      </c>
      <c r="G3" s="18" t="str">
        <f>IF(G2=$B$3,'Entry Cr&amp;Dr'!$J$5,"")</f>
        <v/>
      </c>
      <c r="H3" s="18" t="str">
        <f>IF(H2=$B$3,'Entry Cr&amp;Dr'!$J$5,"")</f>
        <v/>
      </c>
      <c r="I3" s="18" t="str">
        <f>IF(I2=$B$3,'Entry Cr&amp;Dr'!$J$5,"")</f>
        <v/>
      </c>
      <c r="J3" s="18">
        <f>IF(J2=$B$3,'Entry Cr&amp;Dr'!$J$5,"")</f>
        <v>100</v>
      </c>
      <c r="K3" s="18" t="str">
        <f>IF(K2=$B$3,'Entry Cr&amp;Dr'!$J$5,"")</f>
        <v/>
      </c>
      <c r="L3" s="18" t="str">
        <f>IF(L2=$B$3,'Entry Cr&amp;Dr'!$J$5,"")</f>
        <v/>
      </c>
      <c r="M3" s="18" t="str">
        <f>IF(M2=$B$3,'Entry Cr&amp;Dr'!$J$5,"")</f>
        <v/>
      </c>
      <c r="N3" s="18" t="str">
        <f>IF(N2=$B$3,'Entry Cr&amp;Dr'!$J$5,"")</f>
        <v/>
      </c>
      <c r="O3" s="18" t="str">
        <f>IF(O2=$B$3,'Entry Cr&amp;Dr'!$J$5,"")</f>
        <v/>
      </c>
      <c r="P3" s="5">
        <f>IF(SUM(D3:O3)=0,"",SUM(D3:O3))</f>
        <v>100</v>
      </c>
      <c r="Q3" s="48"/>
      <c r="R3" s="5">
        <f>IFERROR(P3-Q3,"")</f>
        <v>100</v>
      </c>
      <c r="T3" s="132" t="s">
        <v>94</v>
      </c>
      <c r="U3" s="133"/>
      <c r="V3" s="133"/>
      <c r="W3" s="133"/>
      <c r="X3" s="133"/>
      <c r="Y3" s="134"/>
    </row>
    <row r="4" spans="1:26" ht="45" customHeight="1" x14ac:dyDescent="0.25">
      <c r="A4" s="16">
        <f>IF('Entry Cr&amp;Dr'!G6="","",'Entry Cr&amp;Dr'!G6)</f>
        <v>44014</v>
      </c>
      <c r="B4" s="19" t="str">
        <f>IF('Entry Cr&amp;Dr'!H6="","",'Entry Cr&amp;Dr'!H6)</f>
        <v>Vikas Kosh</v>
      </c>
      <c r="C4" s="22" t="str">
        <f>IF('Entry Cr&amp;Dr'!I6="","",'Entry Cr&amp;Dr'!I6)</f>
        <v>fctyh fcy ds tek</v>
      </c>
      <c r="D4" s="18" t="str">
        <f>IF(D2=$B$4,'Entry Cr&amp;Dr'!$J$6,"")</f>
        <v/>
      </c>
      <c r="E4" s="18">
        <f>IF(E2=$B$4,'Entry Cr&amp;Dr'!$J$6,"")</f>
        <v>100</v>
      </c>
      <c r="F4" s="18" t="str">
        <f>IF(F2=$B$4,'Entry Cr&amp;Dr'!$J$6,"")</f>
        <v/>
      </c>
      <c r="G4" s="18" t="str">
        <f>IF(G2=$B$4,'Entry Cr&amp;Dr'!$J$6,"")</f>
        <v/>
      </c>
      <c r="H4" s="18" t="str">
        <f>IF(H2=$B$4,'Entry Cr&amp;Dr'!$J$6,"")</f>
        <v/>
      </c>
      <c r="I4" s="18" t="str">
        <f>IF(I2=$B$4,'Entry Cr&amp;Dr'!$J$6,"")</f>
        <v/>
      </c>
      <c r="J4" s="18" t="str">
        <f>IF(J2=$B$4,'Entry Cr&amp;Dr'!$J$6,"")</f>
        <v/>
      </c>
      <c r="K4" s="18" t="str">
        <f>IF(K2=$B$4,'Entry Cr&amp;Dr'!$J$6,"")</f>
        <v/>
      </c>
      <c r="L4" s="18" t="str">
        <f>IF(L2=$B$4,'Entry Cr&amp;Dr'!$J$6,"")</f>
        <v/>
      </c>
      <c r="M4" s="18" t="str">
        <f>IF(M2=$B$4,'Entry Cr&amp;Dr'!$J$6,"")</f>
        <v/>
      </c>
      <c r="N4" s="18" t="str">
        <f>IF(N2=$B$4,'Entry Cr&amp;Dr'!$J$6,"")</f>
        <v/>
      </c>
      <c r="O4" s="18" t="str">
        <f>IF(O2=$B$4,'Entry Cr&amp;Dr'!$J$6,"")</f>
        <v/>
      </c>
      <c r="P4" s="5">
        <f t="shared" ref="P4:P43" si="0">IF(SUM(D4:O4)=0,"",SUM(D4:O4))</f>
        <v>100</v>
      </c>
      <c r="Q4" s="48">
        <v>100</v>
      </c>
      <c r="R4" s="5">
        <f t="shared" ref="R4:R43" si="1">IFERROR(P4-Q4,"")</f>
        <v>0</v>
      </c>
      <c r="T4" s="135"/>
      <c r="U4" s="136"/>
      <c r="V4" s="136"/>
      <c r="W4" s="136"/>
      <c r="X4" s="136"/>
      <c r="Y4" s="137"/>
    </row>
    <row r="5" spans="1:26" ht="45" customHeight="1" x14ac:dyDescent="0.25">
      <c r="A5" s="16">
        <f>IF('Entry Cr&amp;Dr'!G7="","",'Entry Cr&amp;Dr'!G7)</f>
        <v>44015</v>
      </c>
      <c r="B5" s="19" t="str">
        <f>IF('Entry Cr&amp;Dr'!H7="","",'Entry Cr&amp;Dr'!H7)</f>
        <v>CSG</v>
      </c>
      <c r="C5" s="49" t="str">
        <f>IF('Entry Cr&amp;Dr'!I7="","",'Entry Cr&amp;Dr'!I7)</f>
        <v>fctyh fcy ds tek</v>
      </c>
      <c r="D5" s="18">
        <f>IF(D2=$B$5,'Entry Cr&amp;Dr'!$J$7,"")</f>
        <v>1000</v>
      </c>
      <c r="E5" s="18" t="str">
        <f>IF(E2=$B$5,'Entry Cr&amp;Dr'!$J$7,"")</f>
        <v/>
      </c>
      <c r="F5" s="18" t="str">
        <f>IF(F2=$B$5,'Entry Cr&amp;Dr'!$J$7,"")</f>
        <v/>
      </c>
      <c r="G5" s="18" t="str">
        <f>IF(G2=$B$5,'Entry Cr&amp;Dr'!$J$7,"")</f>
        <v/>
      </c>
      <c r="H5" s="18" t="str">
        <f>IF(H2=$B$5,'Entry Cr&amp;Dr'!$J$7,"")</f>
        <v/>
      </c>
      <c r="I5" s="18" t="str">
        <f>IF(I2=$B$5,'Entry Cr&amp;Dr'!$J$7,"")</f>
        <v/>
      </c>
      <c r="J5" s="18" t="str">
        <f>IF(J2=$B$5,'Entry Cr&amp;Dr'!$J$7,"")</f>
        <v/>
      </c>
      <c r="K5" s="18" t="str">
        <f>IF(K2=$B$5,'Entry Cr&amp;Dr'!$J$7,"")</f>
        <v/>
      </c>
      <c r="L5" s="18" t="str">
        <f>IF(L2=$B$5,'Entry Cr&amp;Dr'!$J$7,"")</f>
        <v/>
      </c>
      <c r="M5" s="18" t="str">
        <f>IF(M2=$B$5,'Entry Cr&amp;Dr'!$J$7,"")</f>
        <v/>
      </c>
      <c r="N5" s="18" t="str">
        <f>IF(N2=$B$5,'Entry Cr&amp;Dr'!$J$7,"")</f>
        <v/>
      </c>
      <c r="O5" s="18" t="str">
        <f>IF(O2=$B$5,'Entry Cr&amp;Dr'!$J$7,"")</f>
        <v/>
      </c>
      <c r="P5" s="5">
        <f t="shared" si="0"/>
        <v>1000</v>
      </c>
      <c r="Q5" s="48"/>
      <c r="R5" s="5">
        <f t="shared" si="1"/>
        <v>1000</v>
      </c>
      <c r="T5" s="138"/>
      <c r="U5" s="139"/>
      <c r="V5" s="139"/>
      <c r="W5" s="139"/>
      <c r="X5" s="139"/>
      <c r="Y5" s="140"/>
    </row>
    <row r="6" spans="1:26" ht="45" customHeight="1" x14ac:dyDescent="0.25">
      <c r="A6" s="16">
        <f>IF('Entry Cr&amp;Dr'!G8="","",'Entry Cr&amp;Dr'!G8)</f>
        <v>44016</v>
      </c>
      <c r="B6" s="19" t="str">
        <f>IF('Entry Cr&amp;Dr'!H8="","",'Entry Cr&amp;Dr'!H8)</f>
        <v>SMC Training</v>
      </c>
      <c r="C6" s="22" t="str">
        <f>IF('Entry Cr&amp;Dr'!I8="","",'Entry Cr&amp;Dr'!I8)</f>
        <v>fctyh fcy ds tek</v>
      </c>
      <c r="D6" s="18" t="str">
        <f>IF(D2=$B$6,'Entry Cr&amp;Dr'!$J$8,"")</f>
        <v/>
      </c>
      <c r="E6" s="18" t="str">
        <f>IF(E2=$B$6,'Entry Cr&amp;Dr'!$J$8,"")</f>
        <v/>
      </c>
      <c r="F6" s="18" t="str">
        <f>IF(F2=$B$6,'Entry Cr&amp;Dr'!$J$8,"")</f>
        <v/>
      </c>
      <c r="G6" s="18" t="str">
        <f>IF(G2=$B$6,'Entry Cr&amp;Dr'!$J$8,"")</f>
        <v/>
      </c>
      <c r="H6" s="18" t="str">
        <f>IF(H2=$B$6,'Entry Cr&amp;Dr'!$J$8,"")</f>
        <v/>
      </c>
      <c r="I6" s="18" t="str">
        <f>IF(I2=$B$6,'Entry Cr&amp;Dr'!$J$8,"")</f>
        <v/>
      </c>
      <c r="J6" s="18" t="str">
        <f>IF(J2=$B$6,'Entry Cr&amp;Dr'!$J$8,"")</f>
        <v/>
      </c>
      <c r="K6" s="18" t="str">
        <f>IF(K2=$B$6,'Entry Cr&amp;Dr'!$J$8,"")</f>
        <v/>
      </c>
      <c r="L6" s="18" t="str">
        <f>IF(L2=$B$6,'Entry Cr&amp;Dr'!$J$8,"")</f>
        <v/>
      </c>
      <c r="M6" s="18">
        <f>IF(M2=$B$6,'Entry Cr&amp;Dr'!$J$8,"")</f>
        <v>1000</v>
      </c>
      <c r="N6" s="18" t="str">
        <f>IF(N2=$B$6,'Entry Cr&amp;Dr'!$J$8,"")</f>
        <v/>
      </c>
      <c r="O6" s="18" t="str">
        <f>IF(O2=$B$6,'Entry Cr&amp;Dr'!$J$8,"")</f>
        <v/>
      </c>
      <c r="P6" s="5">
        <f t="shared" si="0"/>
        <v>1000</v>
      </c>
      <c r="Q6" s="48">
        <v>1000</v>
      </c>
      <c r="R6" s="5">
        <f t="shared" si="1"/>
        <v>0</v>
      </c>
    </row>
    <row r="7" spans="1:26" ht="45" customHeight="1" x14ac:dyDescent="0.25">
      <c r="A7" s="16" t="str">
        <f>IF('Entry Cr&amp;Dr'!G9="","",'Entry Cr&amp;Dr'!G9)</f>
        <v/>
      </c>
      <c r="B7" s="19" t="str">
        <f>IF('Entry Cr&amp;Dr'!H9="","",'Entry Cr&amp;Dr'!H9)</f>
        <v/>
      </c>
      <c r="C7" s="22" t="str">
        <f>IF('Entry Cr&amp;Dr'!I9="","",'Entry Cr&amp;Dr'!I9)</f>
        <v/>
      </c>
      <c r="D7" s="18" t="str">
        <f>IF(D2=$B$7,'Entry Cr&amp;Dr'!$J$9,"")</f>
        <v/>
      </c>
      <c r="E7" s="18" t="str">
        <f>IF(E2=$B$7,'Entry Cr&amp;Dr'!$J$9,"")</f>
        <v/>
      </c>
      <c r="F7" s="18" t="str">
        <f>IF(F2=$B$7,'Entry Cr&amp;Dr'!$J$9,"")</f>
        <v/>
      </c>
      <c r="G7" s="18" t="str">
        <f>IF(G2=$B$7,'Entry Cr&amp;Dr'!$J$9,"")</f>
        <v/>
      </c>
      <c r="H7" s="18" t="str">
        <f>IF(H2=$B$7,'Entry Cr&amp;Dr'!$J$9,"")</f>
        <v/>
      </c>
      <c r="I7" s="18" t="str">
        <f>IF(I2=$B$7,'Entry Cr&amp;Dr'!$J$9,"")</f>
        <v/>
      </c>
      <c r="J7" s="18" t="str">
        <f>IF(J2=$B$7,'Entry Cr&amp;Dr'!$J$9,"")</f>
        <v/>
      </c>
      <c r="K7" s="18" t="str">
        <f>IF(K2=$B$7,'Entry Cr&amp;Dr'!$J$9,"")</f>
        <v/>
      </c>
      <c r="L7" s="18" t="str">
        <f>IF(L2=$B$7,'Entry Cr&amp;Dr'!$J$9,"")</f>
        <v/>
      </c>
      <c r="M7" s="18" t="str">
        <f>IF(M2=$B$7,'Entry Cr&amp;Dr'!$J$9,"")</f>
        <v/>
      </c>
      <c r="N7" s="18" t="str">
        <f>IF(N2=$B$7,'Entry Cr&amp;Dr'!$J$9,"")</f>
        <v/>
      </c>
      <c r="O7" s="18" t="str">
        <f>IF(O2=$B$7,'Entry Cr&amp;Dr'!$J$9,"")</f>
        <v/>
      </c>
      <c r="P7" s="5" t="str">
        <f t="shared" si="0"/>
        <v/>
      </c>
      <c r="Q7" s="48"/>
      <c r="R7" s="5" t="str">
        <f t="shared" si="1"/>
        <v/>
      </c>
    </row>
    <row r="8" spans="1:26" ht="45" customHeight="1" x14ac:dyDescent="0.25">
      <c r="A8" s="16" t="str">
        <f>IF('Entry Cr&amp;Dr'!G10="","",'Entry Cr&amp;Dr'!G10)</f>
        <v/>
      </c>
      <c r="B8" s="19" t="str">
        <f>IF('Entry Cr&amp;Dr'!H10="","",'Entry Cr&amp;Dr'!H10)</f>
        <v/>
      </c>
      <c r="C8" s="22" t="str">
        <f>IF('Entry Cr&amp;Dr'!I10="","",'Entry Cr&amp;Dr'!I10)</f>
        <v/>
      </c>
      <c r="D8" s="18" t="str">
        <f>IF(D2=$B$8,'Entry Cr&amp;Dr'!$J$10,"")</f>
        <v/>
      </c>
      <c r="E8" s="18" t="str">
        <f>IF(E2=$B$8,'Entry Cr&amp;Dr'!$J$10,"")</f>
        <v/>
      </c>
      <c r="F8" s="18" t="str">
        <f>IF(F2=$B$8,'Entry Cr&amp;Dr'!$J$10,"")</f>
        <v/>
      </c>
      <c r="G8" s="18" t="str">
        <f>IF(G2=$B$8,'Entry Cr&amp;Dr'!$J$10,"")</f>
        <v/>
      </c>
      <c r="H8" s="18" t="str">
        <f>IF(H2=$B$8,'Entry Cr&amp;Dr'!$J$10,"")</f>
        <v/>
      </c>
      <c r="I8" s="18" t="str">
        <f>IF(I2=$B$8,'Entry Cr&amp;Dr'!$J$10,"")</f>
        <v/>
      </c>
      <c r="J8" s="18" t="str">
        <f>IF(J2=$B$8,'Entry Cr&amp;Dr'!$J$10,"")</f>
        <v/>
      </c>
      <c r="K8" s="18" t="str">
        <f>IF(K2=$B$8,'Entry Cr&amp;Dr'!$J$10,"")</f>
        <v/>
      </c>
      <c r="L8" s="18" t="str">
        <f>IF(L2=$B$8,'Entry Cr&amp;Dr'!$J$10,"")</f>
        <v/>
      </c>
      <c r="M8" s="18" t="str">
        <f>IF(M2=$B$8,'Entry Cr&amp;Dr'!$J$10,"")</f>
        <v/>
      </c>
      <c r="N8" s="18" t="str">
        <f>IF(N2=$B$8,'Entry Cr&amp;Dr'!$J$10,"")</f>
        <v/>
      </c>
      <c r="O8" s="18" t="str">
        <f>IF(O2=$B$8,'Entry Cr&amp;Dr'!$J$10,"")</f>
        <v/>
      </c>
      <c r="P8" s="5" t="str">
        <f t="shared" si="0"/>
        <v/>
      </c>
      <c r="Q8" s="48"/>
      <c r="R8" s="5" t="str">
        <f t="shared" si="1"/>
        <v/>
      </c>
    </row>
    <row r="9" spans="1:26" ht="45" customHeight="1" x14ac:dyDescent="0.25">
      <c r="A9" s="16" t="str">
        <f>IF('Entry Cr&amp;Dr'!G11="","",'Entry Cr&amp;Dr'!G11)</f>
        <v/>
      </c>
      <c r="B9" s="19" t="str">
        <f>IF('Entry Cr&amp;Dr'!H11="","",'Entry Cr&amp;Dr'!H11)</f>
        <v/>
      </c>
      <c r="C9" s="22" t="str">
        <f>IF('Entry Cr&amp;Dr'!I11="","",'Entry Cr&amp;Dr'!I11)</f>
        <v/>
      </c>
      <c r="D9" s="18" t="str">
        <f>IF(D2=$B$9,'Entry Cr&amp;Dr'!$J$11,"")</f>
        <v/>
      </c>
      <c r="E9" s="18" t="str">
        <f>IF(E2=$B$9,'Entry Cr&amp;Dr'!$J$11,"")</f>
        <v/>
      </c>
      <c r="F9" s="18" t="str">
        <f>IF(F2=$B$9,'Entry Cr&amp;Dr'!$J$11,"")</f>
        <v/>
      </c>
      <c r="G9" s="18" t="str">
        <f>IF(G2=$B$9,'Entry Cr&amp;Dr'!$J$11,"")</f>
        <v/>
      </c>
      <c r="H9" s="18" t="str">
        <f>IF(H2=$B$9,'Entry Cr&amp;Dr'!$J$11,"")</f>
        <v/>
      </c>
      <c r="I9" s="18" t="str">
        <f>IF(I2=$B$9,'Entry Cr&amp;Dr'!$J$11,"")</f>
        <v/>
      </c>
      <c r="J9" s="18" t="str">
        <f>IF(J2=$B$9,'Entry Cr&amp;Dr'!$J$11,"")</f>
        <v/>
      </c>
      <c r="K9" s="18" t="str">
        <f>IF(K2=$B$9,'Entry Cr&amp;Dr'!$J$11,"")</f>
        <v/>
      </c>
      <c r="L9" s="18" t="str">
        <f>IF(L2=$B$9,'Entry Cr&amp;Dr'!$J$11,"")</f>
        <v/>
      </c>
      <c r="M9" s="18" t="str">
        <f>IF(M2=$B$9,'Entry Cr&amp;Dr'!$J$11,"")</f>
        <v/>
      </c>
      <c r="N9" s="18" t="str">
        <f>IF(N2=$B$9,'Entry Cr&amp;Dr'!$J$11,"")</f>
        <v/>
      </c>
      <c r="O9" s="18" t="str">
        <f>IF(O2=$B$9,'Entry Cr&amp;Dr'!$J$11,"")</f>
        <v/>
      </c>
      <c r="P9" s="5" t="str">
        <f t="shared" si="0"/>
        <v/>
      </c>
      <c r="Q9" s="48"/>
      <c r="R9" s="5" t="str">
        <f t="shared" si="1"/>
        <v/>
      </c>
      <c r="T9" s="127" t="s">
        <v>80</v>
      </c>
      <c r="U9" s="127"/>
      <c r="V9" s="127"/>
      <c r="W9" s="127"/>
      <c r="X9" s="127"/>
      <c r="Y9" s="127"/>
      <c r="Z9" s="127"/>
    </row>
    <row r="10" spans="1:26" ht="45" customHeight="1" x14ac:dyDescent="0.25">
      <c r="A10" s="16" t="str">
        <f>IF('Entry Cr&amp;Dr'!G12="","",'Entry Cr&amp;Dr'!G12)</f>
        <v/>
      </c>
      <c r="B10" s="19" t="str">
        <f>IF('Entry Cr&amp;Dr'!H12="","",'Entry Cr&amp;Dr'!H12)</f>
        <v/>
      </c>
      <c r="C10" s="22" t="str">
        <f>IF('Entry Cr&amp;Dr'!I12="","",'Entry Cr&amp;Dr'!I12)</f>
        <v/>
      </c>
      <c r="D10" s="18" t="str">
        <f>IF(D2=$B$10,'Entry Cr&amp;Dr'!$J$12,"")</f>
        <v/>
      </c>
      <c r="E10" s="18" t="str">
        <f>IF(E2=$B$10,'Entry Cr&amp;Dr'!$J$12,"")</f>
        <v/>
      </c>
      <c r="F10" s="18" t="str">
        <f>IF(F2=$B$10,'Entry Cr&amp;Dr'!$J$12,"")</f>
        <v/>
      </c>
      <c r="G10" s="18" t="str">
        <f>IF(G2=$B$10,'Entry Cr&amp;Dr'!$J$12,"")</f>
        <v/>
      </c>
      <c r="H10" s="18" t="str">
        <f>IF(H2=$B$10,'Entry Cr&amp;Dr'!$J$12,"")</f>
        <v/>
      </c>
      <c r="I10" s="18" t="str">
        <f>IF(I2=$B$10,'Entry Cr&amp;Dr'!$J$12,"")</f>
        <v/>
      </c>
      <c r="J10" s="18" t="str">
        <f>IF(J2=$B$10,'Entry Cr&amp;Dr'!$J$12,"")</f>
        <v/>
      </c>
      <c r="K10" s="18" t="str">
        <f>IF(K2=$B$10,'Entry Cr&amp;Dr'!$J$12,"")</f>
        <v/>
      </c>
      <c r="L10" s="18" t="str">
        <f>IF(L2=$B$10,'Entry Cr&amp;Dr'!$J$12,"")</f>
        <v/>
      </c>
      <c r="M10" s="18" t="str">
        <f>IF(M2=$B$10,'Entry Cr&amp;Dr'!$J$12,"")</f>
        <v/>
      </c>
      <c r="N10" s="18" t="str">
        <f>IF(N2=$B$10,'Entry Cr&amp;Dr'!$J$12,"")</f>
        <v/>
      </c>
      <c r="O10" s="18" t="str">
        <f>IF(O2=$B$10,'Entry Cr&amp;Dr'!$J$12,"")</f>
        <v/>
      </c>
      <c r="P10" s="5" t="str">
        <f t="shared" si="0"/>
        <v/>
      </c>
      <c r="Q10" s="48"/>
      <c r="R10" s="5" t="str">
        <f t="shared" si="1"/>
        <v/>
      </c>
    </row>
    <row r="11" spans="1:26" ht="45" customHeight="1" x14ac:dyDescent="0.25">
      <c r="A11" s="16" t="str">
        <f>IF('Entry Cr&amp;Dr'!G13="","",'Entry Cr&amp;Dr'!G13)</f>
        <v/>
      </c>
      <c r="B11" s="19" t="str">
        <f>IF('Entry Cr&amp;Dr'!H13="","",'Entry Cr&amp;Dr'!H13)</f>
        <v/>
      </c>
      <c r="C11" s="22" t="str">
        <f>IF('Entry Cr&amp;Dr'!I13="","",'Entry Cr&amp;Dr'!I13)</f>
        <v/>
      </c>
      <c r="D11" s="18" t="str">
        <f>IF(D2=$B$11,'Entry Cr&amp;Dr'!$J$13,"")</f>
        <v/>
      </c>
      <c r="E11" s="18" t="str">
        <f>IF(E2=$B$11,'Entry Cr&amp;Dr'!$J$13,"")</f>
        <v/>
      </c>
      <c r="F11" s="18" t="str">
        <f>IF(F2=$B$11,'Entry Cr&amp;Dr'!$J$13,"")</f>
        <v/>
      </c>
      <c r="G11" s="18" t="str">
        <f>IF(G2=$B$11,'Entry Cr&amp;Dr'!$J$13,"")</f>
        <v/>
      </c>
      <c r="H11" s="18" t="str">
        <f>IF(H2=$B$11,'Entry Cr&amp;Dr'!$J$13,"")</f>
        <v/>
      </c>
      <c r="I11" s="18" t="str">
        <f>IF(I2=$B$11,'Entry Cr&amp;Dr'!$J$13,"")</f>
        <v/>
      </c>
      <c r="J11" s="18" t="str">
        <f>IF(J2=$B$11,'Entry Cr&amp;Dr'!$J$13,"")</f>
        <v/>
      </c>
      <c r="K11" s="18" t="str">
        <f>IF(K2=$B$11,'Entry Cr&amp;Dr'!$J$13,"")</f>
        <v/>
      </c>
      <c r="L11" s="18" t="str">
        <f>IF(L2=$B$11,'Entry Cr&amp;Dr'!$J$13,"")</f>
        <v/>
      </c>
      <c r="M11" s="18" t="str">
        <f>IF(M2=$B$11,'Entry Cr&amp;Dr'!$J$13,"")</f>
        <v/>
      </c>
      <c r="N11" s="18" t="str">
        <f>IF(N2=$B$11,'Entry Cr&amp;Dr'!$J$13,"")</f>
        <v/>
      </c>
      <c r="O11" s="18" t="str">
        <f>IF(O2=$B$11,'Entry Cr&amp;Dr'!$J$13,"")</f>
        <v/>
      </c>
      <c r="P11" s="5" t="str">
        <f t="shared" si="0"/>
        <v/>
      </c>
      <c r="Q11" s="48"/>
      <c r="R11" s="5" t="str">
        <f t="shared" si="1"/>
        <v/>
      </c>
    </row>
    <row r="12" spans="1:26" ht="45" customHeight="1" x14ac:dyDescent="0.25">
      <c r="A12" s="16" t="str">
        <f>IF('Entry Cr&amp;Dr'!G14="","",'Entry Cr&amp;Dr'!G14)</f>
        <v/>
      </c>
      <c r="B12" s="19" t="str">
        <f>IF('Entry Cr&amp;Dr'!H14="","",'Entry Cr&amp;Dr'!H14)</f>
        <v/>
      </c>
      <c r="C12" s="22" t="str">
        <f>IF('Entry Cr&amp;Dr'!I14="","",'Entry Cr&amp;Dr'!I14)</f>
        <v/>
      </c>
      <c r="D12" s="18" t="str">
        <f>IF(D2=$B$12,'Entry Cr&amp;Dr'!$J$14,"")</f>
        <v/>
      </c>
      <c r="E12" s="18" t="str">
        <f>IF(E2=$B$12,'Entry Cr&amp;Dr'!$J$14,"")</f>
        <v/>
      </c>
      <c r="F12" s="18" t="str">
        <f>IF(F2=$B$12,'Entry Cr&amp;Dr'!$J$14,"")</f>
        <v/>
      </c>
      <c r="G12" s="18" t="str">
        <f>IF(G2=$B$12,'Entry Cr&amp;Dr'!$J$14,"")</f>
        <v/>
      </c>
      <c r="H12" s="18" t="str">
        <f>IF(H2=$B$12,'Entry Cr&amp;Dr'!$J$14,"")</f>
        <v/>
      </c>
      <c r="I12" s="18" t="str">
        <f>IF(I2=$B$12,'Entry Cr&amp;Dr'!$J$14,"")</f>
        <v/>
      </c>
      <c r="J12" s="18" t="str">
        <f>IF(J2=$B$12,'Entry Cr&amp;Dr'!$J$14,"")</f>
        <v/>
      </c>
      <c r="K12" s="18" t="str">
        <f>IF(K2=$B$12,'Entry Cr&amp;Dr'!$J$14,"")</f>
        <v/>
      </c>
      <c r="L12" s="18" t="str">
        <f>IF(L2=$B$12,'Entry Cr&amp;Dr'!$J$14,"")</f>
        <v/>
      </c>
      <c r="M12" s="18" t="str">
        <f>IF(M2=$B$12,'Entry Cr&amp;Dr'!$J$14,"")</f>
        <v/>
      </c>
      <c r="N12" s="18" t="str">
        <f>IF(N2=$B$12,'Entry Cr&amp;Dr'!$J$14,"")</f>
        <v/>
      </c>
      <c r="O12" s="18" t="str">
        <f>IF(O2=$B$12,'Entry Cr&amp;Dr'!$J$14,"")</f>
        <v/>
      </c>
      <c r="P12" s="5" t="str">
        <f t="shared" si="0"/>
        <v/>
      </c>
      <c r="Q12" s="48"/>
      <c r="R12" s="5" t="str">
        <f t="shared" si="1"/>
        <v/>
      </c>
    </row>
    <row r="13" spans="1:26" ht="45" customHeight="1" x14ac:dyDescent="0.25">
      <c r="A13" s="16" t="str">
        <f>IF('Entry Cr&amp;Dr'!G15="","",'Entry Cr&amp;Dr'!G15)</f>
        <v/>
      </c>
      <c r="B13" s="19" t="str">
        <f>IF('Entry Cr&amp;Dr'!H15="","",'Entry Cr&amp;Dr'!H15)</f>
        <v/>
      </c>
      <c r="C13" s="22" t="str">
        <f>IF('Entry Cr&amp;Dr'!I15="","",'Entry Cr&amp;Dr'!I15)</f>
        <v/>
      </c>
      <c r="D13" s="18" t="str">
        <f>IF(D2=$B$13,'Entry Cr&amp;Dr'!$J$15,"")</f>
        <v/>
      </c>
      <c r="E13" s="18" t="str">
        <f>IF(E2=$B$13,'Entry Cr&amp;Dr'!$J$15,"")</f>
        <v/>
      </c>
      <c r="F13" s="18" t="str">
        <f>IF(F2=$B$13,'Entry Cr&amp;Dr'!$J$15,"")</f>
        <v/>
      </c>
      <c r="G13" s="18" t="str">
        <f>IF(G2=$B$13,'Entry Cr&amp;Dr'!$J$15,"")</f>
        <v/>
      </c>
      <c r="H13" s="18" t="str">
        <f>IF(H2=$B$13,'Entry Cr&amp;Dr'!$J$15,"")</f>
        <v/>
      </c>
      <c r="I13" s="18" t="str">
        <f>IF(I2=$B$13,'Entry Cr&amp;Dr'!$J$15,"")</f>
        <v/>
      </c>
      <c r="J13" s="18" t="str">
        <f>IF(J2=$B$13,'Entry Cr&amp;Dr'!$J$15,"")</f>
        <v/>
      </c>
      <c r="K13" s="18" t="str">
        <f>IF(K2=$B$13,'Entry Cr&amp;Dr'!$J$15,"")</f>
        <v/>
      </c>
      <c r="L13" s="18" t="str">
        <f>IF(L2=$B$13,'Entry Cr&amp;Dr'!$J$15,"")</f>
        <v/>
      </c>
      <c r="M13" s="18" t="str">
        <f>IF(M2=$B$13,'Entry Cr&amp;Dr'!$J$15,"")</f>
        <v/>
      </c>
      <c r="N13" s="18" t="str">
        <f>IF(N2=$B$13,'Entry Cr&amp;Dr'!$J$15,"")</f>
        <v/>
      </c>
      <c r="O13" s="18" t="str">
        <f>IF(O2=$B$13,'Entry Cr&amp;Dr'!$J$15,"")</f>
        <v/>
      </c>
      <c r="P13" s="5" t="str">
        <f t="shared" si="0"/>
        <v/>
      </c>
      <c r="Q13" s="48"/>
      <c r="R13" s="5" t="str">
        <f t="shared" si="1"/>
        <v/>
      </c>
    </row>
    <row r="14" spans="1:26" ht="45" customHeight="1" x14ac:dyDescent="0.25">
      <c r="A14" s="16" t="str">
        <f>IF('Entry Cr&amp;Dr'!G16="","",'Entry Cr&amp;Dr'!G16)</f>
        <v/>
      </c>
      <c r="B14" s="19" t="str">
        <f>IF('Entry Cr&amp;Dr'!H16="","",'Entry Cr&amp;Dr'!H16)</f>
        <v/>
      </c>
      <c r="C14" s="22" t="str">
        <f>IF('Entry Cr&amp;Dr'!I16="","",'Entry Cr&amp;Dr'!I16)</f>
        <v/>
      </c>
      <c r="D14" s="18" t="str">
        <f>IF(D2=$B$14,'Entry Cr&amp;Dr'!$J$16,"")</f>
        <v/>
      </c>
      <c r="E14" s="18" t="str">
        <f>IF(E2=$B$14,'Entry Cr&amp;Dr'!$J$16,"")</f>
        <v/>
      </c>
      <c r="F14" s="18" t="str">
        <f>IF(F2=$B$14,'Entry Cr&amp;Dr'!$J$16,"")</f>
        <v/>
      </c>
      <c r="G14" s="18" t="str">
        <f>IF(G2=$B$14,'Entry Cr&amp;Dr'!$J$16,"")</f>
        <v/>
      </c>
      <c r="H14" s="18" t="str">
        <f>IF(H2=$B$14,'Entry Cr&amp;Dr'!$J$16,"")</f>
        <v/>
      </c>
      <c r="I14" s="18" t="str">
        <f>IF(I2=$B$14,'Entry Cr&amp;Dr'!$J$16,"")</f>
        <v/>
      </c>
      <c r="J14" s="18" t="str">
        <f>IF(J2=$B$14,'Entry Cr&amp;Dr'!$J$16,"")</f>
        <v/>
      </c>
      <c r="K14" s="18" t="str">
        <f>IF(K2=$B$14,'Entry Cr&amp;Dr'!$J$16,"")</f>
        <v/>
      </c>
      <c r="L14" s="18" t="str">
        <f>IF(L2=$B$14,'Entry Cr&amp;Dr'!$J$16,"")</f>
        <v/>
      </c>
      <c r="M14" s="18" t="str">
        <f>IF(M2=$B$14,'Entry Cr&amp;Dr'!$J$16,"")</f>
        <v/>
      </c>
      <c r="N14" s="18" t="str">
        <f>IF(N2=$B$14,'Entry Cr&amp;Dr'!$J$16,"")</f>
        <v/>
      </c>
      <c r="O14" s="18" t="str">
        <f>IF(O2=$B$14,'Entry Cr&amp;Dr'!$J$16,"")</f>
        <v/>
      </c>
      <c r="P14" s="5" t="str">
        <f t="shared" si="0"/>
        <v/>
      </c>
      <c r="Q14" s="48"/>
      <c r="R14" s="5" t="str">
        <f t="shared" si="1"/>
        <v/>
      </c>
    </row>
    <row r="15" spans="1:26" ht="45" customHeight="1" x14ac:dyDescent="0.25">
      <c r="A15" s="16" t="str">
        <f>IF('Entry Cr&amp;Dr'!G17="","",'Entry Cr&amp;Dr'!G17)</f>
        <v/>
      </c>
      <c r="B15" s="19" t="str">
        <f>IF('Entry Cr&amp;Dr'!H17="","",'Entry Cr&amp;Dr'!H17)</f>
        <v/>
      </c>
      <c r="C15" s="22" t="str">
        <f>IF('Entry Cr&amp;Dr'!I17="","",'Entry Cr&amp;Dr'!I17)</f>
        <v/>
      </c>
      <c r="D15" s="18" t="str">
        <f>IF(D2=$B$15,'Entry Cr&amp;Dr'!$J$17,"")</f>
        <v/>
      </c>
      <c r="E15" s="18" t="str">
        <f>IF(E2=$B$15,'Entry Cr&amp;Dr'!$J$17,"")</f>
        <v/>
      </c>
      <c r="F15" s="18" t="str">
        <f>IF(F2=$B$15,'Entry Cr&amp;Dr'!$J$17,"")</f>
        <v/>
      </c>
      <c r="G15" s="18" t="str">
        <f>IF(G2=$B$15,'Entry Cr&amp;Dr'!$J$17,"")</f>
        <v/>
      </c>
      <c r="H15" s="18" t="str">
        <f>IF(H2=$B$15,'Entry Cr&amp;Dr'!$J$17,"")</f>
        <v/>
      </c>
      <c r="I15" s="18" t="str">
        <f>IF(I2=$B$15,'Entry Cr&amp;Dr'!$J$17,"")</f>
        <v/>
      </c>
      <c r="J15" s="18" t="str">
        <f>IF(J2=$B$15,'Entry Cr&amp;Dr'!$J$17,"")</f>
        <v/>
      </c>
      <c r="K15" s="18" t="str">
        <f>IF(K2=$B$15,'Entry Cr&amp;Dr'!$J$17,"")</f>
        <v/>
      </c>
      <c r="L15" s="18" t="str">
        <f>IF(L2=$B$15,'Entry Cr&amp;Dr'!$J$17,"")</f>
        <v/>
      </c>
      <c r="M15" s="18" t="str">
        <f>IF(M2=$B$15,'Entry Cr&amp;Dr'!$J$17,"")</f>
        <v/>
      </c>
      <c r="N15" s="18" t="str">
        <f>IF(N2=$B$15,'Entry Cr&amp;Dr'!$J$17,"")</f>
        <v/>
      </c>
      <c r="O15" s="18" t="str">
        <f>IF(O2=$B$15,'Entry Cr&amp;Dr'!$J$17,"")</f>
        <v/>
      </c>
      <c r="P15" s="5" t="str">
        <f t="shared" si="0"/>
        <v/>
      </c>
      <c r="Q15" s="48"/>
      <c r="R15" s="5" t="str">
        <f t="shared" si="1"/>
        <v/>
      </c>
    </row>
    <row r="16" spans="1:26" ht="45" customHeight="1" x14ac:dyDescent="0.25">
      <c r="A16" s="16" t="str">
        <f>IF('Entry Cr&amp;Dr'!G18="","",'Entry Cr&amp;Dr'!G18)</f>
        <v/>
      </c>
      <c r="B16" s="19" t="str">
        <f>IF('Entry Cr&amp;Dr'!H18="","",'Entry Cr&amp;Dr'!H18)</f>
        <v/>
      </c>
      <c r="C16" s="22" t="str">
        <f>IF('Entry Cr&amp;Dr'!I18="","",'Entry Cr&amp;Dr'!I18)</f>
        <v/>
      </c>
      <c r="D16" s="18" t="str">
        <f>IF(D2=$B$16,'Entry Cr&amp;Dr'!$J$18,"")</f>
        <v/>
      </c>
      <c r="E16" s="18" t="str">
        <f>IF(E2=$B$16,'Entry Cr&amp;Dr'!$J$18,"")</f>
        <v/>
      </c>
      <c r="F16" s="18" t="str">
        <f>IF(F2=$B$16,'Entry Cr&amp;Dr'!$J$18,"")</f>
        <v/>
      </c>
      <c r="G16" s="18" t="str">
        <f>IF(G2=$B$16,'Entry Cr&amp;Dr'!$J$18,"")</f>
        <v/>
      </c>
      <c r="H16" s="18" t="str">
        <f>IF(H2=$B$16,'Entry Cr&amp;Dr'!$J$18,"")</f>
        <v/>
      </c>
      <c r="I16" s="18" t="str">
        <f>IF(I2=$B$16,'Entry Cr&amp;Dr'!$J$18,"")</f>
        <v/>
      </c>
      <c r="J16" s="18" t="str">
        <f>IF(J2=$B$16,'Entry Cr&amp;Dr'!$J$18,"")</f>
        <v/>
      </c>
      <c r="K16" s="18" t="str">
        <f>IF(K2=$B$16,'Entry Cr&amp;Dr'!$J$18,"")</f>
        <v/>
      </c>
      <c r="L16" s="18" t="str">
        <f>IF(L2=$B$16,'Entry Cr&amp;Dr'!$J$18,"")</f>
        <v/>
      </c>
      <c r="M16" s="18" t="str">
        <f>IF(M2=$B$16,'Entry Cr&amp;Dr'!$J$18,"")</f>
        <v/>
      </c>
      <c r="N16" s="18" t="str">
        <f>IF(N2=$B$16,'Entry Cr&amp;Dr'!$J$18,"")</f>
        <v/>
      </c>
      <c r="O16" s="18" t="str">
        <f>IF(O2=$B$16,'Entry Cr&amp;Dr'!$J$18,"")</f>
        <v/>
      </c>
      <c r="P16" s="5" t="str">
        <f t="shared" si="0"/>
        <v/>
      </c>
      <c r="Q16" s="48"/>
      <c r="R16" s="5" t="str">
        <f t="shared" si="1"/>
        <v/>
      </c>
    </row>
    <row r="17" spans="1:18" ht="45" customHeight="1" x14ac:dyDescent="0.25">
      <c r="A17" s="16" t="str">
        <f>IF('Entry Cr&amp;Dr'!G19="","",'Entry Cr&amp;Dr'!G19)</f>
        <v/>
      </c>
      <c r="B17" s="19" t="str">
        <f>IF('Entry Cr&amp;Dr'!H19="","",'Entry Cr&amp;Dr'!H19)</f>
        <v/>
      </c>
      <c r="C17" s="22" t="str">
        <f>IF('Entry Cr&amp;Dr'!I19="","",'Entry Cr&amp;Dr'!I19)</f>
        <v/>
      </c>
      <c r="D17" s="18" t="str">
        <f>IF(D2=$B$17,'Entry Cr&amp;Dr'!$J$19,"")</f>
        <v/>
      </c>
      <c r="E17" s="18" t="str">
        <f>IF(E2=$B$17,'Entry Cr&amp;Dr'!$J$19,"")</f>
        <v/>
      </c>
      <c r="F17" s="18" t="str">
        <f>IF(F2=$B$17,'Entry Cr&amp;Dr'!$J$19,"")</f>
        <v/>
      </c>
      <c r="G17" s="18" t="str">
        <f>IF(G2=$B$17,'Entry Cr&amp;Dr'!$J$19,"")</f>
        <v/>
      </c>
      <c r="H17" s="18" t="str">
        <f>IF(H2=$B$17,'Entry Cr&amp;Dr'!$J$19,"")</f>
        <v/>
      </c>
      <c r="I17" s="18" t="str">
        <f>IF(I2=$B$17,'Entry Cr&amp;Dr'!$J$19,"")</f>
        <v/>
      </c>
      <c r="J17" s="18" t="str">
        <f>IF(J2=$B$17,'Entry Cr&amp;Dr'!$J$19,"")</f>
        <v/>
      </c>
      <c r="K17" s="18" t="str">
        <f>IF(K2=$B$17,'Entry Cr&amp;Dr'!$J$19,"")</f>
        <v/>
      </c>
      <c r="L17" s="18" t="str">
        <f>IF(L2=$B$17,'Entry Cr&amp;Dr'!$J$19,"")</f>
        <v/>
      </c>
      <c r="M17" s="18" t="str">
        <f>IF(M2=$B$17,'Entry Cr&amp;Dr'!$J$19,"")</f>
        <v/>
      </c>
      <c r="N17" s="18" t="str">
        <f>IF(N2=$B$17,'Entry Cr&amp;Dr'!$J$19,"")</f>
        <v/>
      </c>
      <c r="O17" s="18" t="str">
        <f>IF(O2=$B$17,'Entry Cr&amp;Dr'!$J$19,"")</f>
        <v/>
      </c>
      <c r="P17" s="5" t="str">
        <f t="shared" si="0"/>
        <v/>
      </c>
      <c r="Q17" s="48"/>
      <c r="R17" s="5" t="str">
        <f t="shared" si="1"/>
        <v/>
      </c>
    </row>
    <row r="18" spans="1:18" ht="45" customHeight="1" x14ac:dyDescent="0.25">
      <c r="A18" s="16" t="str">
        <f>IF('Entry Cr&amp;Dr'!G20="","",'Entry Cr&amp;Dr'!G20)</f>
        <v/>
      </c>
      <c r="B18" s="19" t="str">
        <f>IF('Entry Cr&amp;Dr'!H20="","",'Entry Cr&amp;Dr'!H20)</f>
        <v/>
      </c>
      <c r="C18" s="22" t="str">
        <f>IF('Entry Cr&amp;Dr'!I20="","",'Entry Cr&amp;Dr'!I20)</f>
        <v/>
      </c>
      <c r="D18" s="18" t="str">
        <f>IF(D2=$B$18,'Entry Cr&amp;Dr'!$J$20,"")</f>
        <v/>
      </c>
      <c r="E18" s="18" t="str">
        <f>IF(E2=$B$18,'Entry Cr&amp;Dr'!$J$20,"")</f>
        <v/>
      </c>
      <c r="F18" s="18" t="str">
        <f>IF(F2=$B$18,'Entry Cr&amp;Dr'!$J$20,"")</f>
        <v/>
      </c>
      <c r="G18" s="18" t="str">
        <f>IF(G2=$B$18,'Entry Cr&amp;Dr'!$J$20,"")</f>
        <v/>
      </c>
      <c r="H18" s="18" t="str">
        <f>IF(H2=$B$18,'Entry Cr&amp;Dr'!$J$20,"")</f>
        <v/>
      </c>
      <c r="I18" s="18" t="str">
        <f>IF(I2=$B$18,'Entry Cr&amp;Dr'!$J$20,"")</f>
        <v/>
      </c>
      <c r="J18" s="18" t="str">
        <f>IF(J2=$B$18,'Entry Cr&amp;Dr'!$J$20,"")</f>
        <v/>
      </c>
      <c r="K18" s="18" t="str">
        <f>IF(K2=$B$18,'Entry Cr&amp;Dr'!$J$20,"")</f>
        <v/>
      </c>
      <c r="L18" s="18" t="str">
        <f>IF(L2=$B$18,'Entry Cr&amp;Dr'!$J$20,"")</f>
        <v/>
      </c>
      <c r="M18" s="18" t="str">
        <f>IF(M2=$B$18,'Entry Cr&amp;Dr'!$J$20,"")</f>
        <v/>
      </c>
      <c r="N18" s="18" t="str">
        <f>IF(N2=$B$18,'Entry Cr&amp;Dr'!$J$20,"")</f>
        <v/>
      </c>
      <c r="O18" s="18" t="str">
        <f>IF(O2=$B$18,'Entry Cr&amp;Dr'!$J$20,"")</f>
        <v/>
      </c>
      <c r="P18" s="5" t="str">
        <f t="shared" si="0"/>
        <v/>
      </c>
      <c r="Q18" s="48"/>
      <c r="R18" s="5" t="str">
        <f t="shared" si="1"/>
        <v/>
      </c>
    </row>
    <row r="19" spans="1:18" ht="45" customHeight="1" x14ac:dyDescent="0.25">
      <c r="A19" s="16" t="str">
        <f>IF('Entry Cr&amp;Dr'!G21="","",'Entry Cr&amp;Dr'!G21)</f>
        <v/>
      </c>
      <c r="B19" s="19" t="str">
        <f>IF('Entry Cr&amp;Dr'!H21="","",'Entry Cr&amp;Dr'!H21)</f>
        <v/>
      </c>
      <c r="C19" s="22" t="str">
        <f>IF('Entry Cr&amp;Dr'!I21="","",'Entry Cr&amp;Dr'!I21)</f>
        <v/>
      </c>
      <c r="D19" s="18" t="str">
        <f>IF(D2=$B$19,'Entry Cr&amp;Dr'!$J$21,"")</f>
        <v/>
      </c>
      <c r="E19" s="18" t="str">
        <f>IF(E2=$B$19,'Entry Cr&amp;Dr'!$J$21,"")</f>
        <v/>
      </c>
      <c r="F19" s="18" t="str">
        <f>IF(F2=$B$19,'Entry Cr&amp;Dr'!$J$21,"")</f>
        <v/>
      </c>
      <c r="G19" s="18" t="str">
        <f>IF(G2=$B$19,'Entry Cr&amp;Dr'!$J$21,"")</f>
        <v/>
      </c>
      <c r="H19" s="18" t="str">
        <f>IF(H2=$B$19,'Entry Cr&amp;Dr'!$J$21,"")</f>
        <v/>
      </c>
      <c r="I19" s="18" t="str">
        <f>IF(I2=$B$19,'Entry Cr&amp;Dr'!$J$21,"")</f>
        <v/>
      </c>
      <c r="J19" s="18" t="str">
        <f>IF(J2=$B$19,'Entry Cr&amp;Dr'!$J$21,"")</f>
        <v/>
      </c>
      <c r="K19" s="18" t="str">
        <f>IF(K2=$B$19,'Entry Cr&amp;Dr'!$J$21,"")</f>
        <v/>
      </c>
      <c r="L19" s="18" t="str">
        <f>IF(L2=$B$19,'Entry Cr&amp;Dr'!$J$21,"")</f>
        <v/>
      </c>
      <c r="M19" s="18" t="str">
        <f>IF(M2=$B$19,'Entry Cr&amp;Dr'!$J$21,"")</f>
        <v/>
      </c>
      <c r="N19" s="18" t="str">
        <f>IF(N2=$B$19,'Entry Cr&amp;Dr'!$J$21,"")</f>
        <v/>
      </c>
      <c r="O19" s="18" t="str">
        <f>IF(O2=$B$19,'Entry Cr&amp;Dr'!$J$21,"")</f>
        <v/>
      </c>
      <c r="P19" s="5" t="str">
        <f t="shared" si="0"/>
        <v/>
      </c>
      <c r="Q19" s="48"/>
      <c r="R19" s="5" t="str">
        <f t="shared" si="1"/>
        <v/>
      </c>
    </row>
    <row r="20" spans="1:18" ht="45" customHeight="1" x14ac:dyDescent="0.25">
      <c r="A20" s="16" t="str">
        <f>IF('Entry Cr&amp;Dr'!G22="","",'Entry Cr&amp;Dr'!G22)</f>
        <v/>
      </c>
      <c r="B20" s="19" t="str">
        <f>IF('Entry Cr&amp;Dr'!H22="","",'Entry Cr&amp;Dr'!H22)</f>
        <v/>
      </c>
      <c r="C20" s="22" t="str">
        <f>IF('Entry Cr&amp;Dr'!I22="","",'Entry Cr&amp;Dr'!I22)</f>
        <v/>
      </c>
      <c r="D20" s="18" t="str">
        <f>IF(D2=$B$20,'Entry Cr&amp;Dr'!$J$22,"")</f>
        <v/>
      </c>
      <c r="E20" s="18" t="str">
        <f>IF(E2=$B$20,'Entry Cr&amp;Dr'!$J$22,"")</f>
        <v/>
      </c>
      <c r="F20" s="18" t="str">
        <f>IF(F2=$B$20,'Entry Cr&amp;Dr'!$J$22,"")</f>
        <v/>
      </c>
      <c r="G20" s="18" t="str">
        <f>IF(G2=$B$20,'Entry Cr&amp;Dr'!$J$22,"")</f>
        <v/>
      </c>
      <c r="H20" s="18" t="str">
        <f>IF(H2=$B$20,'Entry Cr&amp;Dr'!$J$22,"")</f>
        <v/>
      </c>
      <c r="I20" s="18" t="str">
        <f>IF(I2=$B$20,'Entry Cr&amp;Dr'!$J$22,"")</f>
        <v/>
      </c>
      <c r="J20" s="18" t="str">
        <f>IF(J2=$B$20,'Entry Cr&amp;Dr'!$J$22,"")</f>
        <v/>
      </c>
      <c r="K20" s="18" t="str">
        <f>IF(K2=$B$20,'Entry Cr&amp;Dr'!$J$22,"")</f>
        <v/>
      </c>
      <c r="L20" s="18" t="str">
        <f>IF(L2=$B$20,'Entry Cr&amp;Dr'!$J$22,"")</f>
        <v/>
      </c>
      <c r="M20" s="18" t="str">
        <f>IF(M2=$B$20,'Entry Cr&amp;Dr'!$J$22,"")</f>
        <v/>
      </c>
      <c r="N20" s="18" t="str">
        <f>IF(N2=$B$20,'Entry Cr&amp;Dr'!$J$22,"")</f>
        <v/>
      </c>
      <c r="O20" s="18" t="str">
        <f>IF(O2=$B$20,'Entry Cr&amp;Dr'!$J$22,"")</f>
        <v/>
      </c>
      <c r="P20" s="5" t="str">
        <f t="shared" si="0"/>
        <v/>
      </c>
      <c r="Q20" s="48"/>
      <c r="R20" s="5" t="str">
        <f t="shared" si="1"/>
        <v/>
      </c>
    </row>
    <row r="21" spans="1:18" ht="45" customHeight="1" x14ac:dyDescent="0.25">
      <c r="A21" s="16" t="str">
        <f>IF('Entry Cr&amp;Dr'!G23="","",'Entry Cr&amp;Dr'!G23)</f>
        <v/>
      </c>
      <c r="B21" s="19" t="str">
        <f>IF('Entry Cr&amp;Dr'!H23="","",'Entry Cr&amp;Dr'!H23)</f>
        <v/>
      </c>
      <c r="C21" s="22" t="str">
        <f>IF('Entry Cr&amp;Dr'!I23="","",'Entry Cr&amp;Dr'!I23)</f>
        <v/>
      </c>
      <c r="D21" s="18" t="str">
        <f>IF(D2=$B$21,'Entry Cr&amp;Dr'!$J$23,"")</f>
        <v/>
      </c>
      <c r="E21" s="18" t="str">
        <f>IF(E2=$B$21,'Entry Cr&amp;Dr'!$J$23,"")</f>
        <v/>
      </c>
      <c r="F21" s="18" t="str">
        <f>IF(F2=$B$21,'Entry Cr&amp;Dr'!$J$23,"")</f>
        <v/>
      </c>
      <c r="G21" s="18" t="str">
        <f>IF(G2=$B$21,'Entry Cr&amp;Dr'!$J$23,"")</f>
        <v/>
      </c>
      <c r="H21" s="18" t="str">
        <f>IF(H2=$B$21,'Entry Cr&amp;Dr'!$J$23,"")</f>
        <v/>
      </c>
      <c r="I21" s="18" t="str">
        <f>IF(I2=$B$21,'Entry Cr&amp;Dr'!$J$23,"")</f>
        <v/>
      </c>
      <c r="J21" s="18" t="str">
        <f>IF(J2=$B$21,'Entry Cr&amp;Dr'!$J$23,"")</f>
        <v/>
      </c>
      <c r="K21" s="18" t="str">
        <f>IF(K2=$B$21,'Entry Cr&amp;Dr'!$J$23,"")</f>
        <v/>
      </c>
      <c r="L21" s="18" t="str">
        <f>IF(L2=$B$21,'Entry Cr&amp;Dr'!$J$23,"")</f>
        <v/>
      </c>
      <c r="M21" s="18" t="str">
        <f>IF(M2=$B$21,'Entry Cr&amp;Dr'!$J$23,"")</f>
        <v/>
      </c>
      <c r="N21" s="18" t="str">
        <f>IF(N2=$B$21,'Entry Cr&amp;Dr'!$J$23,"")</f>
        <v/>
      </c>
      <c r="O21" s="18" t="str">
        <f>IF(O2=$B$21,'Entry Cr&amp;Dr'!$J$23,"")</f>
        <v/>
      </c>
      <c r="P21" s="5" t="str">
        <f t="shared" si="0"/>
        <v/>
      </c>
      <c r="Q21" s="48"/>
      <c r="R21" s="5" t="str">
        <f t="shared" si="1"/>
        <v/>
      </c>
    </row>
    <row r="22" spans="1:18" ht="45" customHeight="1" x14ac:dyDescent="0.25">
      <c r="A22" s="16" t="str">
        <f>IF('Entry Cr&amp;Dr'!G24="","",'Entry Cr&amp;Dr'!G24)</f>
        <v/>
      </c>
      <c r="B22" s="19" t="str">
        <f>IF('Entry Cr&amp;Dr'!H24="","",'Entry Cr&amp;Dr'!H24)</f>
        <v/>
      </c>
      <c r="C22" s="22" t="str">
        <f>IF('Entry Cr&amp;Dr'!I24="","",'Entry Cr&amp;Dr'!I24)</f>
        <v/>
      </c>
      <c r="D22" s="18" t="str">
        <f>IF(D2=$B$22,'Entry Cr&amp;Dr'!$J$24,"")</f>
        <v/>
      </c>
      <c r="E22" s="18" t="str">
        <f>IF(E2=$B$22,'Entry Cr&amp;Dr'!$J$24,"")</f>
        <v/>
      </c>
      <c r="F22" s="18" t="str">
        <f>IF(F2=$B$22,'Entry Cr&amp;Dr'!$J$24,"")</f>
        <v/>
      </c>
      <c r="G22" s="18" t="str">
        <f>IF(G2=$B$22,'Entry Cr&amp;Dr'!$J$24,"")</f>
        <v/>
      </c>
      <c r="H22" s="18" t="str">
        <f>IF(H2=$B$22,'Entry Cr&amp;Dr'!$J$24,"")</f>
        <v/>
      </c>
      <c r="I22" s="18" t="str">
        <f>IF(I2=$B$22,'Entry Cr&amp;Dr'!$J$24,"")</f>
        <v/>
      </c>
      <c r="J22" s="18" t="str">
        <f>IF(J2=$B$22,'Entry Cr&amp;Dr'!$J$24,"")</f>
        <v/>
      </c>
      <c r="K22" s="18" t="str">
        <f>IF(K2=$B$22,'Entry Cr&amp;Dr'!$J$24,"")</f>
        <v/>
      </c>
      <c r="L22" s="18" t="str">
        <f>IF(L2=$B$22,'Entry Cr&amp;Dr'!$J$24,"")</f>
        <v/>
      </c>
      <c r="M22" s="18" t="str">
        <f>IF(M2=$B$22,'Entry Cr&amp;Dr'!$J$24,"")</f>
        <v/>
      </c>
      <c r="N22" s="18" t="str">
        <f>IF(N2=$B$22,'Entry Cr&amp;Dr'!$J$24,"")</f>
        <v/>
      </c>
      <c r="O22" s="18" t="str">
        <f>IF(O2=$B$22,'Entry Cr&amp;Dr'!$J$24,"")</f>
        <v/>
      </c>
      <c r="P22" s="5" t="str">
        <f t="shared" si="0"/>
        <v/>
      </c>
      <c r="Q22" s="48"/>
      <c r="R22" s="5" t="str">
        <f t="shared" si="1"/>
        <v/>
      </c>
    </row>
    <row r="23" spans="1:18" ht="45" customHeight="1" x14ac:dyDescent="0.25">
      <c r="A23" s="16" t="str">
        <f>IF('Entry Cr&amp;Dr'!G25="","",'Entry Cr&amp;Dr'!G25)</f>
        <v/>
      </c>
      <c r="B23" s="19" t="str">
        <f>IF('Entry Cr&amp;Dr'!H25="","",'Entry Cr&amp;Dr'!H25)</f>
        <v/>
      </c>
      <c r="C23" s="22" t="str">
        <f>IF('Entry Cr&amp;Dr'!I25="","",'Entry Cr&amp;Dr'!I25)</f>
        <v/>
      </c>
      <c r="D23" s="18" t="str">
        <f>IF(D2=$B$23,'Entry Cr&amp;Dr'!$J$25,"")</f>
        <v/>
      </c>
      <c r="E23" s="18" t="str">
        <f>IF(E2=$B$23,'Entry Cr&amp;Dr'!$J$25,"")</f>
        <v/>
      </c>
      <c r="F23" s="18" t="str">
        <f>IF(F2=$B$23,'Entry Cr&amp;Dr'!$J$25,"")</f>
        <v/>
      </c>
      <c r="G23" s="18" t="str">
        <f>IF(G2=$B$23,'Entry Cr&amp;Dr'!$J$25,"")</f>
        <v/>
      </c>
      <c r="H23" s="18" t="str">
        <f>IF(H2=$B$23,'Entry Cr&amp;Dr'!$J$25,"")</f>
        <v/>
      </c>
      <c r="I23" s="18" t="str">
        <f>IF(I2=$B$23,'Entry Cr&amp;Dr'!$J$25,"")</f>
        <v/>
      </c>
      <c r="J23" s="18" t="str">
        <f>IF(J2=$B$23,'Entry Cr&amp;Dr'!$J$25,"")</f>
        <v/>
      </c>
      <c r="K23" s="18" t="str">
        <f>IF(K2=$B$23,'Entry Cr&amp;Dr'!$J$25,"")</f>
        <v/>
      </c>
      <c r="L23" s="18" t="str">
        <f>IF(L2=$B$23,'Entry Cr&amp;Dr'!$J$25,"")</f>
        <v/>
      </c>
      <c r="M23" s="18" t="str">
        <f>IF(M2=$B$23,'Entry Cr&amp;Dr'!$J$25,"")</f>
        <v/>
      </c>
      <c r="N23" s="18" t="str">
        <f>IF(N2=$B$23,'Entry Cr&amp;Dr'!$J$25,"")</f>
        <v/>
      </c>
      <c r="O23" s="18" t="str">
        <f>IF(O2=$B$23,'Entry Cr&amp;Dr'!$J$25,"")</f>
        <v/>
      </c>
      <c r="P23" s="5" t="str">
        <f t="shared" si="0"/>
        <v/>
      </c>
      <c r="Q23" s="48"/>
      <c r="R23" s="5" t="str">
        <f t="shared" si="1"/>
        <v/>
      </c>
    </row>
    <row r="24" spans="1:18" ht="45" customHeight="1" x14ac:dyDescent="0.25">
      <c r="A24" s="16" t="str">
        <f>IF('Entry Cr&amp;Dr'!G26="","",'Entry Cr&amp;Dr'!G26)</f>
        <v/>
      </c>
      <c r="B24" s="19" t="str">
        <f>IF('Entry Cr&amp;Dr'!H26="","",'Entry Cr&amp;Dr'!H26)</f>
        <v/>
      </c>
      <c r="C24" s="22" t="str">
        <f>IF('Entry Cr&amp;Dr'!I26="","",'Entry Cr&amp;Dr'!I26)</f>
        <v/>
      </c>
      <c r="D24" s="18" t="str">
        <f>IF(D2=$B$24,'Entry Cr&amp;Dr'!$J$26,"")</f>
        <v/>
      </c>
      <c r="E24" s="18" t="str">
        <f>IF(E2=$B$24,'Entry Cr&amp;Dr'!$J$26,"")</f>
        <v/>
      </c>
      <c r="F24" s="18" t="str">
        <f>IF(F2=$B$24,'Entry Cr&amp;Dr'!$J$26,"")</f>
        <v/>
      </c>
      <c r="G24" s="18" t="str">
        <f>IF(G2=$B$24,'Entry Cr&amp;Dr'!$J$26,"")</f>
        <v/>
      </c>
      <c r="H24" s="18" t="str">
        <f>IF(H2=$B$24,'Entry Cr&amp;Dr'!$J$26,"")</f>
        <v/>
      </c>
      <c r="I24" s="18" t="str">
        <f>IF(I2=$B$24,'Entry Cr&amp;Dr'!$J$26,"")</f>
        <v/>
      </c>
      <c r="J24" s="18" t="str">
        <f>IF(J2=$B$24,'Entry Cr&amp;Dr'!$J$26,"")</f>
        <v/>
      </c>
      <c r="K24" s="18" t="str">
        <f>IF(K2=$B$24,'Entry Cr&amp;Dr'!$J$26,"")</f>
        <v/>
      </c>
      <c r="L24" s="18" t="str">
        <f>IF(L2=$B$24,'Entry Cr&amp;Dr'!$J$26,"")</f>
        <v/>
      </c>
      <c r="M24" s="18" t="str">
        <f>IF(M2=$B$24,'Entry Cr&amp;Dr'!$J$26,"")</f>
        <v/>
      </c>
      <c r="N24" s="18" t="str">
        <f>IF(N2=$B$24,'Entry Cr&amp;Dr'!$J$26,"")</f>
        <v/>
      </c>
      <c r="O24" s="18" t="str">
        <f>IF(O2=$B$24,'Entry Cr&amp;Dr'!$J$26,"")</f>
        <v/>
      </c>
      <c r="P24" s="5" t="str">
        <f t="shared" si="0"/>
        <v/>
      </c>
      <c r="Q24" s="48"/>
      <c r="R24" s="5" t="str">
        <f t="shared" si="1"/>
        <v/>
      </c>
    </row>
    <row r="25" spans="1:18" ht="45" customHeight="1" x14ac:dyDescent="0.25">
      <c r="A25" s="16" t="str">
        <f>IF('Entry Cr&amp;Dr'!G27="","",'Entry Cr&amp;Dr'!G27)</f>
        <v/>
      </c>
      <c r="B25" s="19" t="str">
        <f>IF('Entry Cr&amp;Dr'!H27="","",'Entry Cr&amp;Dr'!H27)</f>
        <v/>
      </c>
      <c r="C25" s="22" t="str">
        <f>IF('Entry Cr&amp;Dr'!I27="","",'Entry Cr&amp;Dr'!I27)</f>
        <v/>
      </c>
      <c r="D25" s="18" t="str">
        <f>IF(D2=$B$25,'Entry Cr&amp;Dr'!$J$27,"")</f>
        <v/>
      </c>
      <c r="E25" s="18" t="str">
        <f>IF(E2=$B$25,'Entry Cr&amp;Dr'!$J$27,"")</f>
        <v/>
      </c>
      <c r="F25" s="18" t="str">
        <f>IF(F2=$B$25,'Entry Cr&amp;Dr'!$J$27,"")</f>
        <v/>
      </c>
      <c r="G25" s="18" t="str">
        <f>IF(G2=$B$25,'Entry Cr&amp;Dr'!$J$27,"")</f>
        <v/>
      </c>
      <c r="H25" s="18" t="str">
        <f>IF(H2=$B$25,'Entry Cr&amp;Dr'!$J$27,"")</f>
        <v/>
      </c>
      <c r="I25" s="18" t="str">
        <f>IF(I2=$B$25,'Entry Cr&amp;Dr'!$J$27,"")</f>
        <v/>
      </c>
      <c r="J25" s="18" t="str">
        <f>IF(J2=$B$25,'Entry Cr&amp;Dr'!$J$27,"")</f>
        <v/>
      </c>
      <c r="K25" s="18" t="str">
        <f>IF(K2=$B$25,'Entry Cr&amp;Dr'!$J$27,"")</f>
        <v/>
      </c>
      <c r="L25" s="18" t="str">
        <f>IF(L2=$B$25,'Entry Cr&amp;Dr'!$J$27,"")</f>
        <v/>
      </c>
      <c r="M25" s="18" t="str">
        <f>IF(M2=$B$25,'Entry Cr&amp;Dr'!$J$27,"")</f>
        <v/>
      </c>
      <c r="N25" s="18" t="str">
        <f>IF(N2=$B$25,'Entry Cr&amp;Dr'!$J$27,"")</f>
        <v/>
      </c>
      <c r="O25" s="18" t="str">
        <f>IF(O2=$B$25,'Entry Cr&amp;Dr'!$J$27,"")</f>
        <v/>
      </c>
      <c r="P25" s="5" t="str">
        <f t="shared" si="0"/>
        <v/>
      </c>
      <c r="Q25" s="48"/>
      <c r="R25" s="5" t="str">
        <f t="shared" si="1"/>
        <v/>
      </c>
    </row>
    <row r="26" spans="1:18" ht="45" customHeight="1" x14ac:dyDescent="0.25">
      <c r="A26" s="16" t="str">
        <f>IF('Entry Cr&amp;Dr'!G28="","",'Entry Cr&amp;Dr'!G28)</f>
        <v/>
      </c>
      <c r="B26" s="19" t="str">
        <f>IF('Entry Cr&amp;Dr'!H28="","",'Entry Cr&amp;Dr'!H28)</f>
        <v/>
      </c>
      <c r="C26" s="22" t="str">
        <f>IF('Entry Cr&amp;Dr'!I28="","",'Entry Cr&amp;Dr'!I28)</f>
        <v/>
      </c>
      <c r="D26" s="18" t="str">
        <f>IF(D2=$B$26,'Entry Cr&amp;Dr'!$J$28,"")</f>
        <v/>
      </c>
      <c r="E26" s="18" t="str">
        <f>IF(E2=$B$26,'Entry Cr&amp;Dr'!$J$28,"")</f>
        <v/>
      </c>
      <c r="F26" s="18" t="str">
        <f>IF(F2=$B$26,'Entry Cr&amp;Dr'!$J$28,"")</f>
        <v/>
      </c>
      <c r="G26" s="18" t="str">
        <f>IF(G2=$B$26,'Entry Cr&amp;Dr'!$J$28,"")</f>
        <v/>
      </c>
      <c r="H26" s="18" t="str">
        <f>IF(H2=$B$26,'Entry Cr&amp;Dr'!$J$28,"")</f>
        <v/>
      </c>
      <c r="I26" s="18" t="str">
        <f>IF(I2=$B$26,'Entry Cr&amp;Dr'!$J$28,"")</f>
        <v/>
      </c>
      <c r="J26" s="18" t="str">
        <f>IF(J2=$B$26,'Entry Cr&amp;Dr'!$J$28,"")</f>
        <v/>
      </c>
      <c r="K26" s="18" t="str">
        <f>IF(K2=$B$26,'Entry Cr&amp;Dr'!$J$28,"")</f>
        <v/>
      </c>
      <c r="L26" s="18" t="str">
        <f>IF(L2=$B$26,'Entry Cr&amp;Dr'!$J$28,"")</f>
        <v/>
      </c>
      <c r="M26" s="18" t="str">
        <f>IF(M2=$B$26,'Entry Cr&amp;Dr'!$J$28,"")</f>
        <v/>
      </c>
      <c r="N26" s="18" t="str">
        <f>IF(N2=$B$26,'Entry Cr&amp;Dr'!$J$28,"")</f>
        <v/>
      </c>
      <c r="O26" s="18" t="str">
        <f>IF(O2=$B$26,'Entry Cr&amp;Dr'!$J$28,"")</f>
        <v/>
      </c>
      <c r="P26" s="5" t="str">
        <f t="shared" si="0"/>
        <v/>
      </c>
      <c r="Q26" s="48"/>
      <c r="R26" s="5" t="str">
        <f t="shared" si="1"/>
        <v/>
      </c>
    </row>
    <row r="27" spans="1:18" ht="45" customHeight="1" x14ac:dyDescent="0.25">
      <c r="A27" s="16" t="str">
        <f>IF('Entry Cr&amp;Dr'!G29="","",'Entry Cr&amp;Dr'!G29)</f>
        <v/>
      </c>
      <c r="B27" s="19" t="str">
        <f>IF('Entry Cr&amp;Dr'!H29="","",'Entry Cr&amp;Dr'!H29)</f>
        <v/>
      </c>
      <c r="C27" s="22" t="str">
        <f>IF('Entry Cr&amp;Dr'!I29="","",'Entry Cr&amp;Dr'!I29)</f>
        <v/>
      </c>
      <c r="D27" s="18" t="str">
        <f>IF(D2=$B$27,'Entry Cr&amp;Dr'!$J$29,"")</f>
        <v/>
      </c>
      <c r="E27" s="18" t="str">
        <f>IF(E2=$B$27,'Entry Cr&amp;Dr'!$J$29,"")</f>
        <v/>
      </c>
      <c r="F27" s="18" t="str">
        <f>IF(F2=$B$27,'Entry Cr&amp;Dr'!$J$29,"")</f>
        <v/>
      </c>
      <c r="G27" s="18" t="str">
        <f>IF(G2=$B$27,'Entry Cr&amp;Dr'!$J$29,"")</f>
        <v/>
      </c>
      <c r="H27" s="18" t="str">
        <f>IF(H2=$B$27,'Entry Cr&amp;Dr'!$J$29,"")</f>
        <v/>
      </c>
      <c r="I27" s="18" t="str">
        <f>IF(I2=$B$27,'Entry Cr&amp;Dr'!$J$29,"")</f>
        <v/>
      </c>
      <c r="J27" s="18" t="str">
        <f>IF(J2=$B$27,'Entry Cr&amp;Dr'!$J$29,"")</f>
        <v/>
      </c>
      <c r="K27" s="18" t="str">
        <f>IF(K2=$B$27,'Entry Cr&amp;Dr'!$J$29,"")</f>
        <v/>
      </c>
      <c r="L27" s="18" t="str">
        <f>IF(L2=$B$27,'Entry Cr&amp;Dr'!$J$29,"")</f>
        <v/>
      </c>
      <c r="M27" s="18" t="str">
        <f>IF(M2=$B$27,'Entry Cr&amp;Dr'!$J$29,"")</f>
        <v/>
      </c>
      <c r="N27" s="18" t="str">
        <f>IF(N2=$B$27,'Entry Cr&amp;Dr'!$J$29,"")</f>
        <v/>
      </c>
      <c r="O27" s="18" t="str">
        <f>IF(O2=$B$27,'Entry Cr&amp;Dr'!$J$29,"")</f>
        <v/>
      </c>
      <c r="P27" s="5" t="str">
        <f t="shared" si="0"/>
        <v/>
      </c>
      <c r="Q27" s="48"/>
      <c r="R27" s="5" t="str">
        <f t="shared" si="1"/>
        <v/>
      </c>
    </row>
    <row r="28" spans="1:18" ht="45" customHeight="1" x14ac:dyDescent="0.25">
      <c r="A28" s="16" t="str">
        <f>IF('Entry Cr&amp;Dr'!G30="","",'Entry Cr&amp;Dr'!G30)</f>
        <v/>
      </c>
      <c r="B28" s="19" t="str">
        <f>IF('Entry Cr&amp;Dr'!H30="","",'Entry Cr&amp;Dr'!H30)</f>
        <v/>
      </c>
      <c r="C28" s="22" t="str">
        <f>IF('Entry Cr&amp;Dr'!I30="","",'Entry Cr&amp;Dr'!I30)</f>
        <v/>
      </c>
      <c r="D28" s="18" t="str">
        <f>IF(D2=$B$28,'Entry Cr&amp;Dr'!$J$30,"")</f>
        <v/>
      </c>
      <c r="E28" s="18" t="str">
        <f>IF(E2=$B$28,'Entry Cr&amp;Dr'!$J$30,"")</f>
        <v/>
      </c>
      <c r="F28" s="18" t="str">
        <f>IF(F2=$B$28,'Entry Cr&amp;Dr'!$J$30,"")</f>
        <v/>
      </c>
      <c r="G28" s="18" t="str">
        <f>IF(G2=$B$28,'Entry Cr&amp;Dr'!$J$30,"")</f>
        <v/>
      </c>
      <c r="H28" s="18" t="str">
        <f>IF(H2=$B$28,'Entry Cr&amp;Dr'!$J$30,"")</f>
        <v/>
      </c>
      <c r="I28" s="18" t="str">
        <f>IF(I2=$B$28,'Entry Cr&amp;Dr'!$J$30,"")</f>
        <v/>
      </c>
      <c r="J28" s="18" t="str">
        <f>IF(J2=$B$28,'Entry Cr&amp;Dr'!$J$30,"")</f>
        <v/>
      </c>
      <c r="K28" s="18" t="str">
        <f>IF(K2=$B$28,'Entry Cr&amp;Dr'!$J$30,"")</f>
        <v/>
      </c>
      <c r="L28" s="18" t="str">
        <f>IF(L2=$B$28,'Entry Cr&amp;Dr'!$J$30,"")</f>
        <v/>
      </c>
      <c r="M28" s="18" t="str">
        <f>IF(M2=$B$28,'Entry Cr&amp;Dr'!$J$30,"")</f>
        <v/>
      </c>
      <c r="N28" s="18" t="str">
        <f>IF(N2=$B$28,'Entry Cr&amp;Dr'!$J$30,"")</f>
        <v/>
      </c>
      <c r="O28" s="18" t="str">
        <f>IF(O2=$B$28,'Entry Cr&amp;Dr'!$J$30,"")</f>
        <v/>
      </c>
      <c r="P28" s="5" t="str">
        <f t="shared" si="0"/>
        <v/>
      </c>
      <c r="Q28" s="48"/>
      <c r="R28" s="5" t="str">
        <f t="shared" si="1"/>
        <v/>
      </c>
    </row>
    <row r="29" spans="1:18" ht="45" customHeight="1" x14ac:dyDescent="0.25">
      <c r="A29" s="16" t="str">
        <f>IF('Entry Cr&amp;Dr'!G31="","",'Entry Cr&amp;Dr'!G31)</f>
        <v/>
      </c>
      <c r="B29" s="19" t="str">
        <f>IF('Entry Cr&amp;Dr'!H31="","",'Entry Cr&amp;Dr'!H31)</f>
        <v/>
      </c>
      <c r="C29" s="22" t="str">
        <f>IF('Entry Cr&amp;Dr'!I31="","",'Entry Cr&amp;Dr'!I31)</f>
        <v/>
      </c>
      <c r="D29" s="18" t="str">
        <f>IF(D2=$B$29,'Entry Cr&amp;Dr'!$J$31,"")</f>
        <v/>
      </c>
      <c r="E29" s="18" t="str">
        <f>IF(E2=$B$29,'Entry Cr&amp;Dr'!$J$31,"")</f>
        <v/>
      </c>
      <c r="F29" s="18" t="str">
        <f>IF(F2=$B$29,'Entry Cr&amp;Dr'!$J$31,"")</f>
        <v/>
      </c>
      <c r="G29" s="18" t="str">
        <f>IF(G2=$B$29,'Entry Cr&amp;Dr'!$J$31,"")</f>
        <v/>
      </c>
      <c r="H29" s="18" t="str">
        <f>IF(H2=$B$29,'Entry Cr&amp;Dr'!$J$31,"")</f>
        <v/>
      </c>
      <c r="I29" s="18" t="str">
        <f>IF(I2=$B$29,'Entry Cr&amp;Dr'!$J$31,"")</f>
        <v/>
      </c>
      <c r="J29" s="18" t="str">
        <f>IF(J2=$B$29,'Entry Cr&amp;Dr'!$J$31,"")</f>
        <v/>
      </c>
      <c r="K29" s="18" t="str">
        <f>IF(K2=$B$29,'Entry Cr&amp;Dr'!$J$31,"")</f>
        <v/>
      </c>
      <c r="L29" s="18" t="str">
        <f>IF(L2=$B$29,'Entry Cr&amp;Dr'!$J$31,"")</f>
        <v/>
      </c>
      <c r="M29" s="18" t="str">
        <f>IF(M2=$B$29,'Entry Cr&amp;Dr'!$J$31,"")</f>
        <v/>
      </c>
      <c r="N29" s="18" t="str">
        <f>IF(N2=$B$29,'Entry Cr&amp;Dr'!$J$31,"")</f>
        <v/>
      </c>
      <c r="O29" s="18" t="str">
        <f>IF(O2=$B$29,'Entry Cr&amp;Dr'!$J$31,"")</f>
        <v/>
      </c>
      <c r="P29" s="5" t="str">
        <f t="shared" si="0"/>
        <v/>
      </c>
      <c r="Q29" s="48"/>
      <c r="R29" s="5" t="str">
        <f t="shared" si="1"/>
        <v/>
      </c>
    </row>
    <row r="30" spans="1:18" ht="45" customHeight="1" x14ac:dyDescent="0.25">
      <c r="A30" s="16" t="str">
        <f>IF('Entry Cr&amp;Dr'!G32="","",'Entry Cr&amp;Dr'!G32)</f>
        <v/>
      </c>
      <c r="B30" s="19" t="str">
        <f>IF('Entry Cr&amp;Dr'!H32="","",'Entry Cr&amp;Dr'!H32)</f>
        <v/>
      </c>
      <c r="C30" s="22" t="str">
        <f>IF('Entry Cr&amp;Dr'!I32="","",'Entry Cr&amp;Dr'!I32)</f>
        <v/>
      </c>
      <c r="D30" s="18" t="str">
        <f>IF(D2=$B$30,'Entry Cr&amp;Dr'!$J$32,"")</f>
        <v/>
      </c>
      <c r="E30" s="18" t="str">
        <f>IF(E2=$B$30,'Entry Cr&amp;Dr'!$J$32,"")</f>
        <v/>
      </c>
      <c r="F30" s="18" t="str">
        <f>IF(F2=$B$30,'Entry Cr&amp;Dr'!$J$32,"")</f>
        <v/>
      </c>
      <c r="G30" s="18" t="str">
        <f>IF(G2=$B$30,'Entry Cr&amp;Dr'!$J$32,"")</f>
        <v/>
      </c>
      <c r="H30" s="18" t="str">
        <f>IF(H2=$B$30,'Entry Cr&amp;Dr'!$J$32,"")</f>
        <v/>
      </c>
      <c r="I30" s="18" t="str">
        <f>IF(I2=$B$30,'Entry Cr&amp;Dr'!$J$32,"")</f>
        <v/>
      </c>
      <c r="J30" s="18" t="str">
        <f>IF(J2=$B$30,'Entry Cr&amp;Dr'!$J$32,"")</f>
        <v/>
      </c>
      <c r="K30" s="18" t="str">
        <f>IF(K2=$B$30,'Entry Cr&amp;Dr'!$J$32,"")</f>
        <v/>
      </c>
      <c r="L30" s="18" t="str">
        <f>IF(L2=$B$30,'Entry Cr&amp;Dr'!$J$32,"")</f>
        <v/>
      </c>
      <c r="M30" s="18" t="str">
        <f>IF(M2=$B$30,'Entry Cr&amp;Dr'!$J$32,"")</f>
        <v/>
      </c>
      <c r="N30" s="18" t="str">
        <f>IF(N2=$B$30,'Entry Cr&amp;Dr'!$J$32,"")</f>
        <v/>
      </c>
      <c r="O30" s="18" t="str">
        <f>IF(O2=$B$30,'Entry Cr&amp;Dr'!$J$32,"")</f>
        <v/>
      </c>
      <c r="P30" s="5" t="str">
        <f t="shared" si="0"/>
        <v/>
      </c>
      <c r="Q30" s="48"/>
      <c r="R30" s="5" t="str">
        <f t="shared" si="1"/>
        <v/>
      </c>
    </row>
    <row r="31" spans="1:18" ht="45" customHeight="1" x14ac:dyDescent="0.25">
      <c r="A31" s="16" t="str">
        <f>IF('Entry Cr&amp;Dr'!G33="","",'Entry Cr&amp;Dr'!G33)</f>
        <v/>
      </c>
      <c r="B31" s="19" t="str">
        <f>IF('Entry Cr&amp;Dr'!H33="","",'Entry Cr&amp;Dr'!H33)</f>
        <v/>
      </c>
      <c r="C31" s="22" t="str">
        <f>IF('Entry Cr&amp;Dr'!I33="","",'Entry Cr&amp;Dr'!I33)</f>
        <v/>
      </c>
      <c r="D31" s="18" t="str">
        <f>IF(D2=$B$31,'Entry Cr&amp;Dr'!$J$33,"")</f>
        <v/>
      </c>
      <c r="E31" s="18" t="str">
        <f>IF(E2=$B$31,'Entry Cr&amp;Dr'!$J$33,"")</f>
        <v/>
      </c>
      <c r="F31" s="18" t="str">
        <f>IF(F2=$B$31,'Entry Cr&amp;Dr'!$J$33,"")</f>
        <v/>
      </c>
      <c r="G31" s="18" t="str">
        <f>IF(G2=$B$31,'Entry Cr&amp;Dr'!$J$33,"")</f>
        <v/>
      </c>
      <c r="H31" s="18" t="str">
        <f>IF(H2=$B$31,'Entry Cr&amp;Dr'!$J$33,"")</f>
        <v/>
      </c>
      <c r="I31" s="18" t="str">
        <f>IF(I2=$B$31,'Entry Cr&amp;Dr'!$J$33,"")</f>
        <v/>
      </c>
      <c r="J31" s="18" t="str">
        <f>IF(J2=$B$31,'Entry Cr&amp;Dr'!$J$33,"")</f>
        <v/>
      </c>
      <c r="K31" s="18" t="str">
        <f>IF(K2=$B$31,'Entry Cr&amp;Dr'!$J$33,"")</f>
        <v/>
      </c>
      <c r="L31" s="18" t="str">
        <f>IF(L2=$B$31,'Entry Cr&amp;Dr'!$J$33,"")</f>
        <v/>
      </c>
      <c r="M31" s="18" t="str">
        <f>IF(M2=$B$31,'Entry Cr&amp;Dr'!$J$33,"")</f>
        <v/>
      </c>
      <c r="N31" s="18" t="str">
        <f>IF(N2=$B$31,'Entry Cr&amp;Dr'!$J$33,"")</f>
        <v/>
      </c>
      <c r="O31" s="18" t="str">
        <f>IF(O2=$B$31,'Entry Cr&amp;Dr'!$J$33,"")</f>
        <v/>
      </c>
      <c r="P31" s="5" t="str">
        <f t="shared" si="0"/>
        <v/>
      </c>
      <c r="Q31" s="48"/>
      <c r="R31" s="5" t="str">
        <f t="shared" si="1"/>
        <v/>
      </c>
    </row>
    <row r="32" spans="1:18" ht="45" customHeight="1" x14ac:dyDescent="0.25">
      <c r="A32" s="16" t="str">
        <f>IF('Entry Cr&amp;Dr'!G34="","",'Entry Cr&amp;Dr'!G34)</f>
        <v/>
      </c>
      <c r="B32" s="19" t="str">
        <f>IF('Entry Cr&amp;Dr'!H34="","",'Entry Cr&amp;Dr'!H34)</f>
        <v/>
      </c>
      <c r="C32" s="22" t="str">
        <f>IF('Entry Cr&amp;Dr'!I34="","",'Entry Cr&amp;Dr'!I34)</f>
        <v/>
      </c>
      <c r="D32" s="18" t="str">
        <f>IF(D2=$B$32,'Entry Cr&amp;Dr'!$J$34,"")</f>
        <v/>
      </c>
      <c r="E32" s="18" t="str">
        <f>IF(E2=$B$32,'Entry Cr&amp;Dr'!$J$34,"")</f>
        <v/>
      </c>
      <c r="F32" s="18" t="str">
        <f>IF(F2=$B$32,'Entry Cr&amp;Dr'!$J$34,"")</f>
        <v/>
      </c>
      <c r="G32" s="18" t="str">
        <f>IF(G2=$B$32,'Entry Cr&amp;Dr'!$J$34,"")</f>
        <v/>
      </c>
      <c r="H32" s="18" t="str">
        <f>IF(H2=$B$32,'Entry Cr&amp;Dr'!$J$34,"")</f>
        <v/>
      </c>
      <c r="I32" s="18" t="str">
        <f>IF(I2=$B$32,'Entry Cr&amp;Dr'!$J$34,"")</f>
        <v/>
      </c>
      <c r="J32" s="18" t="str">
        <f>IF(J2=$B$32,'Entry Cr&amp;Dr'!$J$34,"")</f>
        <v/>
      </c>
      <c r="K32" s="18" t="str">
        <f>IF(K2=$B$32,'Entry Cr&amp;Dr'!$J$34,"")</f>
        <v/>
      </c>
      <c r="L32" s="18" t="str">
        <f>IF(L2=$B$32,'Entry Cr&amp;Dr'!$J$34,"")</f>
        <v/>
      </c>
      <c r="M32" s="18" t="str">
        <f>IF(M2=$B$32,'Entry Cr&amp;Dr'!$J$34,"")</f>
        <v/>
      </c>
      <c r="N32" s="18" t="str">
        <f>IF(N2=$B$32,'Entry Cr&amp;Dr'!$J$34,"")</f>
        <v/>
      </c>
      <c r="O32" s="18" t="str">
        <f>IF(O2=$B$32,'Entry Cr&amp;Dr'!$J$34,"")</f>
        <v/>
      </c>
      <c r="P32" s="5" t="str">
        <f t="shared" si="0"/>
        <v/>
      </c>
      <c r="Q32" s="48"/>
      <c r="R32" s="5" t="str">
        <f t="shared" si="1"/>
        <v/>
      </c>
    </row>
    <row r="33" spans="1:18" ht="45" customHeight="1" x14ac:dyDescent="0.25">
      <c r="A33" s="16" t="str">
        <f>IF('Entry Cr&amp;Dr'!G35="","",'Entry Cr&amp;Dr'!G35)</f>
        <v/>
      </c>
      <c r="B33" s="19" t="str">
        <f>IF('Entry Cr&amp;Dr'!H35="","",'Entry Cr&amp;Dr'!H35)</f>
        <v/>
      </c>
      <c r="C33" s="22" t="str">
        <f>IF('Entry Cr&amp;Dr'!I35="","",'Entry Cr&amp;Dr'!I35)</f>
        <v/>
      </c>
      <c r="D33" s="18" t="str">
        <f>IF(D2=$B$33,'Entry Cr&amp;Dr'!$J$35,"")</f>
        <v/>
      </c>
      <c r="E33" s="18" t="str">
        <f>IF(E2=$B$33,'Entry Cr&amp;Dr'!$J$35,"")</f>
        <v/>
      </c>
      <c r="F33" s="18" t="str">
        <f>IF(F2=$B$33,'Entry Cr&amp;Dr'!$J$35,"")</f>
        <v/>
      </c>
      <c r="G33" s="18" t="str">
        <f>IF(G2=$B$33,'Entry Cr&amp;Dr'!$J$35,"")</f>
        <v/>
      </c>
      <c r="H33" s="18" t="str">
        <f>IF(H2=$B$33,'Entry Cr&amp;Dr'!$J$35,"")</f>
        <v/>
      </c>
      <c r="I33" s="18" t="str">
        <f>IF(I2=$B$33,'Entry Cr&amp;Dr'!$J$35,"")</f>
        <v/>
      </c>
      <c r="J33" s="18" t="str">
        <f>IF(J2=$B$33,'Entry Cr&amp;Dr'!$J$35,"")</f>
        <v/>
      </c>
      <c r="K33" s="18" t="str">
        <f>IF(K2=$B$33,'Entry Cr&amp;Dr'!$J$35,"")</f>
        <v/>
      </c>
      <c r="L33" s="18" t="str">
        <f>IF(L2=$B$33,'Entry Cr&amp;Dr'!$J$35,"")</f>
        <v/>
      </c>
      <c r="M33" s="18" t="str">
        <f>IF(M2=$B$33,'Entry Cr&amp;Dr'!$J$35,"")</f>
        <v/>
      </c>
      <c r="N33" s="18" t="str">
        <f>IF(N2=$B$33,'Entry Cr&amp;Dr'!$J$35,"")</f>
        <v/>
      </c>
      <c r="O33" s="18" t="str">
        <f>IF(O2=$B$33,'Entry Cr&amp;Dr'!$J$35,"")</f>
        <v/>
      </c>
      <c r="P33" s="5" t="str">
        <f t="shared" si="0"/>
        <v/>
      </c>
      <c r="Q33" s="48"/>
      <c r="R33" s="5" t="str">
        <f t="shared" si="1"/>
        <v/>
      </c>
    </row>
    <row r="34" spans="1:18" ht="45" customHeight="1" x14ac:dyDescent="0.25">
      <c r="A34" s="16" t="str">
        <f>IF('Entry Cr&amp;Dr'!G36="","",'Entry Cr&amp;Dr'!G36)</f>
        <v/>
      </c>
      <c r="B34" s="19" t="str">
        <f>IF('Entry Cr&amp;Dr'!H36="","",'Entry Cr&amp;Dr'!H36)</f>
        <v/>
      </c>
      <c r="C34" s="22" t="str">
        <f>IF('Entry Cr&amp;Dr'!I36="","",'Entry Cr&amp;Dr'!I36)</f>
        <v/>
      </c>
      <c r="D34" s="18" t="str">
        <f>IF(D2=$B$34,'Entry Cr&amp;Dr'!$J$36,"")</f>
        <v/>
      </c>
      <c r="E34" s="18" t="str">
        <f>IF(E2=$B$34,'Entry Cr&amp;Dr'!$J$36,"")</f>
        <v/>
      </c>
      <c r="F34" s="18" t="str">
        <f>IF(F2=$B$34,'Entry Cr&amp;Dr'!$J$36,"")</f>
        <v/>
      </c>
      <c r="G34" s="18" t="str">
        <f>IF(G2=$B$34,'Entry Cr&amp;Dr'!$J$36,"")</f>
        <v/>
      </c>
      <c r="H34" s="18" t="str">
        <f>IF(H2=$B$34,'Entry Cr&amp;Dr'!$J$36,"")</f>
        <v/>
      </c>
      <c r="I34" s="18" t="str">
        <f>IF(I2=$B$34,'Entry Cr&amp;Dr'!$J$36,"")</f>
        <v/>
      </c>
      <c r="J34" s="18" t="str">
        <f>IF(J2=$B$34,'Entry Cr&amp;Dr'!$J$36,"")</f>
        <v/>
      </c>
      <c r="K34" s="18" t="str">
        <f>IF(K2=$B$34,'Entry Cr&amp;Dr'!$J$36,"")</f>
        <v/>
      </c>
      <c r="L34" s="18" t="str">
        <f>IF(L2=$B$34,'Entry Cr&amp;Dr'!$J$36,"")</f>
        <v/>
      </c>
      <c r="M34" s="18" t="str">
        <f>IF(M2=$B$34,'Entry Cr&amp;Dr'!$J$36,"")</f>
        <v/>
      </c>
      <c r="N34" s="18" t="str">
        <f>IF(N2=$B$34,'Entry Cr&amp;Dr'!$J$36,"")</f>
        <v/>
      </c>
      <c r="O34" s="18" t="str">
        <f>IF(O2=$B$34,'Entry Cr&amp;Dr'!$J$36,"")</f>
        <v/>
      </c>
      <c r="P34" s="5" t="str">
        <f t="shared" si="0"/>
        <v/>
      </c>
      <c r="Q34" s="48"/>
      <c r="R34" s="5" t="str">
        <f t="shared" si="1"/>
        <v/>
      </c>
    </row>
    <row r="35" spans="1:18" ht="45" customHeight="1" x14ac:dyDescent="0.25">
      <c r="A35" s="16" t="str">
        <f>IF('Entry Cr&amp;Dr'!G37="","",'Entry Cr&amp;Dr'!G37)</f>
        <v/>
      </c>
      <c r="B35" s="19" t="str">
        <f>IF('Entry Cr&amp;Dr'!H37="","",'Entry Cr&amp;Dr'!H37)</f>
        <v/>
      </c>
      <c r="C35" s="22" t="str">
        <f>IF('Entry Cr&amp;Dr'!I37="","",'Entry Cr&amp;Dr'!I37)</f>
        <v/>
      </c>
      <c r="D35" s="18" t="str">
        <f>IF(D2=$B$35,'Entry Cr&amp;Dr'!$J$37,"")</f>
        <v/>
      </c>
      <c r="E35" s="18" t="str">
        <f>IF(E2=$B$35,'Entry Cr&amp;Dr'!$J$37,"")</f>
        <v/>
      </c>
      <c r="F35" s="18" t="str">
        <f>IF(F2=$B$35,'Entry Cr&amp;Dr'!$J$37,"")</f>
        <v/>
      </c>
      <c r="G35" s="18" t="str">
        <f>IF(G2=$B$35,'Entry Cr&amp;Dr'!$J$37,"")</f>
        <v/>
      </c>
      <c r="H35" s="18" t="str">
        <f>IF(H2=$B$35,'Entry Cr&amp;Dr'!$J$37,"")</f>
        <v/>
      </c>
      <c r="I35" s="18" t="str">
        <f>IF(I2=$B$35,'Entry Cr&amp;Dr'!$J$37,"")</f>
        <v/>
      </c>
      <c r="J35" s="18" t="str">
        <f>IF(J2=$B$35,'Entry Cr&amp;Dr'!$J$37,"")</f>
        <v/>
      </c>
      <c r="K35" s="18" t="str">
        <f>IF(K2=$B$35,'Entry Cr&amp;Dr'!$J$37,"")</f>
        <v/>
      </c>
      <c r="L35" s="18" t="str">
        <f>IF(L2=$B$35,'Entry Cr&amp;Dr'!$J$37,"")</f>
        <v/>
      </c>
      <c r="M35" s="18" t="str">
        <f>IF(M2=$B$35,'Entry Cr&amp;Dr'!$J$37,"")</f>
        <v/>
      </c>
      <c r="N35" s="18" t="str">
        <f>IF(N2=$B$35,'Entry Cr&amp;Dr'!$J$37,"")</f>
        <v/>
      </c>
      <c r="O35" s="18" t="str">
        <f>IF(O2=$B$35,'Entry Cr&amp;Dr'!$J$37,"")</f>
        <v/>
      </c>
      <c r="P35" s="5" t="str">
        <f t="shared" si="0"/>
        <v/>
      </c>
      <c r="Q35" s="48"/>
      <c r="R35" s="5" t="str">
        <f t="shared" si="1"/>
        <v/>
      </c>
    </row>
    <row r="36" spans="1:18" ht="45" customHeight="1" x14ac:dyDescent="0.25">
      <c r="A36" s="16" t="str">
        <f>IF('Entry Cr&amp;Dr'!G38="","",'Entry Cr&amp;Dr'!G38)</f>
        <v/>
      </c>
      <c r="B36" s="19" t="str">
        <f>IF('Entry Cr&amp;Dr'!H38="","",'Entry Cr&amp;Dr'!H38)</f>
        <v/>
      </c>
      <c r="C36" s="22" t="str">
        <f>IF('Entry Cr&amp;Dr'!I38="","",'Entry Cr&amp;Dr'!I38)</f>
        <v/>
      </c>
      <c r="D36" s="18" t="str">
        <f>IF(D2=$B$36,'Entry Cr&amp;Dr'!$J$38,"")</f>
        <v/>
      </c>
      <c r="E36" s="18" t="str">
        <f>IF(E2=$B$36,'Entry Cr&amp;Dr'!$J$38,"")</f>
        <v/>
      </c>
      <c r="F36" s="18" t="str">
        <f>IF(F2=$B$36,'Entry Cr&amp;Dr'!$J$38,"")</f>
        <v/>
      </c>
      <c r="G36" s="18" t="str">
        <f>IF(G2=$B$36,'Entry Cr&amp;Dr'!$J$38,"")</f>
        <v/>
      </c>
      <c r="H36" s="18" t="str">
        <f>IF(H2=$B$36,'Entry Cr&amp;Dr'!$J$38,"")</f>
        <v/>
      </c>
      <c r="I36" s="18" t="str">
        <f>IF(I2=$B$36,'Entry Cr&amp;Dr'!$J$38,"")</f>
        <v/>
      </c>
      <c r="J36" s="18" t="str">
        <f>IF(J2=$B$36,'Entry Cr&amp;Dr'!$J$38,"")</f>
        <v/>
      </c>
      <c r="K36" s="18" t="str">
        <f>IF(K2=$B$36,'Entry Cr&amp;Dr'!$J$38,"")</f>
        <v/>
      </c>
      <c r="L36" s="18" t="str">
        <f>IF(L2=$B$36,'Entry Cr&amp;Dr'!$J$38,"")</f>
        <v/>
      </c>
      <c r="M36" s="18" t="str">
        <f>IF(M2=$B$36,'Entry Cr&amp;Dr'!$J$38,"")</f>
        <v/>
      </c>
      <c r="N36" s="18" t="str">
        <f>IF(N2=$B$36,'Entry Cr&amp;Dr'!$J$38,"")</f>
        <v/>
      </c>
      <c r="O36" s="18" t="str">
        <f>IF(O2=$B$36,'Entry Cr&amp;Dr'!$J$38,"")</f>
        <v/>
      </c>
      <c r="P36" s="5" t="str">
        <f t="shared" si="0"/>
        <v/>
      </c>
      <c r="Q36" s="48"/>
      <c r="R36" s="5" t="str">
        <f t="shared" si="1"/>
        <v/>
      </c>
    </row>
    <row r="37" spans="1:18" ht="45" customHeight="1" x14ac:dyDescent="0.25">
      <c r="A37" s="16" t="str">
        <f>IF('Entry Cr&amp;Dr'!G39="","",'Entry Cr&amp;Dr'!G39)</f>
        <v/>
      </c>
      <c r="B37" s="19" t="str">
        <f>IF('Entry Cr&amp;Dr'!H39="","",'Entry Cr&amp;Dr'!H39)</f>
        <v/>
      </c>
      <c r="C37" s="22" t="str">
        <f>IF('Entry Cr&amp;Dr'!I39="","",'Entry Cr&amp;Dr'!I39)</f>
        <v/>
      </c>
      <c r="D37" s="18" t="str">
        <f>IF(D2=$B$37,'Entry Cr&amp;Dr'!$J$39,"")</f>
        <v/>
      </c>
      <c r="E37" s="18" t="str">
        <f>IF(E2=$B$37,'Entry Cr&amp;Dr'!$J$39,"")</f>
        <v/>
      </c>
      <c r="F37" s="18" t="str">
        <f>IF(F2=$B$37,'Entry Cr&amp;Dr'!$J$39,"")</f>
        <v/>
      </c>
      <c r="G37" s="18" t="str">
        <f>IF(G2=$B$37,'Entry Cr&amp;Dr'!$J$39,"")</f>
        <v/>
      </c>
      <c r="H37" s="18" t="str">
        <f>IF(H2=$B$37,'Entry Cr&amp;Dr'!$J$39,"")</f>
        <v/>
      </c>
      <c r="I37" s="18" t="str">
        <f>IF(I2=$B$37,'Entry Cr&amp;Dr'!$J$39,"")</f>
        <v/>
      </c>
      <c r="J37" s="18" t="str">
        <f>IF(J2=$B$37,'Entry Cr&amp;Dr'!$J$39,"")</f>
        <v/>
      </c>
      <c r="K37" s="18" t="str">
        <f>IF(K2=$B$37,'Entry Cr&amp;Dr'!$J$39,"")</f>
        <v/>
      </c>
      <c r="L37" s="18" t="str">
        <f>IF(L2=$B$37,'Entry Cr&amp;Dr'!$J$39,"")</f>
        <v/>
      </c>
      <c r="M37" s="18" t="str">
        <f>IF(M2=$B$37,'Entry Cr&amp;Dr'!$J$39,"")</f>
        <v/>
      </c>
      <c r="N37" s="18" t="str">
        <f>IF(N2=$B$37,'Entry Cr&amp;Dr'!$J$39,"")</f>
        <v/>
      </c>
      <c r="O37" s="18" t="str">
        <f>IF(O2=$B$37,'Entry Cr&amp;Dr'!$J$39,"")</f>
        <v/>
      </c>
      <c r="P37" s="5" t="str">
        <f t="shared" si="0"/>
        <v/>
      </c>
      <c r="Q37" s="48"/>
      <c r="R37" s="5" t="str">
        <f t="shared" si="1"/>
        <v/>
      </c>
    </row>
    <row r="38" spans="1:18" ht="45" customHeight="1" x14ac:dyDescent="0.25">
      <c r="A38" s="16" t="str">
        <f>IF('Entry Cr&amp;Dr'!G40="","",'Entry Cr&amp;Dr'!G40)</f>
        <v/>
      </c>
      <c r="B38" s="19" t="str">
        <f>IF('Entry Cr&amp;Dr'!H40="","",'Entry Cr&amp;Dr'!H40)</f>
        <v/>
      </c>
      <c r="C38" s="22" t="str">
        <f>IF('Entry Cr&amp;Dr'!I40="","",'Entry Cr&amp;Dr'!I40)</f>
        <v/>
      </c>
      <c r="D38" s="18" t="str">
        <f>IF(D2=$B$38,'Entry Cr&amp;Dr'!$J$40,"")</f>
        <v/>
      </c>
      <c r="E38" s="18" t="str">
        <f>IF(E2=$B$38,'Entry Cr&amp;Dr'!$J$40,"")</f>
        <v/>
      </c>
      <c r="F38" s="18" t="str">
        <f>IF(F2=$B$38,'Entry Cr&amp;Dr'!$J$40,"")</f>
        <v/>
      </c>
      <c r="G38" s="18" t="str">
        <f>IF(G2=$B$38,'Entry Cr&amp;Dr'!$J$40,"")</f>
        <v/>
      </c>
      <c r="H38" s="18" t="str">
        <f>IF(H2=$B$38,'Entry Cr&amp;Dr'!$J$40,"")</f>
        <v/>
      </c>
      <c r="I38" s="18" t="str">
        <f>IF(I2=$B$38,'Entry Cr&amp;Dr'!$J$40,"")</f>
        <v/>
      </c>
      <c r="J38" s="18" t="str">
        <f>IF(J2=$B$38,'Entry Cr&amp;Dr'!$J$40,"")</f>
        <v/>
      </c>
      <c r="K38" s="18" t="str">
        <f>IF(K2=$B$38,'Entry Cr&amp;Dr'!$J$40,"")</f>
        <v/>
      </c>
      <c r="L38" s="18" t="str">
        <f>IF(L2=$B$38,'Entry Cr&amp;Dr'!$J$40,"")</f>
        <v/>
      </c>
      <c r="M38" s="18" t="str">
        <f>IF(M2=$B$38,'Entry Cr&amp;Dr'!$J$40,"")</f>
        <v/>
      </c>
      <c r="N38" s="18" t="str">
        <f>IF(N2=$B$38,'Entry Cr&amp;Dr'!$J$40,"")</f>
        <v/>
      </c>
      <c r="O38" s="18" t="str">
        <f>IF(O2=$B$38,'Entry Cr&amp;Dr'!$J$40,"")</f>
        <v/>
      </c>
      <c r="P38" s="5" t="str">
        <f t="shared" si="0"/>
        <v/>
      </c>
      <c r="Q38" s="48"/>
      <c r="R38" s="5" t="str">
        <f t="shared" si="1"/>
        <v/>
      </c>
    </row>
    <row r="39" spans="1:18" ht="45" customHeight="1" x14ac:dyDescent="0.25">
      <c r="A39" s="16" t="str">
        <f>IF('Entry Cr&amp;Dr'!G41="","",'Entry Cr&amp;Dr'!G41)</f>
        <v/>
      </c>
      <c r="B39" s="19" t="str">
        <f>IF('Entry Cr&amp;Dr'!H41="","",'Entry Cr&amp;Dr'!H41)</f>
        <v/>
      </c>
      <c r="C39" s="22" t="str">
        <f>IF('Entry Cr&amp;Dr'!I41="","",'Entry Cr&amp;Dr'!I41)</f>
        <v/>
      </c>
      <c r="D39" s="18" t="str">
        <f>IF(D2=$B$39,'Entry Cr&amp;Dr'!$J$41,"")</f>
        <v/>
      </c>
      <c r="E39" s="18" t="str">
        <f>IF(E2=$B$39,'Entry Cr&amp;Dr'!$J$41,"")</f>
        <v/>
      </c>
      <c r="F39" s="18" t="str">
        <f>IF(F2=$B$39,'Entry Cr&amp;Dr'!$J$41,"")</f>
        <v/>
      </c>
      <c r="G39" s="18" t="str">
        <f>IF(G2=$B$39,'Entry Cr&amp;Dr'!$J$41,"")</f>
        <v/>
      </c>
      <c r="H39" s="18" t="str">
        <f>IF(H2=$B$39,'Entry Cr&amp;Dr'!$J$41,"")</f>
        <v/>
      </c>
      <c r="I39" s="18" t="str">
        <f>IF(I2=$B$39,'Entry Cr&amp;Dr'!$J$41,"")</f>
        <v/>
      </c>
      <c r="J39" s="18" t="str">
        <f>IF(J2=$B$39,'Entry Cr&amp;Dr'!$J$41,"")</f>
        <v/>
      </c>
      <c r="K39" s="18" t="str">
        <f>IF(K2=$B$39,'Entry Cr&amp;Dr'!$J$41,"")</f>
        <v/>
      </c>
      <c r="L39" s="18" t="str">
        <f>IF(L2=$B$39,'Entry Cr&amp;Dr'!$J$41,"")</f>
        <v/>
      </c>
      <c r="M39" s="18" t="str">
        <f>IF(M2=$B$39,'Entry Cr&amp;Dr'!$J$41,"")</f>
        <v/>
      </c>
      <c r="N39" s="18" t="str">
        <f>IF(N2=$B$39,'Entry Cr&amp;Dr'!$J$41,"")</f>
        <v/>
      </c>
      <c r="O39" s="18" t="str">
        <f>IF(O2=$B$39,'Entry Cr&amp;Dr'!$J$41,"")</f>
        <v/>
      </c>
      <c r="P39" s="5" t="str">
        <f t="shared" si="0"/>
        <v/>
      </c>
      <c r="Q39" s="48"/>
      <c r="R39" s="5" t="str">
        <f t="shared" si="1"/>
        <v/>
      </c>
    </row>
    <row r="40" spans="1:18" ht="45" customHeight="1" x14ac:dyDescent="0.25">
      <c r="A40" s="16" t="str">
        <f>IF('Entry Cr&amp;Dr'!G42="","",'Entry Cr&amp;Dr'!G42)</f>
        <v/>
      </c>
      <c r="B40" s="19" t="str">
        <f>IF('Entry Cr&amp;Dr'!H42="","",'Entry Cr&amp;Dr'!H42)</f>
        <v/>
      </c>
      <c r="C40" s="22" t="str">
        <f>IF('Entry Cr&amp;Dr'!I42="","",'Entry Cr&amp;Dr'!I42)</f>
        <v/>
      </c>
      <c r="D40" s="18" t="str">
        <f>IF(D2=$B$40,'Entry Cr&amp;Dr'!$J$42,"")</f>
        <v/>
      </c>
      <c r="E40" s="18" t="str">
        <f>IF(E2=$B$40,'Entry Cr&amp;Dr'!$J$42,"")</f>
        <v/>
      </c>
      <c r="F40" s="18" t="str">
        <f>IF(F2=$B$40,'Entry Cr&amp;Dr'!$J$42,"")</f>
        <v/>
      </c>
      <c r="G40" s="18" t="str">
        <f>IF(G2=$B$40,'Entry Cr&amp;Dr'!$J$42,"")</f>
        <v/>
      </c>
      <c r="H40" s="18" t="str">
        <f>IF(H2=$B$40,'Entry Cr&amp;Dr'!$J$42,"")</f>
        <v/>
      </c>
      <c r="I40" s="18" t="str">
        <f>IF(I2=$B$40,'Entry Cr&amp;Dr'!$J$42,"")</f>
        <v/>
      </c>
      <c r="J40" s="18" t="str">
        <f>IF(J2=$B$40,'Entry Cr&amp;Dr'!$J$42,"")</f>
        <v/>
      </c>
      <c r="K40" s="18" t="str">
        <f>IF(K2=$B$40,'Entry Cr&amp;Dr'!$J$42,"")</f>
        <v/>
      </c>
      <c r="L40" s="18" t="str">
        <f>IF(L2=$B$40,'Entry Cr&amp;Dr'!$J$42,"")</f>
        <v/>
      </c>
      <c r="M40" s="18" t="str">
        <f>IF(M2=$B$40,'Entry Cr&amp;Dr'!$J$42,"")</f>
        <v/>
      </c>
      <c r="N40" s="18" t="str">
        <f>IF(N2=$B$40,'Entry Cr&amp;Dr'!$J$42,"")</f>
        <v/>
      </c>
      <c r="O40" s="18" t="str">
        <f>IF(O2=$B$40,'Entry Cr&amp;Dr'!$J$42,"")</f>
        <v/>
      </c>
      <c r="P40" s="5" t="str">
        <f t="shared" si="0"/>
        <v/>
      </c>
      <c r="Q40" s="48"/>
      <c r="R40" s="5" t="str">
        <f t="shared" si="1"/>
        <v/>
      </c>
    </row>
    <row r="41" spans="1:18" ht="45" customHeight="1" x14ac:dyDescent="0.25">
      <c r="A41" s="16" t="str">
        <f>IF('Entry Cr&amp;Dr'!G43="","",'Entry Cr&amp;Dr'!G43)</f>
        <v/>
      </c>
      <c r="B41" s="19" t="str">
        <f>IF('Entry Cr&amp;Dr'!H43="","",'Entry Cr&amp;Dr'!H43)</f>
        <v/>
      </c>
      <c r="C41" s="22" t="str">
        <f>IF('Entry Cr&amp;Dr'!I43="","",'Entry Cr&amp;Dr'!I43)</f>
        <v/>
      </c>
      <c r="D41" s="18" t="str">
        <f>IF(D2=$B$41,'Entry Cr&amp;Dr'!$J$43,"")</f>
        <v/>
      </c>
      <c r="E41" s="18" t="str">
        <f>IF(E2=$B$41,'Entry Cr&amp;Dr'!$J$43,"")</f>
        <v/>
      </c>
      <c r="F41" s="18" t="str">
        <f>IF(F2=$B$41,'Entry Cr&amp;Dr'!$J$43,"")</f>
        <v/>
      </c>
      <c r="G41" s="18" t="str">
        <f>IF(G2=$B$41,'Entry Cr&amp;Dr'!$J$43,"")</f>
        <v/>
      </c>
      <c r="H41" s="18" t="str">
        <f>IF(H2=$B$41,'Entry Cr&amp;Dr'!$J$43,"")</f>
        <v/>
      </c>
      <c r="I41" s="18" t="str">
        <f>IF(I2=$B$41,'Entry Cr&amp;Dr'!$J$43,"")</f>
        <v/>
      </c>
      <c r="J41" s="18" t="str">
        <f>IF(J2=$B$41,'Entry Cr&amp;Dr'!$J$43,"")</f>
        <v/>
      </c>
      <c r="K41" s="18" t="str">
        <f>IF(K2=$B$41,'Entry Cr&amp;Dr'!$J$43,"")</f>
        <v/>
      </c>
      <c r="L41" s="18" t="str">
        <f>IF(L2=$B$41,'Entry Cr&amp;Dr'!$J$43,"")</f>
        <v/>
      </c>
      <c r="M41" s="18" t="str">
        <f>IF(M2=$B$41,'Entry Cr&amp;Dr'!$J$43,"")</f>
        <v/>
      </c>
      <c r="N41" s="18" t="str">
        <f>IF(N2=$B$41,'Entry Cr&amp;Dr'!$J$43,"")</f>
        <v/>
      </c>
      <c r="O41" s="18" t="str">
        <f>IF(O2=$B$41,'Entry Cr&amp;Dr'!$J$43,"")</f>
        <v/>
      </c>
      <c r="P41" s="5" t="str">
        <f t="shared" si="0"/>
        <v/>
      </c>
      <c r="Q41" s="48"/>
      <c r="R41" s="5" t="str">
        <f t="shared" si="1"/>
        <v/>
      </c>
    </row>
    <row r="42" spans="1:18" ht="45" customHeight="1" x14ac:dyDescent="0.25">
      <c r="A42" s="16" t="str">
        <f>IF('Entry Cr&amp;Dr'!G44="","",'Entry Cr&amp;Dr'!G44)</f>
        <v/>
      </c>
      <c r="B42" s="19" t="str">
        <f>IF('Entry Cr&amp;Dr'!H44="","",'Entry Cr&amp;Dr'!H44)</f>
        <v/>
      </c>
      <c r="C42" s="22" t="str">
        <f>IF('Entry Cr&amp;Dr'!I44="","",'Entry Cr&amp;Dr'!I44)</f>
        <v/>
      </c>
      <c r="D42" s="18" t="str">
        <f>IF(D2=$B$42,'Entry Cr&amp;Dr'!$J$44,"")</f>
        <v/>
      </c>
      <c r="E42" s="18" t="str">
        <f>IF(E2=$B$42,'Entry Cr&amp;Dr'!$J$44,"")</f>
        <v/>
      </c>
      <c r="F42" s="18" t="str">
        <f>IF(F2=$B$42,'Entry Cr&amp;Dr'!$J$44,"")</f>
        <v/>
      </c>
      <c r="G42" s="18" t="str">
        <f>IF(G2=$B$42,'Entry Cr&amp;Dr'!$J$44,"")</f>
        <v/>
      </c>
      <c r="H42" s="18" t="str">
        <f>IF(H2=$B$42,'Entry Cr&amp;Dr'!$J$44,"")</f>
        <v/>
      </c>
      <c r="I42" s="18" t="str">
        <f>IF(I2=$B$42,'Entry Cr&amp;Dr'!$J$44,"")</f>
        <v/>
      </c>
      <c r="J42" s="18" t="str">
        <f>IF(J2=$B$42,'Entry Cr&amp;Dr'!$J$44,"")</f>
        <v/>
      </c>
      <c r="K42" s="18" t="str">
        <f>IF(K2=$B$42,'Entry Cr&amp;Dr'!$J$44,"")</f>
        <v/>
      </c>
      <c r="L42" s="18" t="str">
        <f>IF(L2=$B$42,'Entry Cr&amp;Dr'!$J$44,"")</f>
        <v/>
      </c>
      <c r="M42" s="18" t="str">
        <f>IF(M2=$B$42,'Entry Cr&amp;Dr'!$J$44,"")</f>
        <v/>
      </c>
      <c r="N42" s="18" t="str">
        <f>IF(N2=$B$42,'Entry Cr&amp;Dr'!$J$44,"")</f>
        <v/>
      </c>
      <c r="O42" s="18" t="str">
        <f>IF(O2=$B$42,'Entry Cr&amp;Dr'!$J$44,"")</f>
        <v/>
      </c>
      <c r="P42" s="5" t="str">
        <f t="shared" si="0"/>
        <v/>
      </c>
      <c r="Q42" s="48"/>
      <c r="R42" s="5" t="str">
        <f t="shared" si="1"/>
        <v/>
      </c>
    </row>
    <row r="43" spans="1:18" ht="45" customHeight="1" x14ac:dyDescent="0.25">
      <c r="A43" s="16" t="str">
        <f>IF('Entry Cr&amp;Dr'!G45="","",'Entry Cr&amp;Dr'!G45)</f>
        <v/>
      </c>
      <c r="B43" s="19" t="str">
        <f>IF('Entry Cr&amp;Dr'!H45="","",'Entry Cr&amp;Dr'!H45)</f>
        <v/>
      </c>
      <c r="C43" s="22" t="str">
        <f>IF('Entry Cr&amp;Dr'!I45="","",'Entry Cr&amp;Dr'!I45)</f>
        <v/>
      </c>
      <c r="D43" s="18" t="str">
        <f>IF(D2=$B$43,'Entry Cr&amp;Dr'!$J$45,"")</f>
        <v/>
      </c>
      <c r="E43" s="18" t="str">
        <f>IF(E2=$B$43,'Entry Cr&amp;Dr'!$J$45,"")</f>
        <v/>
      </c>
      <c r="F43" s="18" t="str">
        <f>IF(F2=$B$43,'Entry Cr&amp;Dr'!$J$45,"")</f>
        <v/>
      </c>
      <c r="G43" s="18" t="str">
        <f>IF(G2=$B$43,'Entry Cr&amp;Dr'!$J$45,"")</f>
        <v/>
      </c>
      <c r="H43" s="18" t="str">
        <f>IF(H2=$B$43,'Entry Cr&amp;Dr'!$J$45,"")</f>
        <v/>
      </c>
      <c r="I43" s="18" t="str">
        <f>IF(I2=$B$43,'Entry Cr&amp;Dr'!$J$45,"")</f>
        <v/>
      </c>
      <c r="J43" s="18" t="str">
        <f>IF(J2=$B$43,'Entry Cr&amp;Dr'!$J$45,"")</f>
        <v/>
      </c>
      <c r="K43" s="18" t="str">
        <f>IF(K2=$B$43,'Entry Cr&amp;Dr'!$J$45,"")</f>
        <v/>
      </c>
      <c r="L43" s="18" t="str">
        <f>IF(L2=$B$43,'Entry Cr&amp;Dr'!$J$45,"")</f>
        <v/>
      </c>
      <c r="M43" s="18" t="str">
        <f>IF(M2=$B$43,'Entry Cr&amp;Dr'!$J$45,"")</f>
        <v/>
      </c>
      <c r="N43" s="18" t="str">
        <f>IF(N2=$B$43,'Entry Cr&amp;Dr'!$J$45,"")</f>
        <v/>
      </c>
      <c r="O43" s="18" t="str">
        <f>IF(O2=$B$43,'Entry Cr&amp;Dr'!$J$45,"")</f>
        <v/>
      </c>
      <c r="P43" s="5" t="str">
        <f t="shared" si="0"/>
        <v/>
      </c>
      <c r="Q43" s="48"/>
      <c r="R43" s="5" t="str">
        <f t="shared" si="1"/>
        <v/>
      </c>
    </row>
    <row r="44" spans="1:18" ht="13.5" customHeight="1" x14ac:dyDescent="0.25">
      <c r="A44" s="64"/>
      <c r="B44" s="7"/>
      <c r="C44" s="7"/>
      <c r="D44" s="7"/>
      <c r="E44" s="7"/>
      <c r="F44" s="7"/>
      <c r="G44" s="7"/>
      <c r="H44" s="7"/>
      <c r="I44" s="7"/>
      <c r="J44" s="7"/>
      <c r="K44" s="7"/>
      <c r="L44" s="7"/>
      <c r="M44" s="7"/>
      <c r="N44" s="7"/>
      <c r="O44" s="7"/>
      <c r="P44" s="7"/>
      <c r="Q44" s="7"/>
      <c r="R44" s="8"/>
    </row>
    <row r="45" spans="1:18" ht="24.95" customHeight="1" x14ac:dyDescent="0.25">
      <c r="A45" s="131" t="s">
        <v>49</v>
      </c>
      <c r="B45" s="131"/>
      <c r="C45" s="131"/>
      <c r="D45" s="20">
        <f>SUM(D3:D24)</f>
        <v>1000</v>
      </c>
      <c r="E45" s="20">
        <f t="shared" ref="E45:R45" si="2">SUM(E3:E24)</f>
        <v>100</v>
      </c>
      <c r="F45" s="20">
        <f t="shared" si="2"/>
        <v>0</v>
      </c>
      <c r="G45" s="20">
        <f t="shared" si="2"/>
        <v>0</v>
      </c>
      <c r="H45" s="20">
        <f t="shared" si="2"/>
        <v>0</v>
      </c>
      <c r="I45" s="20">
        <f t="shared" si="2"/>
        <v>0</v>
      </c>
      <c r="J45" s="20">
        <f t="shared" si="2"/>
        <v>100</v>
      </c>
      <c r="K45" s="20">
        <f t="shared" si="2"/>
        <v>0</v>
      </c>
      <c r="L45" s="20">
        <f t="shared" si="2"/>
        <v>0</v>
      </c>
      <c r="M45" s="20">
        <f t="shared" si="2"/>
        <v>1000</v>
      </c>
      <c r="N45" s="20">
        <f t="shared" si="2"/>
        <v>0</v>
      </c>
      <c r="O45" s="20">
        <f t="shared" si="2"/>
        <v>0</v>
      </c>
      <c r="P45" s="20">
        <f>SUM(P3:P43)</f>
        <v>2200</v>
      </c>
      <c r="Q45" s="20">
        <f>SUM(Q3:Q43)</f>
        <v>1100</v>
      </c>
      <c r="R45" s="20">
        <f t="shared" si="2"/>
        <v>1100</v>
      </c>
    </row>
    <row r="46" spans="1:18" ht="24.95" hidden="1" customHeight="1" x14ac:dyDescent="0.25">
      <c r="A46" s="77"/>
      <c r="B46" s="77"/>
      <c r="C46" s="151" t="s">
        <v>116</v>
      </c>
      <c r="D46" s="20">
        <f>D45-D47</f>
        <v>1000</v>
      </c>
      <c r="E46" s="20">
        <f t="shared" ref="E46:R46" si="3">E45-E47</f>
        <v>0</v>
      </c>
      <c r="F46" s="20">
        <f t="shared" si="3"/>
        <v>0</v>
      </c>
      <c r="G46" s="20">
        <f t="shared" si="3"/>
        <v>0</v>
      </c>
      <c r="H46" s="20">
        <f t="shared" si="3"/>
        <v>0</v>
      </c>
      <c r="I46" s="20">
        <f t="shared" si="3"/>
        <v>0</v>
      </c>
      <c r="J46" s="20">
        <f t="shared" si="3"/>
        <v>100</v>
      </c>
      <c r="K46" s="20">
        <f t="shared" si="3"/>
        <v>0</v>
      </c>
      <c r="L46" s="20">
        <f t="shared" si="3"/>
        <v>0</v>
      </c>
      <c r="M46" s="20">
        <f t="shared" si="3"/>
        <v>0</v>
      </c>
      <c r="N46" s="20">
        <f t="shared" si="3"/>
        <v>0</v>
      </c>
      <c r="O46" s="20">
        <f t="shared" si="3"/>
        <v>0</v>
      </c>
      <c r="P46" s="20">
        <f t="shared" si="3"/>
        <v>2200</v>
      </c>
      <c r="Q46" s="20">
        <f t="shared" si="3"/>
        <v>1100</v>
      </c>
      <c r="R46" s="20">
        <f t="shared" si="3"/>
        <v>1100</v>
      </c>
    </row>
    <row r="47" spans="1:18" ht="24.95" hidden="1" customHeight="1" x14ac:dyDescent="0.25">
      <c r="A47" s="77"/>
      <c r="B47" s="77"/>
      <c r="C47" s="151" t="s">
        <v>117</v>
      </c>
      <c r="D47" s="20">
        <f>SUMIF($B$3:$B$43,D2,$Q$3:$Q$43)</f>
        <v>0</v>
      </c>
      <c r="E47" s="20">
        <f t="shared" ref="E47:R47" si="4">SUMIF($B$3:$B$43,E2,$Q$3:$Q$43)</f>
        <v>100</v>
      </c>
      <c r="F47" s="20">
        <f t="shared" si="4"/>
        <v>0</v>
      </c>
      <c r="G47" s="20">
        <f t="shared" si="4"/>
        <v>0</v>
      </c>
      <c r="H47" s="20">
        <f t="shared" si="4"/>
        <v>0</v>
      </c>
      <c r="I47" s="20">
        <f t="shared" si="4"/>
        <v>0</v>
      </c>
      <c r="J47" s="20">
        <f t="shared" si="4"/>
        <v>0</v>
      </c>
      <c r="K47" s="20">
        <f t="shared" si="4"/>
        <v>0</v>
      </c>
      <c r="L47" s="20">
        <f t="shared" si="4"/>
        <v>0</v>
      </c>
      <c r="M47" s="20">
        <f t="shared" si="4"/>
        <v>1000</v>
      </c>
      <c r="N47" s="20">
        <f t="shared" si="4"/>
        <v>0</v>
      </c>
      <c r="O47" s="20">
        <f t="shared" si="4"/>
        <v>0</v>
      </c>
      <c r="P47" s="20">
        <f t="shared" si="4"/>
        <v>0</v>
      </c>
      <c r="Q47" s="20">
        <f t="shared" si="4"/>
        <v>0</v>
      </c>
      <c r="R47" s="20">
        <f t="shared" si="4"/>
        <v>0</v>
      </c>
    </row>
    <row r="48" spans="1:18" ht="24.95" customHeight="1" x14ac:dyDescent="0.25">
      <c r="A48" s="131" t="s">
        <v>50</v>
      </c>
      <c r="B48" s="131"/>
      <c r="C48" s="131"/>
      <c r="D48" s="6">
        <f>D49-D45</f>
        <v>0</v>
      </c>
      <c r="E48" s="6">
        <f t="shared" ref="E48:R48" si="5">E49-E45</f>
        <v>10126.4</v>
      </c>
      <c r="F48" s="6">
        <f t="shared" si="5"/>
        <v>500</v>
      </c>
      <c r="G48" s="6">
        <f t="shared" si="5"/>
        <v>3252</v>
      </c>
      <c r="H48" s="6">
        <f t="shared" si="5"/>
        <v>60663.42</v>
      </c>
      <c r="I48" s="6">
        <f t="shared" si="5"/>
        <v>3600</v>
      </c>
      <c r="J48" s="6">
        <f t="shared" si="5"/>
        <v>7050</v>
      </c>
      <c r="K48" s="6">
        <f t="shared" si="5"/>
        <v>20840</v>
      </c>
      <c r="L48" s="6">
        <f t="shared" si="5"/>
        <v>10000</v>
      </c>
      <c r="M48" s="6">
        <f t="shared" si="5"/>
        <v>-1000</v>
      </c>
      <c r="N48" s="6">
        <f t="shared" si="5"/>
        <v>3526</v>
      </c>
      <c r="O48" s="6">
        <f t="shared" si="5"/>
        <v>32824.720000000001</v>
      </c>
      <c r="P48" s="6">
        <f t="shared" si="5"/>
        <v>152932.53999999998</v>
      </c>
      <c r="Q48" s="6">
        <f t="shared" si="5"/>
        <v>450</v>
      </c>
      <c r="R48" s="6">
        <f t="shared" si="5"/>
        <v>152482.53999999998</v>
      </c>
    </row>
    <row r="49" spans="1:18" ht="30" customHeight="1" x14ac:dyDescent="0.25">
      <c r="A49" s="131" t="s">
        <v>48</v>
      </c>
      <c r="B49" s="131"/>
      <c r="C49" s="131"/>
      <c r="D49" s="20">
        <f>Receipt!D46</f>
        <v>1000</v>
      </c>
      <c r="E49" s="20">
        <f>Receipt!E46</f>
        <v>10226.4</v>
      </c>
      <c r="F49" s="20">
        <f>Receipt!F46</f>
        <v>500</v>
      </c>
      <c r="G49" s="20">
        <f>Receipt!G46</f>
        <v>3252</v>
      </c>
      <c r="H49" s="20">
        <f>Receipt!H46</f>
        <v>60663.42</v>
      </c>
      <c r="I49" s="20">
        <f>Receipt!I46</f>
        <v>3600</v>
      </c>
      <c r="J49" s="20">
        <f>Receipt!J46</f>
        <v>7150</v>
      </c>
      <c r="K49" s="20">
        <f>Receipt!K46</f>
        <v>20840</v>
      </c>
      <c r="L49" s="20">
        <f>Receipt!L46</f>
        <v>10000</v>
      </c>
      <c r="M49" s="20">
        <f>Receipt!M46</f>
        <v>0</v>
      </c>
      <c r="N49" s="20">
        <f>Receipt!N46</f>
        <v>3526</v>
      </c>
      <c r="O49" s="20">
        <f>Receipt!O46</f>
        <v>32824.720000000001</v>
      </c>
      <c r="P49" s="20">
        <f>Receipt!P46</f>
        <v>155132.53999999998</v>
      </c>
      <c r="Q49" s="20">
        <f>Receipt!Q46</f>
        <v>1550</v>
      </c>
      <c r="R49" s="20">
        <f>Receipt!R46</f>
        <v>153582.53999999998</v>
      </c>
    </row>
    <row r="51" spans="1:18" ht="75.75" customHeight="1" x14ac:dyDescent="0.25"/>
    <row r="52" spans="1:18" ht="53.1" customHeight="1" x14ac:dyDescent="0.25"/>
    <row r="53" spans="1:18" ht="53.1" customHeight="1" x14ac:dyDescent="0.25"/>
    <row r="54" spans="1:18" ht="53.1" customHeight="1" x14ac:dyDescent="0.25"/>
    <row r="55" spans="1:18" ht="53.1" customHeight="1" x14ac:dyDescent="0.25"/>
    <row r="56" spans="1:18" ht="53.1" customHeight="1" x14ac:dyDescent="0.25"/>
    <row r="57" spans="1:18" ht="53.1" customHeight="1" x14ac:dyDescent="0.25"/>
    <row r="58" spans="1:18" ht="53.1" customHeight="1" x14ac:dyDescent="0.25"/>
    <row r="59" spans="1:18" ht="53.1" customHeight="1" x14ac:dyDescent="0.25"/>
    <row r="63" spans="1:18" ht="30" customHeight="1" x14ac:dyDescent="0.25"/>
    <row r="66" ht="32.25" customHeight="1" x14ac:dyDescent="0.25"/>
  </sheetData>
  <sheetProtection password="8119" sheet="1" objects="1" scenarios="1" formatCells="0" formatColumns="0" formatRows="0"/>
  <mergeCells count="6">
    <mergeCell ref="A1:R1"/>
    <mergeCell ref="A49:C49"/>
    <mergeCell ref="A45:C45"/>
    <mergeCell ref="A48:C48"/>
    <mergeCell ref="T3:Y5"/>
    <mergeCell ref="T9:Z9"/>
  </mergeCells>
  <dataValidations count="2">
    <dataValidation allowBlank="1" showInputMessage="1" showErrorMessage="1" promptTitle="By Cash" prompt="यदि राशि कैश दी गई है तो इस कोलम की पूर्ति करे | अन्यथा खाली छोड़े |" sqref="Q3:Q43"/>
    <dataValidation type="list" allowBlank="1" showInputMessage="1" showErrorMessage="1" sqref="D2:O2">
      <formula1>Mad</formula1>
    </dataValidation>
  </dataValidations>
  <pageMargins left="0.19685039370078741" right="0.19685039370078741" top="0.19685039370078741" bottom="0.19685039370078741" header="0" footer="0"/>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workbookViewId="0">
      <selection sqref="A1:G1048576 A42:D82 G42:G82"/>
    </sheetView>
  </sheetViews>
  <sheetFormatPr defaultRowHeight="15" x14ac:dyDescent="0.25"/>
  <cols>
    <col min="1" max="1" width="28.140625" style="59" customWidth="1"/>
    <col min="2" max="2" width="9.140625" style="59"/>
    <col min="3" max="3" width="10.42578125" style="59" bestFit="1" customWidth="1"/>
    <col min="4" max="4" width="37.7109375" style="61" bestFit="1" customWidth="1"/>
    <col min="5" max="5" width="9.140625" style="59"/>
    <col min="6" max="6" width="7.5703125" style="59" bestFit="1" customWidth="1"/>
    <col min="7" max="7" width="10.42578125" style="59" customWidth="1"/>
    <col min="8" max="8" width="9.140625" style="1"/>
    <col min="9" max="9" width="10.42578125" style="1" bestFit="1" customWidth="1"/>
    <col min="10" max="10" width="38" style="53" customWidth="1"/>
    <col min="11" max="16384" width="9.140625" style="1"/>
  </cols>
  <sheetData>
    <row r="1" spans="1:7" x14ac:dyDescent="0.25">
      <c r="A1" s="54" t="str">
        <f>B1&amp;"_"&amp;COUNTIF($B$1:B1,B1)</f>
        <v>Cycle and Transport Voucher_1</v>
      </c>
      <c r="B1" s="54" t="str">
        <f>'Entry Cr&amp;Dr'!B5</f>
        <v>Cycle and Transport Voucher</v>
      </c>
      <c r="C1" s="55">
        <f>'Entry Cr&amp;Dr'!A5</f>
        <v>44013</v>
      </c>
      <c r="D1" s="56" t="str">
        <f>'Entry Cr&amp;Dr'!C5</f>
        <v>lelk }kjk tek</v>
      </c>
      <c r="E1" s="57">
        <f>'Entry Cr&amp;Dr'!D5</f>
        <v>100</v>
      </c>
      <c r="F1" s="55" t="s">
        <v>111</v>
      </c>
      <c r="G1" s="58"/>
    </row>
    <row r="2" spans="1:7" x14ac:dyDescent="0.25">
      <c r="A2" s="54" t="str">
        <f>B2&amp;"_"&amp;COUNTIF($B$1:B2,B2)</f>
        <v>Vikas Kosh_1</v>
      </c>
      <c r="B2" s="54" t="str">
        <f>'Entry Cr&amp;Dr'!B6</f>
        <v>Vikas Kosh</v>
      </c>
      <c r="C2" s="55">
        <f>'Entry Cr&amp;Dr'!A6</f>
        <v>44014</v>
      </c>
      <c r="D2" s="56" t="str">
        <f>'Entry Cr&amp;Dr'!C6</f>
        <v>lelk }kjk tek</v>
      </c>
      <c r="E2" s="57">
        <f>'Entry Cr&amp;Dr'!D6</f>
        <v>100</v>
      </c>
      <c r="F2" s="55" t="s">
        <v>111</v>
      </c>
    </row>
    <row r="3" spans="1:7" x14ac:dyDescent="0.25">
      <c r="A3" s="54" t="str">
        <f>B3&amp;"_"&amp;COUNTIF($B$1:B3,B3)</f>
        <v>CSG_1</v>
      </c>
      <c r="B3" s="54" t="str">
        <f>'Entry Cr&amp;Dr'!B7</f>
        <v>CSG</v>
      </c>
      <c r="C3" s="55">
        <f>'Entry Cr&amp;Dr'!A7</f>
        <v>44015</v>
      </c>
      <c r="D3" s="56" t="str">
        <f>'Entry Cr&amp;Dr'!C7</f>
        <v>lelk }kjk tek</v>
      </c>
      <c r="E3" s="57">
        <f>'Entry Cr&amp;Dr'!D7</f>
        <v>1000</v>
      </c>
      <c r="F3" s="55" t="s">
        <v>111</v>
      </c>
    </row>
    <row r="4" spans="1:7" x14ac:dyDescent="0.25">
      <c r="A4" s="54" t="str">
        <f>B4&amp;"_"&amp;COUNTIF($B$1:B4,B4)</f>
        <v>SMC Training_1</v>
      </c>
      <c r="B4" s="54" t="str">
        <f>'Entry Cr&amp;Dr'!B8</f>
        <v>SMC Training</v>
      </c>
      <c r="C4" s="55">
        <f>'Entry Cr&amp;Dr'!A8</f>
        <v>44016</v>
      </c>
      <c r="D4" s="56" t="str">
        <f>'Entry Cr&amp;Dr'!C8</f>
        <v>lelk }kjk tek</v>
      </c>
      <c r="E4" s="57">
        <f>'Entry Cr&amp;Dr'!D8</f>
        <v>1000</v>
      </c>
      <c r="F4" s="55" t="s">
        <v>111</v>
      </c>
    </row>
    <row r="5" spans="1:7" x14ac:dyDescent="0.25">
      <c r="A5" s="54" t="str">
        <f>B5&amp;"_"&amp;COUNTIF($B$1:B5,B5)</f>
        <v>0_1</v>
      </c>
      <c r="B5" s="54">
        <f>'Entry Cr&amp;Dr'!B9</f>
        <v>0</v>
      </c>
      <c r="C5" s="55">
        <f>'Entry Cr&amp;Dr'!A9</f>
        <v>0</v>
      </c>
      <c r="D5" s="56">
        <f>'Entry Cr&amp;Dr'!C9</f>
        <v>0</v>
      </c>
      <c r="E5" s="57">
        <f>'Entry Cr&amp;Dr'!D9</f>
        <v>0</v>
      </c>
      <c r="F5" s="55" t="s">
        <v>111</v>
      </c>
    </row>
    <row r="6" spans="1:7" x14ac:dyDescent="0.25">
      <c r="A6" s="54" t="str">
        <f>B6&amp;"_"&amp;COUNTIF($B$1:B6,B6)</f>
        <v>0_2</v>
      </c>
      <c r="B6" s="54">
        <f>'Entry Cr&amp;Dr'!B10</f>
        <v>0</v>
      </c>
      <c r="C6" s="55">
        <f>'Entry Cr&amp;Dr'!A10</f>
        <v>0</v>
      </c>
      <c r="D6" s="56">
        <f>'Entry Cr&amp;Dr'!C10</f>
        <v>0</v>
      </c>
      <c r="E6" s="57">
        <f>'Entry Cr&amp;Dr'!D10</f>
        <v>0</v>
      </c>
      <c r="F6" s="55" t="s">
        <v>111</v>
      </c>
    </row>
    <row r="7" spans="1:7" x14ac:dyDescent="0.25">
      <c r="A7" s="54" t="str">
        <f>B7&amp;"_"&amp;COUNTIF($B$1:B7,B7)</f>
        <v>0_3</v>
      </c>
      <c r="B7" s="54">
        <f>'Entry Cr&amp;Dr'!B11</f>
        <v>0</v>
      </c>
      <c r="C7" s="55">
        <f>'Entry Cr&amp;Dr'!A11</f>
        <v>0</v>
      </c>
      <c r="D7" s="56">
        <f>'Entry Cr&amp;Dr'!C11</f>
        <v>0</v>
      </c>
      <c r="E7" s="57">
        <f>'Entry Cr&amp;Dr'!D11</f>
        <v>0</v>
      </c>
      <c r="F7" s="55" t="s">
        <v>111</v>
      </c>
    </row>
    <row r="8" spans="1:7" x14ac:dyDescent="0.25">
      <c r="A8" s="54" t="str">
        <f>B8&amp;"_"&amp;COUNTIF($B$1:B8,B8)</f>
        <v>0_4</v>
      </c>
      <c r="B8" s="54">
        <f>'Entry Cr&amp;Dr'!B12</f>
        <v>0</v>
      </c>
      <c r="C8" s="55">
        <f>'Entry Cr&amp;Dr'!A12</f>
        <v>0</v>
      </c>
      <c r="D8" s="56">
        <f>'Entry Cr&amp;Dr'!C12</f>
        <v>0</v>
      </c>
      <c r="E8" s="57">
        <f>'Entry Cr&amp;Dr'!D12</f>
        <v>0</v>
      </c>
      <c r="F8" s="55" t="s">
        <v>111</v>
      </c>
    </row>
    <row r="9" spans="1:7" x14ac:dyDescent="0.25">
      <c r="A9" s="54" t="str">
        <f>B9&amp;"_"&amp;COUNTIF($B$1:B9,B9)</f>
        <v>0_5</v>
      </c>
      <c r="B9" s="54">
        <f>'Entry Cr&amp;Dr'!B13</f>
        <v>0</v>
      </c>
      <c r="C9" s="55">
        <f>'Entry Cr&amp;Dr'!A13</f>
        <v>0</v>
      </c>
      <c r="D9" s="56">
        <f>'Entry Cr&amp;Dr'!C13</f>
        <v>0</v>
      </c>
      <c r="E9" s="57">
        <f>'Entry Cr&amp;Dr'!D13</f>
        <v>0</v>
      </c>
      <c r="F9" s="55" t="s">
        <v>111</v>
      </c>
    </row>
    <row r="10" spans="1:7" x14ac:dyDescent="0.25">
      <c r="A10" s="54" t="str">
        <f>B10&amp;"_"&amp;COUNTIF($B$1:B10,B10)</f>
        <v>0_6</v>
      </c>
      <c r="B10" s="54">
        <f>'Entry Cr&amp;Dr'!B14</f>
        <v>0</v>
      </c>
      <c r="C10" s="55">
        <f>'Entry Cr&amp;Dr'!A14</f>
        <v>0</v>
      </c>
      <c r="D10" s="56">
        <f>'Entry Cr&amp;Dr'!C14</f>
        <v>0</v>
      </c>
      <c r="E10" s="57">
        <f>'Entry Cr&amp;Dr'!D14</f>
        <v>0</v>
      </c>
      <c r="F10" s="55" t="s">
        <v>111</v>
      </c>
    </row>
    <row r="11" spans="1:7" x14ac:dyDescent="0.25">
      <c r="A11" s="54" t="str">
        <f>B11&amp;"_"&amp;COUNTIF($B$1:B11,B11)</f>
        <v>0_7</v>
      </c>
      <c r="B11" s="54">
        <f>'Entry Cr&amp;Dr'!B15</f>
        <v>0</v>
      </c>
      <c r="C11" s="55">
        <f>'Entry Cr&amp;Dr'!A15</f>
        <v>0</v>
      </c>
      <c r="D11" s="56">
        <f>'Entry Cr&amp;Dr'!C15</f>
        <v>0</v>
      </c>
      <c r="E11" s="57">
        <f>'Entry Cr&amp;Dr'!D15</f>
        <v>0</v>
      </c>
      <c r="F11" s="55" t="s">
        <v>111</v>
      </c>
    </row>
    <row r="12" spans="1:7" x14ac:dyDescent="0.25">
      <c r="A12" s="54" t="str">
        <f>B12&amp;"_"&amp;COUNTIF($B$1:B12,B12)</f>
        <v>0_8</v>
      </c>
      <c r="B12" s="54">
        <f>'Entry Cr&amp;Dr'!B16</f>
        <v>0</v>
      </c>
      <c r="C12" s="55">
        <f>'Entry Cr&amp;Dr'!A16</f>
        <v>0</v>
      </c>
      <c r="D12" s="56">
        <f>'Entry Cr&amp;Dr'!C16</f>
        <v>0</v>
      </c>
      <c r="E12" s="57">
        <f>'Entry Cr&amp;Dr'!D16</f>
        <v>0</v>
      </c>
      <c r="F12" s="55" t="s">
        <v>111</v>
      </c>
    </row>
    <row r="13" spans="1:7" x14ac:dyDescent="0.25">
      <c r="A13" s="54" t="str">
        <f>B13&amp;"_"&amp;COUNTIF($B$1:B13,B13)</f>
        <v>0_9</v>
      </c>
      <c r="B13" s="54">
        <f>'Entry Cr&amp;Dr'!B17</f>
        <v>0</v>
      </c>
      <c r="C13" s="55">
        <f>'Entry Cr&amp;Dr'!A17</f>
        <v>0</v>
      </c>
      <c r="D13" s="56">
        <f>'Entry Cr&amp;Dr'!C17</f>
        <v>0</v>
      </c>
      <c r="E13" s="57">
        <f>'Entry Cr&amp;Dr'!D17</f>
        <v>0</v>
      </c>
      <c r="F13" s="55" t="s">
        <v>111</v>
      </c>
    </row>
    <row r="14" spans="1:7" x14ac:dyDescent="0.25">
      <c r="A14" s="54" t="str">
        <f>B14&amp;"_"&amp;COUNTIF($B$1:B14,B14)</f>
        <v>0_10</v>
      </c>
      <c r="B14" s="54">
        <f>'Entry Cr&amp;Dr'!B18</f>
        <v>0</v>
      </c>
      <c r="C14" s="55">
        <f>'Entry Cr&amp;Dr'!A18</f>
        <v>0</v>
      </c>
      <c r="D14" s="56">
        <f>'Entry Cr&amp;Dr'!C18</f>
        <v>0</v>
      </c>
      <c r="E14" s="57">
        <f>'Entry Cr&amp;Dr'!D18</f>
        <v>0</v>
      </c>
      <c r="F14" s="55" t="s">
        <v>111</v>
      </c>
    </row>
    <row r="15" spans="1:7" x14ac:dyDescent="0.25">
      <c r="A15" s="54" t="str">
        <f>B15&amp;"_"&amp;COUNTIF($B$1:B15,B15)</f>
        <v>0_11</v>
      </c>
      <c r="B15" s="54">
        <f>'Entry Cr&amp;Dr'!B19</f>
        <v>0</v>
      </c>
      <c r="C15" s="55">
        <f>'Entry Cr&amp;Dr'!A19</f>
        <v>0</v>
      </c>
      <c r="D15" s="56">
        <f>'Entry Cr&amp;Dr'!C19</f>
        <v>0</v>
      </c>
      <c r="E15" s="57">
        <f>'Entry Cr&amp;Dr'!D19</f>
        <v>0</v>
      </c>
      <c r="F15" s="55" t="s">
        <v>111</v>
      </c>
    </row>
    <row r="16" spans="1:7" x14ac:dyDescent="0.25">
      <c r="A16" s="54" t="str">
        <f>B16&amp;"_"&amp;COUNTIF($B$1:B16,B16)</f>
        <v>0_12</v>
      </c>
      <c r="B16" s="54">
        <f>'Entry Cr&amp;Dr'!B20</f>
        <v>0</v>
      </c>
      <c r="C16" s="55">
        <f>'Entry Cr&amp;Dr'!A20</f>
        <v>0</v>
      </c>
      <c r="D16" s="56">
        <f>'Entry Cr&amp;Dr'!C20</f>
        <v>0</v>
      </c>
      <c r="E16" s="57">
        <f>'Entry Cr&amp;Dr'!D20</f>
        <v>0</v>
      </c>
      <c r="F16" s="55" t="s">
        <v>111</v>
      </c>
    </row>
    <row r="17" spans="1:6" x14ac:dyDescent="0.25">
      <c r="A17" s="54" t="str">
        <f>B17&amp;"_"&amp;COUNTIF($B$1:B17,B17)</f>
        <v>0_13</v>
      </c>
      <c r="B17" s="54">
        <f>'Entry Cr&amp;Dr'!B21</f>
        <v>0</v>
      </c>
      <c r="C17" s="55">
        <f>'Entry Cr&amp;Dr'!A21</f>
        <v>0</v>
      </c>
      <c r="D17" s="56">
        <f>'Entry Cr&amp;Dr'!C21</f>
        <v>0</v>
      </c>
      <c r="E17" s="57">
        <f>'Entry Cr&amp;Dr'!D21</f>
        <v>0</v>
      </c>
      <c r="F17" s="55" t="s">
        <v>111</v>
      </c>
    </row>
    <row r="18" spans="1:6" x14ac:dyDescent="0.25">
      <c r="A18" s="54" t="str">
        <f>B18&amp;"_"&amp;COUNTIF($B$1:B18,B18)</f>
        <v>0_14</v>
      </c>
      <c r="B18" s="54">
        <f>'Entry Cr&amp;Dr'!B22</f>
        <v>0</v>
      </c>
      <c r="C18" s="55">
        <f>'Entry Cr&amp;Dr'!A22</f>
        <v>0</v>
      </c>
      <c r="D18" s="56">
        <f>'Entry Cr&amp;Dr'!C22</f>
        <v>0</v>
      </c>
      <c r="E18" s="57">
        <f>'Entry Cr&amp;Dr'!D22</f>
        <v>0</v>
      </c>
      <c r="F18" s="55" t="s">
        <v>111</v>
      </c>
    </row>
    <row r="19" spans="1:6" x14ac:dyDescent="0.25">
      <c r="A19" s="54" t="str">
        <f>B19&amp;"_"&amp;COUNTIF($B$1:B19,B19)</f>
        <v>0_15</v>
      </c>
      <c r="B19" s="54">
        <f>'Entry Cr&amp;Dr'!B23</f>
        <v>0</v>
      </c>
      <c r="C19" s="55">
        <f>'Entry Cr&amp;Dr'!A23</f>
        <v>0</v>
      </c>
      <c r="D19" s="56">
        <f>'Entry Cr&amp;Dr'!C23</f>
        <v>0</v>
      </c>
      <c r="E19" s="57">
        <f>'Entry Cr&amp;Dr'!D23</f>
        <v>0</v>
      </c>
      <c r="F19" s="55" t="s">
        <v>111</v>
      </c>
    </row>
    <row r="20" spans="1:6" x14ac:dyDescent="0.25">
      <c r="A20" s="54" t="str">
        <f>B20&amp;"_"&amp;COUNTIF($B$1:B20,B20)</f>
        <v>0_16</v>
      </c>
      <c r="B20" s="54">
        <f>'Entry Cr&amp;Dr'!B24</f>
        <v>0</v>
      </c>
      <c r="C20" s="55">
        <f>'Entry Cr&amp;Dr'!A24</f>
        <v>0</v>
      </c>
      <c r="D20" s="56">
        <f>'Entry Cr&amp;Dr'!C24</f>
        <v>0</v>
      </c>
      <c r="E20" s="57">
        <f>'Entry Cr&amp;Dr'!D24</f>
        <v>0</v>
      </c>
      <c r="F20" s="55" t="s">
        <v>111</v>
      </c>
    </row>
    <row r="21" spans="1:6" x14ac:dyDescent="0.25">
      <c r="A21" s="54" t="str">
        <f>B21&amp;"_"&amp;COUNTIF($B$1:B21,B21)</f>
        <v>0_17</v>
      </c>
      <c r="B21" s="54">
        <f>'Entry Cr&amp;Dr'!B25</f>
        <v>0</v>
      </c>
      <c r="C21" s="55">
        <f>'Entry Cr&amp;Dr'!A25</f>
        <v>0</v>
      </c>
      <c r="D21" s="56">
        <f>'Entry Cr&amp;Dr'!C25</f>
        <v>0</v>
      </c>
      <c r="E21" s="57">
        <f>'Entry Cr&amp;Dr'!D25</f>
        <v>0</v>
      </c>
      <c r="F21" s="55" t="s">
        <v>111</v>
      </c>
    </row>
    <row r="22" spans="1:6" x14ac:dyDescent="0.25">
      <c r="A22" s="54" t="str">
        <f>B22&amp;"_"&amp;COUNTIF($B$1:B22,B22)</f>
        <v>0_18</v>
      </c>
      <c r="B22" s="54">
        <f>'Entry Cr&amp;Dr'!B26</f>
        <v>0</v>
      </c>
      <c r="C22" s="55">
        <f>'Entry Cr&amp;Dr'!A26</f>
        <v>0</v>
      </c>
      <c r="D22" s="56">
        <f>'Entry Cr&amp;Dr'!C26</f>
        <v>0</v>
      </c>
      <c r="E22" s="57">
        <f>'Entry Cr&amp;Dr'!D26</f>
        <v>0</v>
      </c>
      <c r="F22" s="55" t="s">
        <v>111</v>
      </c>
    </row>
    <row r="23" spans="1:6" x14ac:dyDescent="0.25">
      <c r="A23" s="54" t="str">
        <f>B23&amp;"_"&amp;COUNTIF($B$1:B23,B23)</f>
        <v>0_19</v>
      </c>
      <c r="B23" s="54">
        <f>'Entry Cr&amp;Dr'!B27</f>
        <v>0</v>
      </c>
      <c r="C23" s="55">
        <f>'Entry Cr&amp;Dr'!A27</f>
        <v>0</v>
      </c>
      <c r="D23" s="56">
        <f>'Entry Cr&amp;Dr'!C27</f>
        <v>0</v>
      </c>
      <c r="E23" s="57">
        <f>'Entry Cr&amp;Dr'!D27</f>
        <v>0</v>
      </c>
      <c r="F23" s="55" t="s">
        <v>111</v>
      </c>
    </row>
    <row r="24" spans="1:6" x14ac:dyDescent="0.25">
      <c r="A24" s="54" t="str">
        <f>B24&amp;"_"&amp;COUNTIF($B$1:B24,B24)</f>
        <v>0_20</v>
      </c>
      <c r="B24" s="54">
        <f>'Entry Cr&amp;Dr'!B28</f>
        <v>0</v>
      </c>
      <c r="C24" s="55">
        <f>'Entry Cr&amp;Dr'!A28</f>
        <v>0</v>
      </c>
      <c r="D24" s="56">
        <f>'Entry Cr&amp;Dr'!C28</f>
        <v>0</v>
      </c>
      <c r="E24" s="57">
        <f>'Entry Cr&amp;Dr'!D28</f>
        <v>0</v>
      </c>
      <c r="F24" s="55" t="s">
        <v>111</v>
      </c>
    </row>
    <row r="25" spans="1:6" x14ac:dyDescent="0.25">
      <c r="A25" s="54" t="str">
        <f>B25&amp;"_"&amp;COUNTIF($B$1:B25,B25)</f>
        <v>0_21</v>
      </c>
      <c r="B25" s="54">
        <f>'Entry Cr&amp;Dr'!B29</f>
        <v>0</v>
      </c>
      <c r="C25" s="55">
        <f>'Entry Cr&amp;Dr'!A29</f>
        <v>0</v>
      </c>
      <c r="D25" s="56">
        <f>'Entry Cr&amp;Dr'!C29</f>
        <v>0</v>
      </c>
      <c r="E25" s="57">
        <f>'Entry Cr&amp;Dr'!D29</f>
        <v>0</v>
      </c>
      <c r="F25" s="55" t="s">
        <v>111</v>
      </c>
    </row>
    <row r="26" spans="1:6" x14ac:dyDescent="0.25">
      <c r="A26" s="54" t="str">
        <f>B26&amp;"_"&amp;COUNTIF($B$1:B26,B26)</f>
        <v>0_22</v>
      </c>
      <c r="B26" s="54">
        <f>'Entry Cr&amp;Dr'!B30</f>
        <v>0</v>
      </c>
      <c r="C26" s="55">
        <f>'Entry Cr&amp;Dr'!A30</f>
        <v>0</v>
      </c>
      <c r="D26" s="56">
        <f>'Entry Cr&amp;Dr'!C30</f>
        <v>0</v>
      </c>
      <c r="E26" s="57">
        <f>'Entry Cr&amp;Dr'!D30</f>
        <v>0</v>
      </c>
      <c r="F26" s="55" t="s">
        <v>111</v>
      </c>
    </row>
    <row r="27" spans="1:6" x14ac:dyDescent="0.25">
      <c r="A27" s="54" t="str">
        <f>B27&amp;"_"&amp;COUNTIF($B$1:B27,B27)</f>
        <v>0_23</v>
      </c>
      <c r="B27" s="54">
        <f>'Entry Cr&amp;Dr'!B31</f>
        <v>0</v>
      </c>
      <c r="C27" s="55">
        <f>'Entry Cr&amp;Dr'!A31</f>
        <v>0</v>
      </c>
      <c r="D27" s="56">
        <f>'Entry Cr&amp;Dr'!C31</f>
        <v>0</v>
      </c>
      <c r="E27" s="57">
        <f>'Entry Cr&amp;Dr'!D31</f>
        <v>0</v>
      </c>
      <c r="F27" s="55" t="s">
        <v>111</v>
      </c>
    </row>
    <row r="28" spans="1:6" x14ac:dyDescent="0.25">
      <c r="A28" s="54" t="str">
        <f>B28&amp;"_"&amp;COUNTIF($B$1:B28,B28)</f>
        <v>0_24</v>
      </c>
      <c r="B28" s="54">
        <f>'Entry Cr&amp;Dr'!B32</f>
        <v>0</v>
      </c>
      <c r="C28" s="55">
        <f>'Entry Cr&amp;Dr'!A32</f>
        <v>0</v>
      </c>
      <c r="D28" s="56">
        <f>'Entry Cr&amp;Dr'!C32</f>
        <v>0</v>
      </c>
      <c r="E28" s="57">
        <f>'Entry Cr&amp;Dr'!D32</f>
        <v>0</v>
      </c>
      <c r="F28" s="55" t="s">
        <v>111</v>
      </c>
    </row>
    <row r="29" spans="1:6" x14ac:dyDescent="0.25">
      <c r="A29" s="54" t="str">
        <f>B29&amp;"_"&amp;COUNTIF($B$1:B29,B29)</f>
        <v>0_25</v>
      </c>
      <c r="B29" s="54">
        <f>'Entry Cr&amp;Dr'!B33</f>
        <v>0</v>
      </c>
      <c r="C29" s="55">
        <f>'Entry Cr&amp;Dr'!A33</f>
        <v>0</v>
      </c>
      <c r="D29" s="56">
        <f>'Entry Cr&amp;Dr'!C33</f>
        <v>0</v>
      </c>
      <c r="E29" s="57">
        <f>'Entry Cr&amp;Dr'!D33</f>
        <v>0</v>
      </c>
      <c r="F29" s="55" t="s">
        <v>111</v>
      </c>
    </row>
    <row r="30" spans="1:6" x14ac:dyDescent="0.25">
      <c r="A30" s="54" t="str">
        <f>B30&amp;"_"&amp;COUNTIF($B$1:B30,B30)</f>
        <v>0_26</v>
      </c>
      <c r="B30" s="54">
        <f>'Entry Cr&amp;Dr'!B34</f>
        <v>0</v>
      </c>
      <c r="C30" s="55">
        <f>'Entry Cr&amp;Dr'!A34</f>
        <v>0</v>
      </c>
      <c r="D30" s="56">
        <f>'Entry Cr&amp;Dr'!C34</f>
        <v>0</v>
      </c>
      <c r="E30" s="57">
        <f>'Entry Cr&amp;Dr'!D34</f>
        <v>0</v>
      </c>
      <c r="F30" s="55" t="s">
        <v>111</v>
      </c>
    </row>
    <row r="31" spans="1:6" x14ac:dyDescent="0.25">
      <c r="A31" s="54" t="str">
        <f>B31&amp;"_"&amp;COUNTIF($B$1:B31,B31)</f>
        <v>0_27</v>
      </c>
      <c r="B31" s="54">
        <f>'Entry Cr&amp;Dr'!B35</f>
        <v>0</v>
      </c>
      <c r="C31" s="55">
        <f>'Entry Cr&amp;Dr'!A35</f>
        <v>0</v>
      </c>
      <c r="D31" s="56">
        <f>'Entry Cr&amp;Dr'!C35</f>
        <v>0</v>
      </c>
      <c r="E31" s="57">
        <f>'Entry Cr&amp;Dr'!D35</f>
        <v>0</v>
      </c>
      <c r="F31" s="55" t="s">
        <v>111</v>
      </c>
    </row>
    <row r="32" spans="1:6" x14ac:dyDescent="0.25">
      <c r="A32" s="54" t="str">
        <f>B32&amp;"_"&amp;COUNTIF($B$1:B32,B32)</f>
        <v>0_28</v>
      </c>
      <c r="B32" s="54">
        <f>'Entry Cr&amp;Dr'!B36</f>
        <v>0</v>
      </c>
      <c r="C32" s="55">
        <f>'Entry Cr&amp;Dr'!A36</f>
        <v>0</v>
      </c>
      <c r="D32" s="56">
        <f>'Entry Cr&amp;Dr'!C36</f>
        <v>0</v>
      </c>
      <c r="E32" s="57">
        <f>'Entry Cr&amp;Dr'!D36</f>
        <v>0</v>
      </c>
      <c r="F32" s="55" t="s">
        <v>111</v>
      </c>
    </row>
    <row r="33" spans="1:7" x14ac:dyDescent="0.25">
      <c r="A33" s="54" t="str">
        <f>B33&amp;"_"&amp;COUNTIF($B$1:B33,B33)</f>
        <v>0_29</v>
      </c>
      <c r="B33" s="54">
        <f>'Entry Cr&amp;Dr'!B37</f>
        <v>0</v>
      </c>
      <c r="C33" s="55">
        <f>'Entry Cr&amp;Dr'!A37</f>
        <v>0</v>
      </c>
      <c r="D33" s="56">
        <f>'Entry Cr&amp;Dr'!C37</f>
        <v>0</v>
      </c>
      <c r="E33" s="57">
        <f>'Entry Cr&amp;Dr'!D37</f>
        <v>0</v>
      </c>
      <c r="F33" s="55" t="s">
        <v>111</v>
      </c>
    </row>
    <row r="34" spans="1:7" x14ac:dyDescent="0.25">
      <c r="A34" s="54" t="str">
        <f>B34&amp;"_"&amp;COUNTIF($B$1:B34,B34)</f>
        <v>0_30</v>
      </c>
      <c r="B34" s="54">
        <f>'Entry Cr&amp;Dr'!B38</f>
        <v>0</v>
      </c>
      <c r="C34" s="55">
        <f>'Entry Cr&amp;Dr'!A38</f>
        <v>0</v>
      </c>
      <c r="D34" s="56">
        <f>'Entry Cr&amp;Dr'!C38</f>
        <v>0</v>
      </c>
      <c r="E34" s="57">
        <f>'Entry Cr&amp;Dr'!D38</f>
        <v>0</v>
      </c>
      <c r="F34" s="55" t="s">
        <v>111</v>
      </c>
    </row>
    <row r="35" spans="1:7" x14ac:dyDescent="0.25">
      <c r="A35" s="54" t="str">
        <f>B35&amp;"_"&amp;COUNTIF($B$1:B35,B35)</f>
        <v>0_31</v>
      </c>
      <c r="B35" s="54">
        <f>'Entry Cr&amp;Dr'!B39</f>
        <v>0</v>
      </c>
      <c r="C35" s="55">
        <f>'Entry Cr&amp;Dr'!A39</f>
        <v>0</v>
      </c>
      <c r="D35" s="56">
        <f>'Entry Cr&amp;Dr'!C39</f>
        <v>0</v>
      </c>
      <c r="E35" s="57">
        <f>'Entry Cr&amp;Dr'!D39</f>
        <v>0</v>
      </c>
      <c r="F35" s="55" t="s">
        <v>111</v>
      </c>
    </row>
    <row r="36" spans="1:7" x14ac:dyDescent="0.25">
      <c r="A36" s="54" t="str">
        <f>B36&amp;"_"&amp;COUNTIF($B$1:B36,B36)</f>
        <v>0_32</v>
      </c>
      <c r="B36" s="54">
        <f>'Entry Cr&amp;Dr'!B40</f>
        <v>0</v>
      </c>
      <c r="C36" s="55">
        <f>'Entry Cr&amp;Dr'!A40</f>
        <v>0</v>
      </c>
      <c r="D36" s="56">
        <f>'Entry Cr&amp;Dr'!C40</f>
        <v>0</v>
      </c>
      <c r="E36" s="57">
        <f>'Entry Cr&amp;Dr'!D40</f>
        <v>0</v>
      </c>
      <c r="F36" s="55" t="s">
        <v>111</v>
      </c>
    </row>
    <row r="37" spans="1:7" x14ac:dyDescent="0.25">
      <c r="A37" s="54" t="str">
        <f>B37&amp;"_"&amp;COUNTIF($B$1:B37,B37)</f>
        <v>0_33</v>
      </c>
      <c r="B37" s="54">
        <f>'Entry Cr&amp;Dr'!B41</f>
        <v>0</v>
      </c>
      <c r="C37" s="55">
        <f>'Entry Cr&amp;Dr'!A41</f>
        <v>0</v>
      </c>
      <c r="D37" s="56">
        <f>'Entry Cr&amp;Dr'!C41</f>
        <v>0</v>
      </c>
      <c r="E37" s="57">
        <f>'Entry Cr&amp;Dr'!D41</f>
        <v>0</v>
      </c>
      <c r="F37" s="55" t="s">
        <v>111</v>
      </c>
    </row>
    <row r="38" spans="1:7" x14ac:dyDescent="0.25">
      <c r="A38" s="54" t="str">
        <f>B38&amp;"_"&amp;COUNTIF($B$1:B38,B38)</f>
        <v>0_34</v>
      </c>
      <c r="B38" s="54">
        <f>'Entry Cr&amp;Dr'!B42</f>
        <v>0</v>
      </c>
      <c r="C38" s="55">
        <f>'Entry Cr&amp;Dr'!A42</f>
        <v>0</v>
      </c>
      <c r="D38" s="56">
        <f>'Entry Cr&amp;Dr'!C42</f>
        <v>0</v>
      </c>
      <c r="E38" s="57">
        <f>'Entry Cr&amp;Dr'!D42</f>
        <v>0</v>
      </c>
      <c r="F38" s="55" t="s">
        <v>111</v>
      </c>
    </row>
    <row r="39" spans="1:7" x14ac:dyDescent="0.25">
      <c r="A39" s="54" t="str">
        <f>B39&amp;"_"&amp;COUNTIF($B$1:B39,B39)</f>
        <v>0_35</v>
      </c>
      <c r="B39" s="54">
        <f>'Entry Cr&amp;Dr'!B43</f>
        <v>0</v>
      </c>
      <c r="C39" s="55">
        <f>'Entry Cr&amp;Dr'!A43</f>
        <v>0</v>
      </c>
      <c r="D39" s="56">
        <f>'Entry Cr&amp;Dr'!C43</f>
        <v>0</v>
      </c>
      <c r="E39" s="57">
        <f>'Entry Cr&amp;Dr'!D43</f>
        <v>0</v>
      </c>
      <c r="F39" s="55" t="s">
        <v>111</v>
      </c>
    </row>
    <row r="40" spans="1:7" x14ac:dyDescent="0.25">
      <c r="A40" s="54" t="str">
        <f>B40&amp;"_"&amp;COUNTIF($B$1:B40,B40)</f>
        <v>0_36</v>
      </c>
      <c r="B40" s="54">
        <f>'Entry Cr&amp;Dr'!B44</f>
        <v>0</v>
      </c>
      <c r="C40" s="55">
        <f>'Entry Cr&amp;Dr'!A44</f>
        <v>0</v>
      </c>
      <c r="D40" s="56">
        <f>'Entry Cr&amp;Dr'!C44</f>
        <v>0</v>
      </c>
      <c r="E40" s="57">
        <f>'Entry Cr&amp;Dr'!D44</f>
        <v>0</v>
      </c>
      <c r="F40" s="55" t="s">
        <v>111</v>
      </c>
    </row>
    <row r="41" spans="1:7" x14ac:dyDescent="0.25">
      <c r="A41" s="54" t="str">
        <f>B41&amp;"_"&amp;COUNTIF($B$1:B41,B41)</f>
        <v>0_37</v>
      </c>
      <c r="B41" s="54">
        <f>'Entry Cr&amp;Dr'!B45</f>
        <v>0</v>
      </c>
      <c r="C41" s="55">
        <f>'Entry Cr&amp;Dr'!A45</f>
        <v>0</v>
      </c>
      <c r="D41" s="56">
        <f>'Entry Cr&amp;Dr'!C45</f>
        <v>0</v>
      </c>
      <c r="E41" s="57">
        <f>'Entry Cr&amp;Dr'!D45</f>
        <v>0</v>
      </c>
      <c r="F41" s="55" t="s">
        <v>111</v>
      </c>
    </row>
    <row r="42" spans="1:7" x14ac:dyDescent="0.25">
      <c r="A42" s="54" t="str">
        <f>B42&amp;"_"&amp;COUNTIF($B$1:B42,B42)</f>
        <v>Scout Guide_1</v>
      </c>
      <c r="B42" s="54" t="str">
        <f>'Entry Cr&amp;Dr'!H5</f>
        <v>Scout Guide</v>
      </c>
      <c r="C42" s="55">
        <f>'Entry Cr&amp;Dr'!G5</f>
        <v>44013</v>
      </c>
      <c r="D42" s="56" t="str">
        <f>'Entry Cr&amp;Dr'!I5</f>
        <v>fctyh fcy ds tek</v>
      </c>
      <c r="F42" s="60" t="s">
        <v>112</v>
      </c>
      <c r="G42" s="57">
        <f>'Entry Cr&amp;Dr'!J5</f>
        <v>100</v>
      </c>
    </row>
    <row r="43" spans="1:7" x14ac:dyDescent="0.25">
      <c r="A43" s="54" t="str">
        <f>B43&amp;"_"&amp;COUNTIF($B$1:B43,B43)</f>
        <v>Vikas Kosh_2</v>
      </c>
      <c r="B43" s="54" t="str">
        <f>'Entry Cr&amp;Dr'!H6</f>
        <v>Vikas Kosh</v>
      </c>
      <c r="C43" s="55">
        <f>'Entry Cr&amp;Dr'!G6</f>
        <v>44014</v>
      </c>
      <c r="D43" s="56" t="str">
        <f>'Entry Cr&amp;Dr'!I6</f>
        <v>fctyh fcy ds tek</v>
      </c>
      <c r="F43" s="60" t="s">
        <v>112</v>
      </c>
      <c r="G43" s="57">
        <f>'Entry Cr&amp;Dr'!J6</f>
        <v>100</v>
      </c>
    </row>
    <row r="44" spans="1:7" x14ac:dyDescent="0.25">
      <c r="A44" s="54" t="str">
        <f>B44&amp;"_"&amp;COUNTIF($B$1:B44,B44)</f>
        <v>CSG_2</v>
      </c>
      <c r="B44" s="54" t="str">
        <f>'Entry Cr&amp;Dr'!H7</f>
        <v>CSG</v>
      </c>
      <c r="C44" s="55">
        <f>'Entry Cr&amp;Dr'!G7</f>
        <v>44015</v>
      </c>
      <c r="D44" s="56" t="str">
        <f>'Entry Cr&amp;Dr'!I7</f>
        <v>fctyh fcy ds tek</v>
      </c>
      <c r="F44" s="60" t="s">
        <v>112</v>
      </c>
      <c r="G44" s="57">
        <f>'Entry Cr&amp;Dr'!J7</f>
        <v>1000</v>
      </c>
    </row>
    <row r="45" spans="1:7" x14ac:dyDescent="0.25">
      <c r="A45" s="54" t="str">
        <f>B45&amp;"_"&amp;COUNTIF($B$1:B45,B45)</f>
        <v>SMC Training_2</v>
      </c>
      <c r="B45" s="54" t="str">
        <f>'Entry Cr&amp;Dr'!H8</f>
        <v>SMC Training</v>
      </c>
      <c r="C45" s="55">
        <f>'Entry Cr&amp;Dr'!G8</f>
        <v>44016</v>
      </c>
      <c r="D45" s="56" t="str">
        <f>'Entry Cr&amp;Dr'!I8</f>
        <v>fctyh fcy ds tek</v>
      </c>
      <c r="F45" s="60" t="s">
        <v>112</v>
      </c>
      <c r="G45" s="57">
        <f>'Entry Cr&amp;Dr'!J8</f>
        <v>1000</v>
      </c>
    </row>
    <row r="46" spans="1:7" x14ac:dyDescent="0.25">
      <c r="A46" s="54" t="str">
        <f>B46&amp;"_"&amp;COUNTIF($B$1:B46,B46)</f>
        <v>0_38</v>
      </c>
      <c r="B46" s="54">
        <f>'Entry Cr&amp;Dr'!H9</f>
        <v>0</v>
      </c>
      <c r="C46" s="55">
        <f>'Entry Cr&amp;Dr'!G9</f>
        <v>0</v>
      </c>
      <c r="D46" s="56">
        <f>'Entry Cr&amp;Dr'!I9</f>
        <v>0</v>
      </c>
      <c r="F46" s="60" t="s">
        <v>112</v>
      </c>
      <c r="G46" s="57">
        <f>'Entry Cr&amp;Dr'!J9</f>
        <v>0</v>
      </c>
    </row>
    <row r="47" spans="1:7" x14ac:dyDescent="0.25">
      <c r="A47" s="54" t="str">
        <f>B47&amp;"_"&amp;COUNTIF($B$1:B47,B47)</f>
        <v>0_39</v>
      </c>
      <c r="B47" s="54">
        <f>'Entry Cr&amp;Dr'!H10</f>
        <v>0</v>
      </c>
      <c r="C47" s="55">
        <f>'Entry Cr&amp;Dr'!G10</f>
        <v>0</v>
      </c>
      <c r="D47" s="56">
        <f>'Entry Cr&amp;Dr'!I10</f>
        <v>0</v>
      </c>
      <c r="F47" s="60" t="s">
        <v>112</v>
      </c>
      <c r="G47" s="57">
        <f>'Entry Cr&amp;Dr'!J10</f>
        <v>0</v>
      </c>
    </row>
    <row r="48" spans="1:7" x14ac:dyDescent="0.25">
      <c r="A48" s="54" t="str">
        <f>B48&amp;"_"&amp;COUNTIF($B$1:B48,B48)</f>
        <v>0_40</v>
      </c>
      <c r="B48" s="54">
        <f>'Entry Cr&amp;Dr'!H11</f>
        <v>0</v>
      </c>
      <c r="C48" s="55">
        <f>'Entry Cr&amp;Dr'!G11</f>
        <v>0</v>
      </c>
      <c r="D48" s="56">
        <f>'Entry Cr&amp;Dr'!I11</f>
        <v>0</v>
      </c>
      <c r="F48" s="60" t="s">
        <v>112</v>
      </c>
      <c r="G48" s="57">
        <f>'Entry Cr&amp;Dr'!J11</f>
        <v>0</v>
      </c>
    </row>
    <row r="49" spans="1:7" x14ac:dyDescent="0.25">
      <c r="A49" s="54" t="str">
        <f>B49&amp;"_"&amp;COUNTIF($B$1:B49,B49)</f>
        <v>0_41</v>
      </c>
      <c r="B49" s="54">
        <f>'Entry Cr&amp;Dr'!H12</f>
        <v>0</v>
      </c>
      <c r="C49" s="55">
        <f>'Entry Cr&amp;Dr'!G12</f>
        <v>0</v>
      </c>
      <c r="D49" s="56">
        <f>'Entry Cr&amp;Dr'!I12</f>
        <v>0</v>
      </c>
      <c r="F49" s="60" t="s">
        <v>112</v>
      </c>
      <c r="G49" s="57">
        <f>'Entry Cr&amp;Dr'!J12</f>
        <v>0</v>
      </c>
    </row>
    <row r="50" spans="1:7" x14ac:dyDescent="0.25">
      <c r="A50" s="54" t="str">
        <f>B50&amp;"_"&amp;COUNTIF($B$1:B50,B50)</f>
        <v>0_42</v>
      </c>
      <c r="B50" s="54">
        <f>'Entry Cr&amp;Dr'!H13</f>
        <v>0</v>
      </c>
      <c r="C50" s="55">
        <f>'Entry Cr&amp;Dr'!G13</f>
        <v>0</v>
      </c>
      <c r="D50" s="56">
        <f>'Entry Cr&amp;Dr'!I13</f>
        <v>0</v>
      </c>
      <c r="F50" s="60" t="s">
        <v>112</v>
      </c>
      <c r="G50" s="57">
        <f>'Entry Cr&amp;Dr'!J13</f>
        <v>0</v>
      </c>
    </row>
    <row r="51" spans="1:7" x14ac:dyDescent="0.25">
      <c r="A51" s="54" t="str">
        <f>B51&amp;"_"&amp;COUNTIF($B$1:B51,B51)</f>
        <v>0_43</v>
      </c>
      <c r="B51" s="54">
        <f>'Entry Cr&amp;Dr'!H14</f>
        <v>0</v>
      </c>
      <c r="C51" s="55">
        <f>'Entry Cr&amp;Dr'!G14</f>
        <v>0</v>
      </c>
      <c r="D51" s="56">
        <f>'Entry Cr&amp;Dr'!I14</f>
        <v>0</v>
      </c>
      <c r="F51" s="60" t="s">
        <v>112</v>
      </c>
      <c r="G51" s="57">
        <f>'Entry Cr&amp;Dr'!J14</f>
        <v>0</v>
      </c>
    </row>
    <row r="52" spans="1:7" x14ac:dyDescent="0.25">
      <c r="A52" s="54" t="str">
        <f>B52&amp;"_"&amp;COUNTIF($B$1:B52,B52)</f>
        <v>0_44</v>
      </c>
      <c r="B52" s="54">
        <f>'Entry Cr&amp;Dr'!H15</f>
        <v>0</v>
      </c>
      <c r="C52" s="55">
        <f>'Entry Cr&amp;Dr'!G15</f>
        <v>0</v>
      </c>
      <c r="D52" s="56">
        <f>'Entry Cr&amp;Dr'!I15</f>
        <v>0</v>
      </c>
      <c r="F52" s="60" t="s">
        <v>112</v>
      </c>
      <c r="G52" s="57">
        <f>'Entry Cr&amp;Dr'!J15</f>
        <v>0</v>
      </c>
    </row>
    <row r="53" spans="1:7" x14ac:dyDescent="0.25">
      <c r="A53" s="54" t="str">
        <f>B53&amp;"_"&amp;COUNTIF($B$1:B53,B53)</f>
        <v>0_45</v>
      </c>
      <c r="B53" s="54">
        <f>'Entry Cr&amp;Dr'!H16</f>
        <v>0</v>
      </c>
      <c r="C53" s="55">
        <f>'Entry Cr&amp;Dr'!G16</f>
        <v>0</v>
      </c>
      <c r="D53" s="56">
        <f>'Entry Cr&amp;Dr'!I16</f>
        <v>0</v>
      </c>
      <c r="F53" s="60" t="s">
        <v>112</v>
      </c>
      <c r="G53" s="57">
        <f>'Entry Cr&amp;Dr'!J16</f>
        <v>0</v>
      </c>
    </row>
    <row r="54" spans="1:7" x14ac:dyDescent="0.25">
      <c r="A54" s="54" t="str">
        <f>B54&amp;"_"&amp;COUNTIF($B$1:B54,B54)</f>
        <v>0_46</v>
      </c>
      <c r="B54" s="54">
        <f>'Entry Cr&amp;Dr'!H17</f>
        <v>0</v>
      </c>
      <c r="C54" s="55">
        <f>'Entry Cr&amp;Dr'!G17</f>
        <v>0</v>
      </c>
      <c r="D54" s="56">
        <f>'Entry Cr&amp;Dr'!I17</f>
        <v>0</v>
      </c>
      <c r="F54" s="60" t="s">
        <v>112</v>
      </c>
      <c r="G54" s="57">
        <f>'Entry Cr&amp;Dr'!J17</f>
        <v>0</v>
      </c>
    </row>
    <row r="55" spans="1:7" x14ac:dyDescent="0.25">
      <c r="A55" s="54" t="str">
        <f>B55&amp;"_"&amp;COUNTIF($B$1:B55,B55)</f>
        <v>0_47</v>
      </c>
      <c r="B55" s="54">
        <f>'Entry Cr&amp;Dr'!H18</f>
        <v>0</v>
      </c>
      <c r="C55" s="55">
        <f>'Entry Cr&amp;Dr'!G18</f>
        <v>0</v>
      </c>
      <c r="D55" s="56">
        <f>'Entry Cr&amp;Dr'!I18</f>
        <v>0</v>
      </c>
      <c r="F55" s="60" t="s">
        <v>112</v>
      </c>
      <c r="G55" s="57">
        <f>'Entry Cr&amp;Dr'!J18</f>
        <v>0</v>
      </c>
    </row>
    <row r="56" spans="1:7" x14ac:dyDescent="0.25">
      <c r="A56" s="54" t="str">
        <f>B56&amp;"_"&amp;COUNTIF($B$1:B56,B56)</f>
        <v>0_48</v>
      </c>
      <c r="B56" s="54">
        <f>'Entry Cr&amp;Dr'!H19</f>
        <v>0</v>
      </c>
      <c r="C56" s="55">
        <f>'Entry Cr&amp;Dr'!G19</f>
        <v>0</v>
      </c>
      <c r="D56" s="56">
        <f>'Entry Cr&amp;Dr'!I19</f>
        <v>0</v>
      </c>
      <c r="F56" s="60" t="s">
        <v>112</v>
      </c>
      <c r="G56" s="57">
        <f>'Entry Cr&amp;Dr'!J19</f>
        <v>0</v>
      </c>
    </row>
    <row r="57" spans="1:7" x14ac:dyDescent="0.25">
      <c r="A57" s="54" t="str">
        <f>B57&amp;"_"&amp;COUNTIF($B$1:B57,B57)</f>
        <v>0_49</v>
      </c>
      <c r="B57" s="54">
        <f>'Entry Cr&amp;Dr'!H20</f>
        <v>0</v>
      </c>
      <c r="C57" s="55">
        <f>'Entry Cr&amp;Dr'!G20</f>
        <v>0</v>
      </c>
      <c r="D57" s="56">
        <f>'Entry Cr&amp;Dr'!I20</f>
        <v>0</v>
      </c>
      <c r="F57" s="60" t="s">
        <v>112</v>
      </c>
      <c r="G57" s="57">
        <f>'Entry Cr&amp;Dr'!J20</f>
        <v>0</v>
      </c>
    </row>
    <row r="58" spans="1:7" x14ac:dyDescent="0.25">
      <c r="A58" s="54" t="str">
        <f>B58&amp;"_"&amp;COUNTIF($B$1:B58,B58)</f>
        <v>0_50</v>
      </c>
      <c r="B58" s="54">
        <f>'Entry Cr&amp;Dr'!H21</f>
        <v>0</v>
      </c>
      <c r="C58" s="55">
        <f>'Entry Cr&amp;Dr'!G21</f>
        <v>0</v>
      </c>
      <c r="D58" s="56">
        <f>'Entry Cr&amp;Dr'!I21</f>
        <v>0</v>
      </c>
      <c r="F58" s="60" t="s">
        <v>112</v>
      </c>
      <c r="G58" s="57">
        <f>'Entry Cr&amp;Dr'!J21</f>
        <v>0</v>
      </c>
    </row>
    <row r="59" spans="1:7" x14ac:dyDescent="0.25">
      <c r="A59" s="54" t="str">
        <f>B59&amp;"_"&amp;COUNTIF($B$1:B59,B59)</f>
        <v>0_51</v>
      </c>
      <c r="B59" s="54">
        <f>'Entry Cr&amp;Dr'!H22</f>
        <v>0</v>
      </c>
      <c r="C59" s="55">
        <f>'Entry Cr&amp;Dr'!G22</f>
        <v>0</v>
      </c>
      <c r="D59" s="56">
        <f>'Entry Cr&amp;Dr'!I22</f>
        <v>0</v>
      </c>
      <c r="F59" s="60" t="s">
        <v>112</v>
      </c>
      <c r="G59" s="57">
        <f>'Entry Cr&amp;Dr'!J22</f>
        <v>0</v>
      </c>
    </row>
    <row r="60" spans="1:7" x14ac:dyDescent="0.25">
      <c r="A60" s="54" t="str">
        <f>B60&amp;"_"&amp;COUNTIF($B$1:B60,B60)</f>
        <v>0_52</v>
      </c>
      <c r="B60" s="54">
        <f>'Entry Cr&amp;Dr'!H23</f>
        <v>0</v>
      </c>
      <c r="C60" s="55">
        <f>'Entry Cr&amp;Dr'!G23</f>
        <v>0</v>
      </c>
      <c r="D60" s="56">
        <f>'Entry Cr&amp;Dr'!I23</f>
        <v>0</v>
      </c>
      <c r="F60" s="60" t="s">
        <v>112</v>
      </c>
      <c r="G60" s="57">
        <f>'Entry Cr&amp;Dr'!J23</f>
        <v>0</v>
      </c>
    </row>
    <row r="61" spans="1:7" x14ac:dyDescent="0.25">
      <c r="A61" s="54" t="str">
        <f>B61&amp;"_"&amp;COUNTIF($B$1:B61,B61)</f>
        <v>0_53</v>
      </c>
      <c r="B61" s="54">
        <f>'Entry Cr&amp;Dr'!H24</f>
        <v>0</v>
      </c>
      <c r="C61" s="55">
        <f>'Entry Cr&amp;Dr'!G24</f>
        <v>0</v>
      </c>
      <c r="D61" s="56">
        <f>'Entry Cr&amp;Dr'!I24</f>
        <v>0</v>
      </c>
      <c r="F61" s="60" t="s">
        <v>112</v>
      </c>
      <c r="G61" s="57">
        <f>'Entry Cr&amp;Dr'!J24</f>
        <v>0</v>
      </c>
    </row>
    <row r="62" spans="1:7" x14ac:dyDescent="0.25">
      <c r="A62" s="54" t="str">
        <f>B62&amp;"_"&amp;COUNTIF($B$1:B62,B62)</f>
        <v>0_54</v>
      </c>
      <c r="B62" s="54">
        <f>'Entry Cr&amp;Dr'!H25</f>
        <v>0</v>
      </c>
      <c r="C62" s="55">
        <f>'Entry Cr&amp;Dr'!G25</f>
        <v>0</v>
      </c>
      <c r="D62" s="56">
        <f>'Entry Cr&amp;Dr'!I25</f>
        <v>0</v>
      </c>
      <c r="F62" s="60" t="s">
        <v>112</v>
      </c>
      <c r="G62" s="57">
        <f>'Entry Cr&amp;Dr'!J25</f>
        <v>0</v>
      </c>
    </row>
    <row r="63" spans="1:7" x14ac:dyDescent="0.25">
      <c r="A63" s="54" t="str">
        <f>B63&amp;"_"&amp;COUNTIF($B$1:B63,B63)</f>
        <v>0_55</v>
      </c>
      <c r="B63" s="54">
        <f>'Entry Cr&amp;Dr'!H26</f>
        <v>0</v>
      </c>
      <c r="C63" s="55">
        <f>'Entry Cr&amp;Dr'!G26</f>
        <v>0</v>
      </c>
      <c r="D63" s="56">
        <f>'Entry Cr&amp;Dr'!I26</f>
        <v>0</v>
      </c>
      <c r="F63" s="60" t="s">
        <v>112</v>
      </c>
      <c r="G63" s="57">
        <f>'Entry Cr&amp;Dr'!J26</f>
        <v>0</v>
      </c>
    </row>
    <row r="64" spans="1:7" x14ac:dyDescent="0.25">
      <c r="A64" s="54" t="str">
        <f>B64&amp;"_"&amp;COUNTIF($B$1:B64,B64)</f>
        <v>0_56</v>
      </c>
      <c r="B64" s="54">
        <f>'Entry Cr&amp;Dr'!H27</f>
        <v>0</v>
      </c>
      <c r="C64" s="55">
        <f>'Entry Cr&amp;Dr'!G27</f>
        <v>0</v>
      </c>
      <c r="D64" s="56">
        <f>'Entry Cr&amp;Dr'!I27</f>
        <v>0</v>
      </c>
      <c r="F64" s="60" t="s">
        <v>112</v>
      </c>
      <c r="G64" s="57">
        <f>'Entry Cr&amp;Dr'!J27</f>
        <v>0</v>
      </c>
    </row>
    <row r="65" spans="1:7" x14ac:dyDescent="0.25">
      <c r="A65" s="54" t="str">
        <f>B65&amp;"_"&amp;COUNTIF($B$1:B65,B65)</f>
        <v>0_57</v>
      </c>
      <c r="B65" s="54">
        <f>'Entry Cr&amp;Dr'!H28</f>
        <v>0</v>
      </c>
      <c r="C65" s="55">
        <f>'Entry Cr&amp;Dr'!G28</f>
        <v>0</v>
      </c>
      <c r="D65" s="56">
        <f>'Entry Cr&amp;Dr'!I28</f>
        <v>0</v>
      </c>
      <c r="F65" s="60" t="s">
        <v>112</v>
      </c>
      <c r="G65" s="57">
        <f>'Entry Cr&amp;Dr'!J28</f>
        <v>0</v>
      </c>
    </row>
    <row r="66" spans="1:7" x14ac:dyDescent="0.25">
      <c r="A66" s="54" t="str">
        <f>B66&amp;"_"&amp;COUNTIF($B$1:B66,B66)</f>
        <v>0_58</v>
      </c>
      <c r="B66" s="54">
        <f>'Entry Cr&amp;Dr'!H29</f>
        <v>0</v>
      </c>
      <c r="C66" s="55">
        <f>'Entry Cr&amp;Dr'!G29</f>
        <v>0</v>
      </c>
      <c r="D66" s="56">
        <f>'Entry Cr&amp;Dr'!I29</f>
        <v>0</v>
      </c>
      <c r="F66" s="60" t="s">
        <v>112</v>
      </c>
      <c r="G66" s="57">
        <f>'Entry Cr&amp;Dr'!J29</f>
        <v>0</v>
      </c>
    </row>
    <row r="67" spans="1:7" x14ac:dyDescent="0.25">
      <c r="A67" s="54" t="str">
        <f>B67&amp;"_"&amp;COUNTIF($B$1:B67,B67)</f>
        <v>0_59</v>
      </c>
      <c r="B67" s="54">
        <f>'Entry Cr&amp;Dr'!H30</f>
        <v>0</v>
      </c>
      <c r="C67" s="55">
        <f>'Entry Cr&amp;Dr'!G30</f>
        <v>0</v>
      </c>
      <c r="D67" s="56">
        <f>'Entry Cr&amp;Dr'!I30</f>
        <v>0</v>
      </c>
      <c r="F67" s="60" t="s">
        <v>112</v>
      </c>
      <c r="G67" s="57">
        <f>'Entry Cr&amp;Dr'!J30</f>
        <v>0</v>
      </c>
    </row>
    <row r="68" spans="1:7" x14ac:dyDescent="0.25">
      <c r="A68" s="54" t="str">
        <f>B68&amp;"_"&amp;COUNTIF($B$1:B68,B68)</f>
        <v>0_60</v>
      </c>
      <c r="B68" s="54">
        <f>'Entry Cr&amp;Dr'!H31</f>
        <v>0</v>
      </c>
      <c r="C68" s="55">
        <f>'Entry Cr&amp;Dr'!G31</f>
        <v>0</v>
      </c>
      <c r="D68" s="56">
        <f>'Entry Cr&amp;Dr'!I31</f>
        <v>0</v>
      </c>
      <c r="F68" s="60" t="s">
        <v>112</v>
      </c>
      <c r="G68" s="57">
        <f>'Entry Cr&amp;Dr'!J31</f>
        <v>0</v>
      </c>
    </row>
    <row r="69" spans="1:7" x14ac:dyDescent="0.25">
      <c r="A69" s="54" t="str">
        <f>B69&amp;"_"&amp;COUNTIF($B$1:B69,B69)</f>
        <v>0_61</v>
      </c>
      <c r="B69" s="54">
        <f>'Entry Cr&amp;Dr'!H32</f>
        <v>0</v>
      </c>
      <c r="C69" s="55">
        <f>'Entry Cr&amp;Dr'!G32</f>
        <v>0</v>
      </c>
      <c r="D69" s="56">
        <f>'Entry Cr&amp;Dr'!I32</f>
        <v>0</v>
      </c>
      <c r="F69" s="60" t="s">
        <v>112</v>
      </c>
      <c r="G69" s="57">
        <f>'Entry Cr&amp;Dr'!J32</f>
        <v>0</v>
      </c>
    </row>
    <row r="70" spans="1:7" x14ac:dyDescent="0.25">
      <c r="A70" s="54" t="str">
        <f>B70&amp;"_"&amp;COUNTIF($B$1:B70,B70)</f>
        <v>0_62</v>
      </c>
      <c r="B70" s="54">
        <f>'Entry Cr&amp;Dr'!H33</f>
        <v>0</v>
      </c>
      <c r="C70" s="55">
        <f>'Entry Cr&amp;Dr'!G33</f>
        <v>0</v>
      </c>
      <c r="D70" s="56">
        <f>'Entry Cr&amp;Dr'!I33</f>
        <v>0</v>
      </c>
      <c r="F70" s="60" t="s">
        <v>112</v>
      </c>
      <c r="G70" s="57">
        <f>'Entry Cr&amp;Dr'!J33</f>
        <v>0</v>
      </c>
    </row>
    <row r="71" spans="1:7" x14ac:dyDescent="0.25">
      <c r="A71" s="54" t="str">
        <f>B71&amp;"_"&amp;COUNTIF($B$1:B71,B71)</f>
        <v>0_63</v>
      </c>
      <c r="B71" s="54">
        <f>'Entry Cr&amp;Dr'!H34</f>
        <v>0</v>
      </c>
      <c r="C71" s="55">
        <f>'Entry Cr&amp;Dr'!G34</f>
        <v>0</v>
      </c>
      <c r="D71" s="56">
        <f>'Entry Cr&amp;Dr'!I34</f>
        <v>0</v>
      </c>
      <c r="F71" s="60" t="s">
        <v>112</v>
      </c>
      <c r="G71" s="57">
        <f>'Entry Cr&amp;Dr'!J34</f>
        <v>0</v>
      </c>
    </row>
    <row r="72" spans="1:7" x14ac:dyDescent="0.25">
      <c r="A72" s="54" t="str">
        <f>B72&amp;"_"&amp;COUNTIF($B$1:B72,B72)</f>
        <v>0_64</v>
      </c>
      <c r="B72" s="54">
        <f>'Entry Cr&amp;Dr'!H35</f>
        <v>0</v>
      </c>
      <c r="C72" s="55">
        <f>'Entry Cr&amp;Dr'!G35</f>
        <v>0</v>
      </c>
      <c r="D72" s="56">
        <f>'Entry Cr&amp;Dr'!I35</f>
        <v>0</v>
      </c>
      <c r="F72" s="60" t="s">
        <v>112</v>
      </c>
      <c r="G72" s="57">
        <f>'Entry Cr&amp;Dr'!J35</f>
        <v>0</v>
      </c>
    </row>
    <row r="73" spans="1:7" x14ac:dyDescent="0.25">
      <c r="A73" s="54" t="str">
        <f>B73&amp;"_"&amp;COUNTIF($B$1:B73,B73)</f>
        <v>0_65</v>
      </c>
      <c r="B73" s="54">
        <f>'Entry Cr&amp;Dr'!H36</f>
        <v>0</v>
      </c>
      <c r="C73" s="55">
        <f>'Entry Cr&amp;Dr'!G36</f>
        <v>0</v>
      </c>
      <c r="D73" s="56">
        <f>'Entry Cr&amp;Dr'!I36</f>
        <v>0</v>
      </c>
      <c r="F73" s="60" t="s">
        <v>112</v>
      </c>
      <c r="G73" s="57">
        <f>'Entry Cr&amp;Dr'!J36</f>
        <v>0</v>
      </c>
    </row>
    <row r="74" spans="1:7" x14ac:dyDescent="0.25">
      <c r="A74" s="54" t="str">
        <f>B74&amp;"_"&amp;COUNTIF($B$1:B74,B74)</f>
        <v>0_66</v>
      </c>
      <c r="B74" s="54">
        <f>'Entry Cr&amp;Dr'!H37</f>
        <v>0</v>
      </c>
      <c r="C74" s="55">
        <f>'Entry Cr&amp;Dr'!G37</f>
        <v>0</v>
      </c>
      <c r="D74" s="56">
        <f>'Entry Cr&amp;Dr'!I37</f>
        <v>0</v>
      </c>
      <c r="F74" s="60" t="s">
        <v>112</v>
      </c>
      <c r="G74" s="57">
        <f>'Entry Cr&amp;Dr'!J37</f>
        <v>0</v>
      </c>
    </row>
    <row r="75" spans="1:7" x14ac:dyDescent="0.25">
      <c r="A75" s="54" t="str">
        <f>B75&amp;"_"&amp;COUNTIF($B$1:B75,B75)</f>
        <v>0_67</v>
      </c>
      <c r="B75" s="54">
        <f>'Entry Cr&amp;Dr'!H38</f>
        <v>0</v>
      </c>
      <c r="C75" s="55">
        <f>'Entry Cr&amp;Dr'!G38</f>
        <v>0</v>
      </c>
      <c r="D75" s="56">
        <f>'Entry Cr&amp;Dr'!I38</f>
        <v>0</v>
      </c>
      <c r="F75" s="60" t="s">
        <v>112</v>
      </c>
      <c r="G75" s="57">
        <f>'Entry Cr&amp;Dr'!J38</f>
        <v>0</v>
      </c>
    </row>
    <row r="76" spans="1:7" x14ac:dyDescent="0.25">
      <c r="A76" s="54" t="str">
        <f>B76&amp;"_"&amp;COUNTIF($B$1:B76,B76)</f>
        <v>0_68</v>
      </c>
      <c r="B76" s="54">
        <f>'Entry Cr&amp;Dr'!H39</f>
        <v>0</v>
      </c>
      <c r="C76" s="55">
        <f>'Entry Cr&amp;Dr'!G39</f>
        <v>0</v>
      </c>
      <c r="D76" s="56">
        <f>'Entry Cr&amp;Dr'!I39</f>
        <v>0</v>
      </c>
      <c r="F76" s="60" t="s">
        <v>112</v>
      </c>
      <c r="G76" s="57">
        <f>'Entry Cr&amp;Dr'!J39</f>
        <v>0</v>
      </c>
    </row>
    <row r="77" spans="1:7" x14ac:dyDescent="0.25">
      <c r="A77" s="54" t="str">
        <f>B77&amp;"_"&amp;COUNTIF($B$1:B77,B77)</f>
        <v>0_69</v>
      </c>
      <c r="B77" s="54">
        <f>'Entry Cr&amp;Dr'!H40</f>
        <v>0</v>
      </c>
      <c r="C77" s="55">
        <f>'Entry Cr&amp;Dr'!G40</f>
        <v>0</v>
      </c>
      <c r="D77" s="56">
        <f>'Entry Cr&amp;Dr'!I40</f>
        <v>0</v>
      </c>
      <c r="F77" s="60" t="s">
        <v>112</v>
      </c>
      <c r="G77" s="57">
        <f>'Entry Cr&amp;Dr'!J40</f>
        <v>0</v>
      </c>
    </row>
    <row r="78" spans="1:7" x14ac:dyDescent="0.25">
      <c r="A78" s="54" t="str">
        <f>B78&amp;"_"&amp;COUNTIF($B$1:B78,B78)</f>
        <v>0_70</v>
      </c>
      <c r="B78" s="54">
        <f>'Entry Cr&amp;Dr'!H41</f>
        <v>0</v>
      </c>
      <c r="C78" s="55">
        <f>'Entry Cr&amp;Dr'!G41</f>
        <v>0</v>
      </c>
      <c r="D78" s="56">
        <f>'Entry Cr&amp;Dr'!I41</f>
        <v>0</v>
      </c>
      <c r="F78" s="60" t="s">
        <v>112</v>
      </c>
      <c r="G78" s="57">
        <f>'Entry Cr&amp;Dr'!J41</f>
        <v>0</v>
      </c>
    </row>
    <row r="79" spans="1:7" x14ac:dyDescent="0.25">
      <c r="A79" s="54" t="str">
        <f>B79&amp;"_"&amp;COUNTIF($B$1:B79,B79)</f>
        <v>0_71</v>
      </c>
      <c r="B79" s="54">
        <f>'Entry Cr&amp;Dr'!H42</f>
        <v>0</v>
      </c>
      <c r="C79" s="55">
        <f>'Entry Cr&amp;Dr'!G42</f>
        <v>0</v>
      </c>
      <c r="D79" s="56">
        <f>'Entry Cr&amp;Dr'!I42</f>
        <v>0</v>
      </c>
      <c r="F79" s="60" t="s">
        <v>112</v>
      </c>
      <c r="G79" s="57">
        <f>'Entry Cr&amp;Dr'!J42</f>
        <v>0</v>
      </c>
    </row>
    <row r="80" spans="1:7" x14ac:dyDescent="0.25">
      <c r="A80" s="54" t="str">
        <f>B80&amp;"_"&amp;COUNTIF($B$1:B80,B80)</f>
        <v>0_72</v>
      </c>
      <c r="B80" s="54">
        <f>'Entry Cr&amp;Dr'!H43</f>
        <v>0</v>
      </c>
      <c r="C80" s="55">
        <f>'Entry Cr&amp;Dr'!G43</f>
        <v>0</v>
      </c>
      <c r="D80" s="56">
        <f>'Entry Cr&amp;Dr'!I43</f>
        <v>0</v>
      </c>
      <c r="F80" s="60" t="s">
        <v>112</v>
      </c>
      <c r="G80" s="57">
        <f>'Entry Cr&amp;Dr'!J43</f>
        <v>0</v>
      </c>
    </row>
    <row r="81" spans="1:7" x14ac:dyDescent="0.25">
      <c r="A81" s="54" t="str">
        <f>B81&amp;"_"&amp;COUNTIF($B$1:B81,B81)</f>
        <v>0_73</v>
      </c>
      <c r="B81" s="54">
        <f>'Entry Cr&amp;Dr'!H44</f>
        <v>0</v>
      </c>
      <c r="C81" s="55">
        <f>'Entry Cr&amp;Dr'!G44</f>
        <v>0</v>
      </c>
      <c r="D81" s="56">
        <f>'Entry Cr&amp;Dr'!I44</f>
        <v>0</v>
      </c>
      <c r="F81" s="60" t="s">
        <v>112</v>
      </c>
      <c r="G81" s="57">
        <f>'Entry Cr&amp;Dr'!J44</f>
        <v>0</v>
      </c>
    </row>
    <row r="82" spans="1:7" x14ac:dyDescent="0.25">
      <c r="A82" s="54" t="str">
        <f>B82&amp;"_"&amp;COUNTIF($B$1:B82,B82)</f>
        <v>0_74</v>
      </c>
      <c r="B82" s="54">
        <f>'Entry Cr&amp;Dr'!H45</f>
        <v>0</v>
      </c>
      <c r="C82" s="55">
        <f>'Entry Cr&amp;Dr'!G45</f>
        <v>0</v>
      </c>
      <c r="D82" s="56">
        <f>'Entry Cr&amp;Dr'!I45</f>
        <v>0</v>
      </c>
      <c r="F82" s="60" t="s">
        <v>112</v>
      </c>
      <c r="G82" s="57">
        <f>'Entry Cr&amp;Dr'!J45</f>
        <v>0</v>
      </c>
    </row>
  </sheetData>
  <sheetProtection password="CE26" sheet="1" objects="1" scenarios="1" selectLockedCells="1" selectUnlockedCell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50"/>
  <sheetViews>
    <sheetView view="pageBreakPreview" zoomScaleNormal="100" zoomScaleSheetLayoutView="100" workbookViewId="0">
      <selection sqref="A1:G1"/>
    </sheetView>
  </sheetViews>
  <sheetFormatPr defaultRowHeight="15" x14ac:dyDescent="0.25"/>
  <cols>
    <col min="1" max="1" width="4.42578125" style="1" customWidth="1"/>
    <col min="2" max="2" width="11.28515625" style="1" customWidth="1"/>
    <col min="3" max="3" width="38" style="1" customWidth="1"/>
    <col min="4" max="4" width="9.85546875" style="1" customWidth="1"/>
    <col min="5" max="5" width="12.7109375" style="71" customWidth="1"/>
    <col min="6" max="6" width="12.7109375" style="1" customWidth="1"/>
    <col min="7" max="7" width="8.5703125" style="1" customWidth="1"/>
    <col min="8" max="8" width="13.85546875" style="1" customWidth="1"/>
    <col min="9" max="16384" width="9.140625" style="1"/>
  </cols>
  <sheetData>
    <row r="1" spans="1:9" ht="27.75" customHeight="1" x14ac:dyDescent="0.25">
      <c r="A1" s="85" t="str">
        <f>'Cash Book Mad'!A1</f>
        <v>Government Senior Secondary School, Rooppura</v>
      </c>
      <c r="B1" s="85"/>
      <c r="C1" s="85"/>
      <c r="D1" s="85"/>
      <c r="E1" s="85"/>
      <c r="F1" s="85"/>
      <c r="G1" s="85"/>
    </row>
    <row r="2" spans="1:9" ht="29.25" customHeight="1" thickBot="1" x14ac:dyDescent="0.3">
      <c r="B2" s="155" t="s">
        <v>98</v>
      </c>
      <c r="C2" s="155"/>
      <c r="D2" s="142" t="s">
        <v>2</v>
      </c>
      <c r="E2" s="142"/>
      <c r="F2" s="142"/>
      <c r="G2" s="142"/>
      <c r="H2" s="65"/>
      <c r="I2" s="65"/>
    </row>
    <row r="3" spans="1:9" ht="24" thickBot="1" x14ac:dyDescent="0.3">
      <c r="B3" s="156" t="s">
        <v>114</v>
      </c>
      <c r="C3" s="78">
        <f>SUM(SUMIF(Table2[लेनी/देनी (Cr/Dr)],"CR.",Table2[जमा (Credit)]))</f>
        <v>1000</v>
      </c>
      <c r="D3" s="157" t="s">
        <v>113</v>
      </c>
      <c r="E3" s="143">
        <f>SUMIF(Table2[लेनी/देनी (Cr/Dr)],"DR.",Table2[नामे (Debit)])</f>
        <v>1000</v>
      </c>
      <c r="F3" s="143"/>
      <c r="G3" s="144"/>
    </row>
    <row r="4" spans="1:9" s="34" customFormat="1" ht="24" thickBot="1" x14ac:dyDescent="0.3">
      <c r="B4" s="66"/>
      <c r="C4" s="158" t="s">
        <v>115</v>
      </c>
      <c r="D4" s="145">
        <f>C5+C3-E3</f>
        <v>0</v>
      </c>
      <c r="E4" s="145"/>
      <c r="F4" s="146"/>
      <c r="G4" s="67"/>
    </row>
    <row r="5" spans="1:9" ht="20.100000000000001" customHeight="1" x14ac:dyDescent="0.25">
      <c r="B5" s="1" t="s">
        <v>106</v>
      </c>
      <c r="C5" s="72">
        <f>VLOOKUP($D$2,opening_bal,2,0)</f>
        <v>0</v>
      </c>
      <c r="E5" s="1" t="s">
        <v>99</v>
      </c>
      <c r="F5" s="141"/>
      <c r="G5" s="141"/>
    </row>
    <row r="6" spans="1:9" ht="20.100000000000001" customHeight="1" x14ac:dyDescent="0.25">
      <c r="B6" s="1" t="s">
        <v>100</v>
      </c>
      <c r="E6" s="1" t="s">
        <v>101</v>
      </c>
      <c r="F6" s="141"/>
      <c r="G6" s="141"/>
    </row>
    <row r="7" spans="1:9" ht="20.100000000000001" customHeight="1" x14ac:dyDescent="0.25">
      <c r="B7" s="1" t="s">
        <v>102</v>
      </c>
      <c r="E7" s="1" t="s">
        <v>103</v>
      </c>
      <c r="F7" s="141"/>
      <c r="G7" s="141"/>
    </row>
    <row r="8" spans="1:9" ht="26.25" x14ac:dyDescent="0.25">
      <c r="A8" s="159" t="s">
        <v>107</v>
      </c>
      <c r="B8" s="160" t="s">
        <v>47</v>
      </c>
      <c r="C8" s="160" t="s">
        <v>104</v>
      </c>
      <c r="D8" s="160" t="s">
        <v>105</v>
      </c>
      <c r="E8" s="160" t="s">
        <v>108</v>
      </c>
      <c r="F8" s="160" t="s">
        <v>109</v>
      </c>
      <c r="G8" s="160" t="s">
        <v>110</v>
      </c>
      <c r="H8" s="68"/>
    </row>
    <row r="9" spans="1:9" x14ac:dyDescent="0.25">
      <c r="A9" s="161">
        <v>1</v>
      </c>
      <c r="B9" s="73">
        <f>IFERROR(VLOOKUP($D$2&amp;"_"&amp;$A9,Sheet2!$A:$G,3,0),"")</f>
        <v>44015</v>
      </c>
      <c r="C9" s="74" t="str">
        <f>IFERROR(VLOOKUP($D$2&amp;"_"&amp;$A9,Sheet2!$A:$G,4,0),"")</f>
        <v>lelk }kjk tek</v>
      </c>
      <c r="D9" s="69"/>
      <c r="E9" s="75">
        <f>IFERROR(VLOOKUP($D$2&amp;"_"&amp;$A9,Sheet2!$A:$G,7,0),"")</f>
        <v>0</v>
      </c>
      <c r="F9" s="75">
        <f>IFERROR(VLOOKUP($D$2&amp;"_"&amp;$A9,Sheet2!$A:$G,5,0),"")</f>
        <v>1000</v>
      </c>
      <c r="G9" s="76" t="str">
        <f>IFERROR(VLOOKUP($D$2&amp;"_"&amp;$A9,Sheet2!$A:$G,6,0),"")</f>
        <v>CR.</v>
      </c>
    </row>
    <row r="10" spans="1:9" x14ac:dyDescent="0.25">
      <c r="A10" s="161">
        <v>2</v>
      </c>
      <c r="B10" s="73">
        <f>IFERROR(VLOOKUP($D$2&amp;"_"&amp;$A10,Sheet2!$A:$G,3,0),"")</f>
        <v>44015</v>
      </c>
      <c r="C10" s="74" t="str">
        <f>IFERROR(VLOOKUP($D$2&amp;"_"&amp;$A10,Sheet2!$A:$G,4,0),"")</f>
        <v>fctyh fcy ds tek</v>
      </c>
      <c r="D10" s="37"/>
      <c r="E10" s="75">
        <f>IFERROR(VLOOKUP($D$2&amp;"_"&amp;$A10,Sheet2!$A:$G,7,0),"")</f>
        <v>1000</v>
      </c>
      <c r="F10" s="75">
        <f>IFERROR(VLOOKUP($D$2&amp;"_"&amp;$A10,Sheet2!$A:$G,5,0),"")</f>
        <v>0</v>
      </c>
      <c r="G10" s="76" t="str">
        <f>IFERROR(VLOOKUP($D$2&amp;"_"&amp;$A10,Sheet2!$A:$G,6,0),"")</f>
        <v>DR.</v>
      </c>
    </row>
    <row r="11" spans="1:9" x14ac:dyDescent="0.25">
      <c r="A11" s="161">
        <v>3</v>
      </c>
      <c r="B11" s="73" t="str">
        <f>IFERROR(VLOOKUP($D$2&amp;"_"&amp;$A11,Sheet2!$A:$G,3,0),"")</f>
        <v/>
      </c>
      <c r="C11" s="74" t="str">
        <f>IFERROR(VLOOKUP($D$2&amp;"_"&amp;$A11,Sheet2!$A:$G,4,0),"")</f>
        <v/>
      </c>
      <c r="D11" s="37"/>
      <c r="E11" s="75" t="str">
        <f>IFERROR(VLOOKUP($D$2&amp;"_"&amp;$A11,Sheet2!$A:$G,7,0),"")</f>
        <v/>
      </c>
      <c r="F11" s="75" t="str">
        <f>IFERROR(VLOOKUP($D$2&amp;"_"&amp;$A11,Sheet2!$A:$G,5,0),"")</f>
        <v/>
      </c>
      <c r="G11" s="76" t="str">
        <f>IFERROR(VLOOKUP($D$2&amp;"_"&amp;$A11,Sheet2!$A:$G,6,0),"")</f>
        <v/>
      </c>
    </row>
    <row r="12" spans="1:9" x14ac:dyDescent="0.25">
      <c r="A12" s="161">
        <v>4</v>
      </c>
      <c r="B12" s="73" t="str">
        <f>IFERROR(VLOOKUP($D$2&amp;"_"&amp;$A12,Sheet2!$A:$G,3,0),"")</f>
        <v/>
      </c>
      <c r="C12" s="74" t="str">
        <f>IFERROR(VLOOKUP($D$2&amp;"_"&amp;$A12,Sheet2!$A:$G,4,0),"")</f>
        <v/>
      </c>
      <c r="D12" s="37"/>
      <c r="E12" s="75" t="str">
        <f>IFERROR(VLOOKUP($D$2&amp;"_"&amp;$A12,Sheet2!$A:$G,7,0),"")</f>
        <v/>
      </c>
      <c r="F12" s="75" t="str">
        <f>IFERROR(VLOOKUP($D$2&amp;"_"&amp;$A12,Sheet2!$A:$G,5,0),"")</f>
        <v/>
      </c>
      <c r="G12" s="76" t="str">
        <f>IFERROR(VLOOKUP($D$2&amp;"_"&amp;$A12,Sheet2!$A:$G,6,0),"")</f>
        <v/>
      </c>
    </row>
    <row r="13" spans="1:9" x14ac:dyDescent="0.25">
      <c r="A13" s="161">
        <v>5</v>
      </c>
      <c r="B13" s="73" t="str">
        <f>IFERROR(VLOOKUP($D$2&amp;"_"&amp;$A13,Sheet2!$A:$G,3,0),"")</f>
        <v/>
      </c>
      <c r="C13" s="74" t="str">
        <f>IFERROR(VLOOKUP($D$2&amp;"_"&amp;$A13,Sheet2!$A:$G,4,0),"")</f>
        <v/>
      </c>
      <c r="D13" s="37"/>
      <c r="E13" s="75" t="str">
        <f>IFERROR(VLOOKUP($D$2&amp;"_"&amp;$A13,Sheet2!$A:$G,7,0),"")</f>
        <v/>
      </c>
      <c r="F13" s="75" t="str">
        <f>IFERROR(VLOOKUP($D$2&amp;"_"&amp;$A13,Sheet2!$A:$G,5,0),"")</f>
        <v/>
      </c>
      <c r="G13" s="76" t="str">
        <f>IFERROR(VLOOKUP($D$2&amp;"_"&amp;$A13,Sheet2!$A:$G,6,0),"")</f>
        <v/>
      </c>
    </row>
    <row r="14" spans="1:9" x14ac:dyDescent="0.25">
      <c r="A14" s="161">
        <v>6</v>
      </c>
      <c r="B14" s="73" t="str">
        <f>IFERROR(VLOOKUP($D$2&amp;"_"&amp;$A14,Sheet2!$A:$G,3,0),"")</f>
        <v/>
      </c>
      <c r="C14" s="74" t="str">
        <f>IFERROR(VLOOKUP($D$2&amp;"_"&amp;$A14,Sheet2!$A:$G,4,0),"")</f>
        <v/>
      </c>
      <c r="D14" s="37"/>
      <c r="E14" s="75" t="str">
        <f>IFERROR(VLOOKUP($D$2&amp;"_"&amp;$A14,Sheet2!$A:$G,7,0),"")</f>
        <v/>
      </c>
      <c r="F14" s="75" t="str">
        <f>IFERROR(VLOOKUP($D$2&amp;"_"&amp;$A14,Sheet2!$A:$G,5,0),"")</f>
        <v/>
      </c>
      <c r="G14" s="76" t="str">
        <f>IFERROR(VLOOKUP($D$2&amp;"_"&amp;$A14,Sheet2!$A:$G,6,0),"")</f>
        <v/>
      </c>
    </row>
    <row r="15" spans="1:9" x14ac:dyDescent="0.25">
      <c r="A15" s="161">
        <v>7</v>
      </c>
      <c r="B15" s="73" t="str">
        <f>IFERROR(VLOOKUP($D$2&amp;"_"&amp;$A15,Sheet2!$A:$G,3,0),"")</f>
        <v/>
      </c>
      <c r="C15" s="74" t="str">
        <f>IFERROR(VLOOKUP($D$2&amp;"_"&amp;$A15,Sheet2!$A:$G,4,0),"")</f>
        <v/>
      </c>
      <c r="D15" s="37"/>
      <c r="E15" s="75" t="str">
        <f>IFERROR(VLOOKUP($D$2&amp;"_"&amp;$A15,Sheet2!$A:$G,7,0),"")</f>
        <v/>
      </c>
      <c r="F15" s="75" t="str">
        <f>IFERROR(VLOOKUP($D$2&amp;"_"&amp;$A15,Sheet2!$A:$G,5,0),"")</f>
        <v/>
      </c>
      <c r="G15" s="76" t="str">
        <f>IFERROR(VLOOKUP($D$2&amp;"_"&amp;$A15,Sheet2!$A:$G,6,0),"")</f>
        <v/>
      </c>
    </row>
    <row r="16" spans="1:9" x14ac:dyDescent="0.25">
      <c r="A16" s="161">
        <v>8</v>
      </c>
      <c r="B16" s="73" t="str">
        <f>IFERROR(VLOOKUP($D$2&amp;"_"&amp;$A16,Sheet2!$A:$G,3,0),"")</f>
        <v/>
      </c>
      <c r="C16" s="74" t="str">
        <f>IFERROR(VLOOKUP($D$2&amp;"_"&amp;$A16,Sheet2!$A:$G,4,0),"")</f>
        <v/>
      </c>
      <c r="D16" s="37"/>
      <c r="E16" s="75" t="str">
        <f>IFERROR(VLOOKUP($D$2&amp;"_"&amp;$A16,Sheet2!$A:$G,7,0),"")</f>
        <v/>
      </c>
      <c r="F16" s="75" t="str">
        <f>IFERROR(VLOOKUP($D$2&amp;"_"&amp;$A16,Sheet2!$A:$G,5,0),"")</f>
        <v/>
      </c>
      <c r="G16" s="76" t="str">
        <f>IFERROR(VLOOKUP($D$2&amp;"_"&amp;$A16,Sheet2!$A:$G,6,0),"")</f>
        <v/>
      </c>
    </row>
    <row r="17" spans="1:7" x14ac:dyDescent="0.25">
      <c r="A17" s="161">
        <v>9</v>
      </c>
      <c r="B17" s="73" t="str">
        <f>IFERROR(VLOOKUP($D$2&amp;"_"&amp;$A17,Sheet2!$A:$G,3,0),"")</f>
        <v/>
      </c>
      <c r="C17" s="74" t="str">
        <f>IFERROR(VLOOKUP($D$2&amp;"_"&amp;$A17,Sheet2!$A:$G,4,0),"")</f>
        <v/>
      </c>
      <c r="D17" s="37"/>
      <c r="E17" s="75" t="str">
        <f>IFERROR(VLOOKUP($D$2&amp;"_"&amp;$A17,Sheet2!$A:$G,7,0),"")</f>
        <v/>
      </c>
      <c r="F17" s="75" t="str">
        <f>IFERROR(VLOOKUP($D$2&amp;"_"&amp;$A17,Sheet2!$A:$G,5,0),"")</f>
        <v/>
      </c>
      <c r="G17" s="76" t="str">
        <f>IFERROR(VLOOKUP($D$2&amp;"_"&amp;$A17,Sheet2!$A:$G,6,0),"")</f>
        <v/>
      </c>
    </row>
    <row r="18" spans="1:7" x14ac:dyDescent="0.25">
      <c r="A18" s="161">
        <v>10</v>
      </c>
      <c r="B18" s="73" t="str">
        <f>IFERROR(VLOOKUP($D$2&amp;"_"&amp;$A18,Sheet2!$A:$G,3,0),"")</f>
        <v/>
      </c>
      <c r="C18" s="74" t="str">
        <f>IFERROR(VLOOKUP($D$2&amp;"_"&amp;$A18,Sheet2!$A:$G,4,0),"")</f>
        <v/>
      </c>
      <c r="D18" s="37"/>
      <c r="E18" s="75" t="str">
        <f>IFERROR(VLOOKUP($D$2&amp;"_"&amp;$A18,Sheet2!$A:$G,7,0),"")</f>
        <v/>
      </c>
      <c r="F18" s="75" t="str">
        <f>IFERROR(VLOOKUP($D$2&amp;"_"&amp;$A18,Sheet2!$A:$G,5,0),"")</f>
        <v/>
      </c>
      <c r="G18" s="76" t="str">
        <f>IFERROR(VLOOKUP($D$2&amp;"_"&amp;$A18,Sheet2!$A:$G,6,0),"")</f>
        <v/>
      </c>
    </row>
    <row r="19" spans="1:7" x14ac:dyDescent="0.25">
      <c r="A19" s="161">
        <v>11</v>
      </c>
      <c r="B19" s="73" t="str">
        <f>IFERROR(VLOOKUP($D$2&amp;"_"&amp;$A19,Sheet2!$A:$G,3,0),"")</f>
        <v/>
      </c>
      <c r="C19" s="74" t="str">
        <f>IFERROR(VLOOKUP($D$2&amp;"_"&amp;$A19,Sheet2!$A:$G,4,0),"")</f>
        <v/>
      </c>
      <c r="D19" s="70"/>
      <c r="E19" s="75" t="str">
        <f>IFERROR(VLOOKUP($D$2&amp;"_"&amp;$A19,Sheet2!$A:$G,7,0),"")</f>
        <v/>
      </c>
      <c r="F19" s="75" t="str">
        <f>IFERROR(VLOOKUP($D$2&amp;"_"&amp;$A19,Sheet2!$A:$G,5,0),"")</f>
        <v/>
      </c>
      <c r="G19" s="76" t="str">
        <f>IFERROR(VLOOKUP($D$2&amp;"_"&amp;$A19,Sheet2!$A:$G,6,0),"")</f>
        <v/>
      </c>
    </row>
    <row r="20" spans="1:7" x14ac:dyDescent="0.25">
      <c r="A20" s="161">
        <v>12</v>
      </c>
      <c r="B20" s="73" t="str">
        <f>IFERROR(VLOOKUP($D$2&amp;"_"&amp;$A20,Sheet2!$A:$G,3,0),"")</f>
        <v/>
      </c>
      <c r="C20" s="74" t="str">
        <f>IFERROR(VLOOKUP($D$2&amp;"_"&amp;$A20,Sheet2!$A:$G,4,0),"")</f>
        <v/>
      </c>
      <c r="D20" s="37"/>
      <c r="E20" s="75" t="str">
        <f>IFERROR(VLOOKUP($D$2&amp;"_"&amp;$A20,Sheet2!$A:$G,7,0),"")</f>
        <v/>
      </c>
      <c r="F20" s="75" t="str">
        <f>IFERROR(VLOOKUP($D$2&amp;"_"&amp;$A20,Sheet2!$A:$G,5,0),"")</f>
        <v/>
      </c>
      <c r="G20" s="76" t="str">
        <f>IFERROR(VLOOKUP($D$2&amp;"_"&amp;$A20,Sheet2!$A:$G,6,0),"")</f>
        <v/>
      </c>
    </row>
    <row r="21" spans="1:7" x14ac:dyDescent="0.25">
      <c r="A21" s="161">
        <v>13</v>
      </c>
      <c r="B21" s="73" t="str">
        <f>IFERROR(VLOOKUP($D$2&amp;"_"&amp;$A21,Sheet2!$A:$G,3,0),"")</f>
        <v/>
      </c>
      <c r="C21" s="74" t="str">
        <f>IFERROR(VLOOKUP($D$2&amp;"_"&amp;$A21,Sheet2!$A:$G,4,0),"")</f>
        <v/>
      </c>
      <c r="D21" s="37"/>
      <c r="E21" s="75" t="str">
        <f>IFERROR(VLOOKUP($D$2&amp;"_"&amp;$A21,Sheet2!$A:$G,7,0),"")</f>
        <v/>
      </c>
      <c r="F21" s="75" t="str">
        <f>IFERROR(VLOOKUP($D$2&amp;"_"&amp;$A21,Sheet2!$A:$G,5,0),"")</f>
        <v/>
      </c>
      <c r="G21" s="76" t="str">
        <f>IFERROR(VLOOKUP($D$2&amp;"_"&amp;$A21,Sheet2!$A:$G,6,0),"")</f>
        <v/>
      </c>
    </row>
    <row r="22" spans="1:7" x14ac:dyDescent="0.25">
      <c r="A22" s="161">
        <v>14</v>
      </c>
      <c r="B22" s="73" t="str">
        <f>IFERROR(VLOOKUP($D$2&amp;"_"&amp;$A22,Sheet2!$A:$G,3,0),"")</f>
        <v/>
      </c>
      <c r="C22" s="74" t="str">
        <f>IFERROR(VLOOKUP($D$2&amp;"_"&amp;$A22,Sheet2!$A:$G,4,0),"")</f>
        <v/>
      </c>
      <c r="D22" s="37"/>
      <c r="E22" s="75" t="str">
        <f>IFERROR(VLOOKUP($D$2&amp;"_"&amp;$A22,Sheet2!$A:$G,7,0),"")</f>
        <v/>
      </c>
      <c r="F22" s="75" t="str">
        <f>IFERROR(VLOOKUP($D$2&amp;"_"&amp;$A22,Sheet2!$A:$G,5,0),"")</f>
        <v/>
      </c>
      <c r="G22" s="76" t="str">
        <f>IFERROR(VLOOKUP($D$2&amp;"_"&amp;$A22,Sheet2!$A:$G,6,0),"")</f>
        <v/>
      </c>
    </row>
    <row r="23" spans="1:7" x14ac:dyDescent="0.25">
      <c r="A23" s="161">
        <v>15</v>
      </c>
      <c r="B23" s="73" t="str">
        <f>IFERROR(VLOOKUP($D$2&amp;"_"&amp;$A23,Sheet2!$A:$G,3,0),"")</f>
        <v/>
      </c>
      <c r="C23" s="74" t="str">
        <f>IFERROR(VLOOKUP($D$2&amp;"_"&amp;$A23,Sheet2!$A:$G,4,0),"")</f>
        <v/>
      </c>
      <c r="D23" s="37"/>
      <c r="E23" s="75" t="str">
        <f>IFERROR(VLOOKUP($D$2&amp;"_"&amp;$A23,Sheet2!$A:$G,7,0),"")</f>
        <v/>
      </c>
      <c r="F23" s="75" t="str">
        <f>IFERROR(VLOOKUP($D$2&amp;"_"&amp;$A23,Sheet2!$A:$G,5,0),"")</f>
        <v/>
      </c>
      <c r="G23" s="76" t="str">
        <f>IFERROR(VLOOKUP($D$2&amp;"_"&amp;$A23,Sheet2!$A:$G,6,0),"")</f>
        <v/>
      </c>
    </row>
    <row r="24" spans="1:7" x14ac:dyDescent="0.25">
      <c r="A24" s="161">
        <v>16</v>
      </c>
      <c r="B24" s="73" t="str">
        <f>IFERROR(VLOOKUP($D$2&amp;"_"&amp;$A24,Sheet2!$A:$G,3,0),"")</f>
        <v/>
      </c>
      <c r="C24" s="74" t="str">
        <f>IFERROR(VLOOKUP($D$2&amp;"_"&amp;$A24,Sheet2!$A:$G,4,0),"")</f>
        <v/>
      </c>
      <c r="D24" s="37"/>
      <c r="E24" s="75" t="str">
        <f>IFERROR(VLOOKUP($D$2&amp;"_"&amp;$A24,Sheet2!$A:$G,7,0),"")</f>
        <v/>
      </c>
      <c r="F24" s="75" t="str">
        <f>IFERROR(VLOOKUP($D$2&amp;"_"&amp;$A24,Sheet2!$A:$G,5,0),"")</f>
        <v/>
      </c>
      <c r="G24" s="76" t="str">
        <f>IFERROR(VLOOKUP($D$2&amp;"_"&amp;$A24,Sheet2!$A:$G,6,0),"")</f>
        <v/>
      </c>
    </row>
    <row r="25" spans="1:7" x14ac:dyDescent="0.25">
      <c r="A25" s="161">
        <v>17</v>
      </c>
      <c r="B25" s="73" t="str">
        <f>IFERROR(VLOOKUP($D$2&amp;"_"&amp;$A25,Sheet2!$A:$G,3,0),"")</f>
        <v/>
      </c>
      <c r="C25" s="74" t="str">
        <f>IFERROR(VLOOKUP($D$2&amp;"_"&amp;$A25,Sheet2!$A:$G,4,0),"")</f>
        <v/>
      </c>
      <c r="D25" s="37"/>
      <c r="E25" s="75" t="str">
        <f>IFERROR(VLOOKUP($D$2&amp;"_"&amp;$A25,Sheet2!$A:$G,7,0),"")</f>
        <v/>
      </c>
      <c r="F25" s="75" t="str">
        <f>IFERROR(VLOOKUP($D$2&amp;"_"&amp;$A25,Sheet2!$A:$G,5,0),"")</f>
        <v/>
      </c>
      <c r="G25" s="76" t="str">
        <f>IFERROR(VLOOKUP($D$2&amp;"_"&amp;$A25,Sheet2!$A:$G,6,0),"")</f>
        <v/>
      </c>
    </row>
    <row r="26" spans="1:7" x14ac:dyDescent="0.25">
      <c r="A26" s="161">
        <v>18</v>
      </c>
      <c r="B26" s="73" t="str">
        <f>IFERROR(VLOOKUP($D$2&amp;"_"&amp;$A26,Sheet2!$A:$G,3,0),"")</f>
        <v/>
      </c>
      <c r="C26" s="74" t="str">
        <f>IFERROR(VLOOKUP($D$2&amp;"_"&amp;$A26,Sheet2!$A:$G,4,0),"")</f>
        <v/>
      </c>
      <c r="D26" s="37"/>
      <c r="E26" s="75" t="str">
        <f>IFERROR(VLOOKUP($D$2&amp;"_"&amp;$A26,Sheet2!$A:$G,7,0),"")</f>
        <v/>
      </c>
      <c r="F26" s="75" t="str">
        <f>IFERROR(VLOOKUP($D$2&amp;"_"&amp;$A26,Sheet2!$A:$G,5,0),"")</f>
        <v/>
      </c>
      <c r="G26" s="76" t="str">
        <f>IFERROR(VLOOKUP($D$2&amp;"_"&amp;$A26,Sheet2!$A:$G,6,0),"")</f>
        <v/>
      </c>
    </row>
    <row r="27" spans="1:7" x14ac:dyDescent="0.25">
      <c r="A27" s="161">
        <v>19</v>
      </c>
      <c r="B27" s="73" t="str">
        <f>IFERROR(VLOOKUP($D$2&amp;"_"&amp;$A27,Sheet2!$A:$G,3,0),"")</f>
        <v/>
      </c>
      <c r="C27" s="74" t="str">
        <f>IFERROR(VLOOKUP($D$2&amp;"_"&amp;$A27,Sheet2!$A:$G,4,0),"")</f>
        <v/>
      </c>
      <c r="D27" s="37"/>
      <c r="E27" s="75" t="str">
        <f>IFERROR(VLOOKUP($D$2&amp;"_"&amp;$A27,Sheet2!$A:$G,7,0),"")</f>
        <v/>
      </c>
      <c r="F27" s="75" t="str">
        <f>IFERROR(VLOOKUP($D$2&amp;"_"&amp;$A27,Sheet2!$A:$G,5,0),"")</f>
        <v/>
      </c>
      <c r="G27" s="76" t="str">
        <f>IFERROR(VLOOKUP($D$2&amp;"_"&amp;$A27,Sheet2!$A:$G,6,0),"")</f>
        <v/>
      </c>
    </row>
    <row r="28" spans="1:7" x14ac:dyDescent="0.25">
      <c r="A28" s="161">
        <v>20</v>
      </c>
      <c r="B28" s="73" t="str">
        <f>IFERROR(VLOOKUP($D$2&amp;"_"&amp;$A28,Sheet2!$A:$G,3,0),"")</f>
        <v/>
      </c>
      <c r="C28" s="74" t="str">
        <f>IFERROR(VLOOKUP($D$2&amp;"_"&amp;$A28,Sheet2!$A:$G,4,0),"")</f>
        <v/>
      </c>
      <c r="D28" s="37"/>
      <c r="E28" s="75" t="str">
        <f>IFERROR(VLOOKUP($D$2&amp;"_"&amp;$A28,Sheet2!$A:$G,7,0),"")</f>
        <v/>
      </c>
      <c r="F28" s="75" t="str">
        <f>IFERROR(VLOOKUP($D$2&amp;"_"&amp;$A28,Sheet2!$A:$G,5,0),"")</f>
        <v/>
      </c>
      <c r="G28" s="76" t="str">
        <f>IFERROR(VLOOKUP($D$2&amp;"_"&amp;$A28,Sheet2!$A:$G,6,0),"")</f>
        <v/>
      </c>
    </row>
    <row r="29" spans="1:7" x14ac:dyDescent="0.25">
      <c r="A29" s="161">
        <v>21</v>
      </c>
      <c r="B29" s="73" t="str">
        <f>IFERROR(VLOOKUP($D$2&amp;"_"&amp;$A29,Sheet2!$A:$G,3,0),"")</f>
        <v/>
      </c>
      <c r="C29" s="74" t="str">
        <f>IFERROR(VLOOKUP($D$2&amp;"_"&amp;$A29,Sheet2!$A:$G,4,0),"")</f>
        <v/>
      </c>
      <c r="D29" s="37"/>
      <c r="E29" s="75" t="str">
        <f>IFERROR(VLOOKUP($D$2&amp;"_"&amp;$A29,Sheet2!$A:$G,7,0),"")</f>
        <v/>
      </c>
      <c r="F29" s="75" t="str">
        <f>IFERROR(VLOOKUP($D$2&amp;"_"&amp;$A29,Sheet2!$A:$G,5,0),"")</f>
        <v/>
      </c>
      <c r="G29" s="76" t="str">
        <f>IFERROR(VLOOKUP($D$2&amp;"_"&amp;$A29,Sheet2!$A:$G,6,0),"")</f>
        <v/>
      </c>
    </row>
    <row r="30" spans="1:7" x14ac:dyDescent="0.25">
      <c r="A30" s="161">
        <v>22</v>
      </c>
      <c r="B30" s="73" t="str">
        <f>IFERROR(VLOOKUP($D$2&amp;"_"&amp;$A30,Sheet2!$A:$G,3,0),"")</f>
        <v/>
      </c>
      <c r="C30" s="74" t="str">
        <f>IFERROR(VLOOKUP($D$2&amp;"_"&amp;$A30,Sheet2!$A:$G,4,0),"")</f>
        <v/>
      </c>
      <c r="D30" s="37"/>
      <c r="E30" s="75" t="str">
        <f>IFERROR(VLOOKUP($D$2&amp;"_"&amp;$A30,Sheet2!$A:$G,7,0),"")</f>
        <v/>
      </c>
      <c r="F30" s="75" t="str">
        <f>IFERROR(VLOOKUP($D$2&amp;"_"&amp;$A30,Sheet2!$A:$G,5,0),"")</f>
        <v/>
      </c>
      <c r="G30" s="76" t="str">
        <f>IFERROR(VLOOKUP($D$2&amp;"_"&amp;$A30,Sheet2!$A:$G,6,0),"")</f>
        <v/>
      </c>
    </row>
    <row r="31" spans="1:7" x14ac:dyDescent="0.25">
      <c r="A31" s="161">
        <v>23</v>
      </c>
      <c r="B31" s="73" t="str">
        <f>IFERROR(VLOOKUP($D$2&amp;"_"&amp;$A31,Sheet2!$A:$G,3,0),"")</f>
        <v/>
      </c>
      <c r="C31" s="74" t="str">
        <f>IFERROR(VLOOKUP($D$2&amp;"_"&amp;$A31,Sheet2!$A:$G,4,0),"")</f>
        <v/>
      </c>
      <c r="D31" s="37"/>
      <c r="E31" s="75" t="str">
        <f>IFERROR(VLOOKUP($D$2&amp;"_"&amp;$A31,Sheet2!$A:$G,7,0),"")</f>
        <v/>
      </c>
      <c r="F31" s="75" t="str">
        <f>IFERROR(VLOOKUP($D$2&amp;"_"&amp;$A31,Sheet2!$A:$G,5,0),"")</f>
        <v/>
      </c>
      <c r="G31" s="76" t="str">
        <f>IFERROR(VLOOKUP($D$2&amp;"_"&amp;$A31,Sheet2!$A:$G,6,0),"")</f>
        <v/>
      </c>
    </row>
    <row r="32" spans="1:7" x14ac:dyDescent="0.25">
      <c r="A32" s="161">
        <v>24</v>
      </c>
      <c r="B32" s="73" t="str">
        <f>IFERROR(VLOOKUP($D$2&amp;"_"&amp;$A32,Sheet2!$A:$G,3,0),"")</f>
        <v/>
      </c>
      <c r="C32" s="74" t="str">
        <f>IFERROR(VLOOKUP($D$2&amp;"_"&amp;$A32,Sheet2!$A:$G,4,0),"")</f>
        <v/>
      </c>
      <c r="D32" s="37"/>
      <c r="E32" s="75" t="str">
        <f>IFERROR(VLOOKUP($D$2&amp;"_"&amp;$A32,Sheet2!$A:$G,7,0),"")</f>
        <v/>
      </c>
      <c r="F32" s="75" t="str">
        <f>IFERROR(VLOOKUP($D$2&amp;"_"&amp;$A32,Sheet2!$A:$G,5,0),"")</f>
        <v/>
      </c>
      <c r="G32" s="76" t="str">
        <f>IFERROR(VLOOKUP($D$2&amp;"_"&amp;$A32,Sheet2!$A:$G,6,0),"")</f>
        <v/>
      </c>
    </row>
    <row r="33" spans="1:7" x14ac:dyDescent="0.25">
      <c r="A33" s="161">
        <v>25</v>
      </c>
      <c r="B33" s="73" t="str">
        <f>IFERROR(VLOOKUP($D$2&amp;"_"&amp;$A33,Sheet2!$A:$G,3,0),"")</f>
        <v/>
      </c>
      <c r="C33" s="74" t="str">
        <f>IFERROR(VLOOKUP($D$2&amp;"_"&amp;$A33,Sheet2!$A:$G,4,0),"")</f>
        <v/>
      </c>
      <c r="D33" s="37"/>
      <c r="E33" s="75" t="str">
        <f>IFERROR(VLOOKUP($D$2&amp;"_"&amp;$A33,Sheet2!$A:$G,7,0),"")</f>
        <v/>
      </c>
      <c r="F33" s="75" t="str">
        <f>IFERROR(VLOOKUP($D$2&amp;"_"&amp;$A33,Sheet2!$A:$G,5,0),"")</f>
        <v/>
      </c>
      <c r="G33" s="76" t="str">
        <f>IFERROR(VLOOKUP($D$2&amp;"_"&amp;$A33,Sheet2!$A:$G,6,0),"")</f>
        <v/>
      </c>
    </row>
    <row r="34" spans="1:7" x14ac:dyDescent="0.25">
      <c r="A34" s="161">
        <v>26</v>
      </c>
      <c r="B34" s="73" t="str">
        <f>IFERROR(VLOOKUP($D$2&amp;"_"&amp;$A34,Sheet2!$A:$G,3,0),"")</f>
        <v/>
      </c>
      <c r="C34" s="74" t="str">
        <f>IFERROR(VLOOKUP($D$2&amp;"_"&amp;$A34,Sheet2!$A:$G,4,0),"")</f>
        <v/>
      </c>
      <c r="D34" s="37"/>
      <c r="E34" s="75" t="str">
        <f>IFERROR(VLOOKUP($D$2&amp;"_"&amp;$A34,Sheet2!$A:$G,7,0),"")</f>
        <v/>
      </c>
      <c r="F34" s="75" t="str">
        <f>IFERROR(VLOOKUP($D$2&amp;"_"&amp;$A34,Sheet2!$A:$G,5,0),"")</f>
        <v/>
      </c>
      <c r="G34" s="76" t="str">
        <f>IFERROR(VLOOKUP($D$2&amp;"_"&amp;$A34,Sheet2!$A:$G,6,0),"")</f>
        <v/>
      </c>
    </row>
    <row r="35" spans="1:7" x14ac:dyDescent="0.25">
      <c r="A35" s="161">
        <v>27</v>
      </c>
      <c r="B35" s="73" t="str">
        <f>IFERROR(VLOOKUP($D$2&amp;"_"&amp;$A35,Sheet2!$A:$G,3,0),"")</f>
        <v/>
      </c>
      <c r="C35" s="74" t="str">
        <f>IFERROR(VLOOKUP($D$2&amp;"_"&amp;$A35,Sheet2!$A:$G,4,0),"")</f>
        <v/>
      </c>
      <c r="D35" s="37"/>
      <c r="E35" s="75" t="str">
        <f>IFERROR(VLOOKUP($D$2&amp;"_"&amp;$A35,Sheet2!$A:$G,7,0),"")</f>
        <v/>
      </c>
      <c r="F35" s="75" t="str">
        <f>IFERROR(VLOOKUP($D$2&amp;"_"&amp;$A35,Sheet2!$A:$G,5,0),"")</f>
        <v/>
      </c>
      <c r="G35" s="76" t="str">
        <f>IFERROR(VLOOKUP($D$2&amp;"_"&amp;$A35,Sheet2!$A:$G,6,0),"")</f>
        <v/>
      </c>
    </row>
    <row r="36" spans="1:7" x14ac:dyDescent="0.25">
      <c r="A36" s="161">
        <v>28</v>
      </c>
      <c r="B36" s="73" t="str">
        <f>IFERROR(VLOOKUP($D$2&amp;"_"&amp;$A36,Sheet2!$A:$G,3,0),"")</f>
        <v/>
      </c>
      <c r="C36" s="74" t="str">
        <f>IFERROR(VLOOKUP($D$2&amp;"_"&amp;$A36,Sheet2!$A:$G,4,0),"")</f>
        <v/>
      </c>
      <c r="D36" s="37"/>
      <c r="E36" s="75" t="str">
        <f>IFERROR(VLOOKUP($D$2&amp;"_"&amp;$A36,Sheet2!$A:$G,7,0),"")</f>
        <v/>
      </c>
      <c r="F36" s="75" t="str">
        <f>IFERROR(VLOOKUP($D$2&amp;"_"&amp;$A36,Sheet2!$A:$G,5,0),"")</f>
        <v/>
      </c>
      <c r="G36" s="76" t="str">
        <f>IFERROR(VLOOKUP($D$2&amp;"_"&amp;$A36,Sheet2!$A:$G,6,0),"")</f>
        <v/>
      </c>
    </row>
    <row r="37" spans="1:7" x14ac:dyDescent="0.25">
      <c r="A37" s="161">
        <v>29</v>
      </c>
      <c r="B37" s="73" t="str">
        <f>IFERROR(VLOOKUP($D$2&amp;"_"&amp;$A37,Sheet2!$A:$G,3,0),"")</f>
        <v/>
      </c>
      <c r="C37" s="74" t="str">
        <f>IFERROR(VLOOKUP($D$2&amp;"_"&amp;$A37,Sheet2!$A:$G,4,0),"")</f>
        <v/>
      </c>
      <c r="D37" s="37"/>
      <c r="E37" s="75" t="str">
        <f>IFERROR(VLOOKUP($D$2&amp;"_"&amp;$A37,Sheet2!$A:$G,7,0),"")</f>
        <v/>
      </c>
      <c r="F37" s="75" t="str">
        <f>IFERROR(VLOOKUP($D$2&amp;"_"&amp;$A37,Sheet2!$A:$G,5,0),"")</f>
        <v/>
      </c>
      <c r="G37" s="76" t="str">
        <f>IFERROR(VLOOKUP($D$2&amp;"_"&amp;$A37,Sheet2!$A:$G,6,0),"")</f>
        <v/>
      </c>
    </row>
    <row r="38" spans="1:7" x14ac:dyDescent="0.25">
      <c r="A38" s="161">
        <v>30</v>
      </c>
      <c r="B38" s="73" t="str">
        <f>IFERROR(VLOOKUP($D$2&amp;"_"&amp;$A38,Sheet2!$A:$G,3,0),"")</f>
        <v/>
      </c>
      <c r="C38" s="74" t="str">
        <f>IFERROR(VLOOKUP($D$2&amp;"_"&amp;$A38,Sheet2!$A:$G,4,0),"")</f>
        <v/>
      </c>
      <c r="D38" s="37"/>
      <c r="E38" s="75" t="str">
        <f>IFERROR(VLOOKUP($D$2&amp;"_"&amp;$A38,Sheet2!$A:$G,7,0),"")</f>
        <v/>
      </c>
      <c r="F38" s="75" t="str">
        <f>IFERROR(VLOOKUP($D$2&amp;"_"&amp;$A38,Sheet2!$A:$G,5,0),"")</f>
        <v/>
      </c>
      <c r="G38" s="76" t="str">
        <f>IFERROR(VLOOKUP($D$2&amp;"_"&amp;$A38,Sheet2!$A:$G,6,0),"")</f>
        <v/>
      </c>
    </row>
    <row r="39" spans="1:7" x14ac:dyDescent="0.25">
      <c r="A39" s="161">
        <v>31</v>
      </c>
      <c r="B39" s="73" t="str">
        <f>IFERROR(VLOOKUP($D$2&amp;"_"&amp;$A39,Sheet2!$A:$G,3,0),"")</f>
        <v/>
      </c>
      <c r="C39" s="74" t="str">
        <f>IFERROR(VLOOKUP($D$2&amp;"_"&amp;$A39,Sheet2!$A:$G,4,0),"")</f>
        <v/>
      </c>
      <c r="D39" s="37"/>
      <c r="E39" s="75" t="str">
        <f>IFERROR(VLOOKUP($D$2&amp;"_"&amp;$A39,Sheet2!$A:$G,7,0),"")</f>
        <v/>
      </c>
      <c r="F39" s="75" t="str">
        <f>IFERROR(VLOOKUP($D$2&amp;"_"&amp;$A39,Sheet2!$A:$G,5,0),"")</f>
        <v/>
      </c>
      <c r="G39" s="76" t="str">
        <f>IFERROR(VLOOKUP($D$2&amp;"_"&amp;$A39,Sheet2!$A:$G,6,0),"")</f>
        <v/>
      </c>
    </row>
    <row r="40" spans="1:7" x14ac:dyDescent="0.25">
      <c r="A40" s="161">
        <v>32</v>
      </c>
      <c r="B40" s="73" t="str">
        <f>IFERROR(VLOOKUP($D$2&amp;"_"&amp;$A40,Sheet2!$A:$G,3,0),"")</f>
        <v/>
      </c>
      <c r="C40" s="74" t="str">
        <f>IFERROR(VLOOKUP($D$2&amp;"_"&amp;$A40,Sheet2!$A:$G,4,0),"")</f>
        <v/>
      </c>
      <c r="D40" s="37"/>
      <c r="E40" s="75" t="str">
        <f>IFERROR(VLOOKUP($D$2&amp;"_"&amp;$A40,Sheet2!$A:$G,7,0),"")</f>
        <v/>
      </c>
      <c r="F40" s="75" t="str">
        <f>IFERROR(VLOOKUP($D$2&amp;"_"&amp;$A40,Sheet2!$A:$G,5,0),"")</f>
        <v/>
      </c>
      <c r="G40" s="76" t="str">
        <f>IFERROR(VLOOKUP($D$2&amp;"_"&amp;$A40,Sheet2!$A:$G,6,0),"")</f>
        <v/>
      </c>
    </row>
    <row r="41" spans="1:7" x14ac:dyDescent="0.25">
      <c r="A41" s="161">
        <v>33</v>
      </c>
      <c r="B41" s="73" t="str">
        <f>IFERROR(VLOOKUP($D$2&amp;"_"&amp;$A41,Sheet2!$A:$G,3,0),"")</f>
        <v/>
      </c>
      <c r="C41" s="74" t="str">
        <f>IFERROR(VLOOKUP($D$2&amp;"_"&amp;$A41,Sheet2!$A:$G,4,0),"")</f>
        <v/>
      </c>
      <c r="D41" s="37"/>
      <c r="E41" s="75" t="str">
        <f>IFERROR(VLOOKUP($D$2&amp;"_"&amp;$A41,Sheet2!$A:$G,7,0),"")</f>
        <v/>
      </c>
      <c r="F41" s="75" t="str">
        <f>IFERROR(VLOOKUP($D$2&amp;"_"&amp;$A41,Sheet2!$A:$G,5,0),"")</f>
        <v/>
      </c>
      <c r="G41" s="76" t="str">
        <f>IFERROR(VLOOKUP($D$2&amp;"_"&amp;$A41,Sheet2!$A:$G,6,0),"")</f>
        <v/>
      </c>
    </row>
    <row r="42" spans="1:7" x14ac:dyDescent="0.25">
      <c r="A42" s="161">
        <v>34</v>
      </c>
      <c r="B42" s="73" t="str">
        <f>IFERROR(VLOOKUP($D$2&amp;"_"&amp;$A42,Sheet2!$A:$G,3,0),"")</f>
        <v/>
      </c>
      <c r="C42" s="74" t="str">
        <f>IFERROR(VLOOKUP($D$2&amp;"_"&amp;$A42,Sheet2!$A:$G,4,0),"")</f>
        <v/>
      </c>
      <c r="D42" s="37"/>
      <c r="E42" s="75" t="str">
        <f>IFERROR(VLOOKUP($D$2&amp;"_"&amp;$A42,Sheet2!$A:$G,7,0),"")</f>
        <v/>
      </c>
      <c r="F42" s="75" t="str">
        <f>IFERROR(VLOOKUP($D$2&amp;"_"&amp;$A42,Sheet2!$A:$G,5,0),"")</f>
        <v/>
      </c>
      <c r="G42" s="76" t="str">
        <f>IFERROR(VLOOKUP($D$2&amp;"_"&amp;$A42,Sheet2!$A:$G,6,0),"")</f>
        <v/>
      </c>
    </row>
    <row r="43" spans="1:7" x14ac:dyDescent="0.25">
      <c r="A43" s="161">
        <v>35</v>
      </c>
      <c r="B43" s="73" t="str">
        <f>IFERROR(VLOOKUP($D$2&amp;"_"&amp;$A43,Sheet2!$A:$G,3,0),"")</f>
        <v/>
      </c>
      <c r="C43" s="74" t="str">
        <f>IFERROR(VLOOKUP($D$2&amp;"_"&amp;$A43,Sheet2!$A:$G,4,0),"")</f>
        <v/>
      </c>
      <c r="D43" s="37"/>
      <c r="E43" s="75" t="str">
        <f>IFERROR(VLOOKUP($D$2&amp;"_"&amp;$A43,Sheet2!$A:$G,7,0),"")</f>
        <v/>
      </c>
      <c r="F43" s="75" t="str">
        <f>IFERROR(VLOOKUP($D$2&amp;"_"&amp;$A43,Sheet2!$A:$G,5,0),"")</f>
        <v/>
      </c>
      <c r="G43" s="76" t="str">
        <f>IFERROR(VLOOKUP($D$2&amp;"_"&amp;$A43,Sheet2!$A:$G,6,0),"")</f>
        <v/>
      </c>
    </row>
    <row r="44" spans="1:7" x14ac:dyDescent="0.25">
      <c r="A44" s="161">
        <v>36</v>
      </c>
      <c r="B44" s="73" t="str">
        <f>IFERROR(VLOOKUP($D$2&amp;"_"&amp;$A44,Sheet2!$A:$G,3,0),"")</f>
        <v/>
      </c>
      <c r="C44" s="74" t="str">
        <f>IFERROR(VLOOKUP($D$2&amp;"_"&amp;$A44,Sheet2!$A:$G,4,0),"")</f>
        <v/>
      </c>
      <c r="D44" s="37"/>
      <c r="E44" s="75" t="str">
        <f>IFERROR(VLOOKUP($D$2&amp;"_"&amp;$A44,Sheet2!$A:$G,7,0),"")</f>
        <v/>
      </c>
      <c r="F44" s="75" t="str">
        <f>IFERROR(VLOOKUP($D$2&amp;"_"&amp;$A44,Sheet2!$A:$G,5,0),"")</f>
        <v/>
      </c>
      <c r="G44" s="76" t="str">
        <f>IFERROR(VLOOKUP($D$2&amp;"_"&amp;$A44,Sheet2!$A:$G,6,0),"")</f>
        <v/>
      </c>
    </row>
    <row r="45" spans="1:7" x14ac:dyDescent="0.25">
      <c r="A45" s="161">
        <v>37</v>
      </c>
      <c r="B45" s="73" t="str">
        <f>IFERROR(VLOOKUP($D$2&amp;"_"&amp;$A45,Sheet2!$A:$G,3,0),"")</f>
        <v/>
      </c>
      <c r="C45" s="74" t="str">
        <f>IFERROR(VLOOKUP($D$2&amp;"_"&amp;$A45,Sheet2!$A:$G,4,0),"")</f>
        <v/>
      </c>
      <c r="D45" s="37"/>
      <c r="E45" s="75" t="str">
        <f>IFERROR(VLOOKUP($D$2&amp;"_"&amp;$A45,Sheet2!$A:$G,7,0),"")</f>
        <v/>
      </c>
      <c r="F45" s="75" t="str">
        <f>IFERROR(VLOOKUP($D$2&amp;"_"&amp;$A45,Sheet2!$A:$G,5,0),"")</f>
        <v/>
      </c>
      <c r="G45" s="76" t="str">
        <f>IFERROR(VLOOKUP($D$2&amp;"_"&amp;$A45,Sheet2!$A:$G,6,0),"")</f>
        <v/>
      </c>
    </row>
    <row r="46" spans="1:7" x14ac:dyDescent="0.25">
      <c r="A46" s="161">
        <v>38</v>
      </c>
      <c r="B46" s="73" t="str">
        <f>IFERROR(VLOOKUP($D$2&amp;"_"&amp;$A46,Sheet2!$A:$G,3,0),"")</f>
        <v/>
      </c>
      <c r="C46" s="74" t="str">
        <f>IFERROR(VLOOKUP($D$2&amp;"_"&amp;$A46,Sheet2!$A:$G,4,0),"")</f>
        <v/>
      </c>
      <c r="D46" s="37"/>
      <c r="E46" s="75" t="str">
        <f>IFERROR(VLOOKUP($D$2&amp;"_"&amp;$A46,Sheet2!$A:$G,7,0),"")</f>
        <v/>
      </c>
      <c r="F46" s="75" t="str">
        <f>IFERROR(VLOOKUP($D$2&amp;"_"&amp;$A46,Sheet2!$A:$G,5,0),"")</f>
        <v/>
      </c>
      <c r="G46" s="76" t="str">
        <f>IFERROR(VLOOKUP($D$2&amp;"_"&amp;$A46,Sheet2!$A:$G,6,0),"")</f>
        <v/>
      </c>
    </row>
    <row r="47" spans="1:7" x14ac:dyDescent="0.25">
      <c r="A47" s="161">
        <v>39</v>
      </c>
      <c r="B47" s="73" t="str">
        <f>IFERROR(VLOOKUP($D$2&amp;"_"&amp;$A47,Sheet2!$A:$G,3,0),"")</f>
        <v/>
      </c>
      <c r="C47" s="74" t="str">
        <f>IFERROR(VLOOKUP($D$2&amp;"_"&amp;$A47,Sheet2!$A:$G,4,0),"")</f>
        <v/>
      </c>
      <c r="D47" s="37"/>
      <c r="E47" s="75" t="str">
        <f>IFERROR(VLOOKUP($D$2&amp;"_"&amp;$A47,Sheet2!$A:$G,7,0),"")</f>
        <v/>
      </c>
      <c r="F47" s="75" t="str">
        <f>IFERROR(VLOOKUP($D$2&amp;"_"&amp;$A47,Sheet2!$A:$G,5,0),"")</f>
        <v/>
      </c>
      <c r="G47" s="76" t="str">
        <f>IFERROR(VLOOKUP($D$2&amp;"_"&amp;$A47,Sheet2!$A:$G,6,0),"")</f>
        <v/>
      </c>
    </row>
    <row r="48" spans="1:7" x14ac:dyDescent="0.25">
      <c r="A48" s="161">
        <v>40</v>
      </c>
      <c r="B48" s="73" t="str">
        <f>IFERROR(VLOOKUP($D$2&amp;"_"&amp;$A48,Sheet2!$A:$G,3,0),"")</f>
        <v/>
      </c>
      <c r="C48" s="74" t="str">
        <f>IFERROR(VLOOKUP($D$2&amp;"_"&amp;$A48,Sheet2!$A:$G,4,0),"")</f>
        <v/>
      </c>
      <c r="D48" s="37"/>
      <c r="E48" s="75" t="str">
        <f>IFERROR(VLOOKUP($D$2&amp;"_"&amp;$A48,Sheet2!$A:$G,7,0),"")</f>
        <v/>
      </c>
      <c r="F48" s="75" t="str">
        <f>IFERROR(VLOOKUP($D$2&amp;"_"&amp;$A48,Sheet2!$A:$G,5,0),"")</f>
        <v/>
      </c>
      <c r="G48" s="76" t="str">
        <f>IFERROR(VLOOKUP($D$2&amp;"_"&amp;$A48,Sheet2!$A:$G,6,0),"")</f>
        <v/>
      </c>
    </row>
    <row r="49" spans="1:7" x14ac:dyDescent="0.25">
      <c r="A49" s="161">
        <v>41</v>
      </c>
      <c r="B49" s="73" t="str">
        <f>IFERROR(VLOOKUP($D$2&amp;"_"&amp;$A49,Sheet2!$A:$G,3,0),"")</f>
        <v/>
      </c>
      <c r="C49" s="74" t="str">
        <f>IFERROR(VLOOKUP($D$2&amp;"_"&amp;$A49,Sheet2!$A:$G,4,0),"")</f>
        <v/>
      </c>
      <c r="D49" s="37"/>
      <c r="E49" s="75" t="str">
        <f>IFERROR(VLOOKUP($D$2&amp;"_"&amp;$A49,Sheet2!$A:$G,7,0),"")</f>
        <v/>
      </c>
      <c r="F49" s="75" t="str">
        <f>IFERROR(VLOOKUP($D$2&amp;"_"&amp;$A49,Sheet2!$A:$G,5,0),"")</f>
        <v/>
      </c>
      <c r="G49" s="76" t="str">
        <f>IFERROR(VLOOKUP($D$2&amp;"_"&amp;$A49,Sheet2!$A:$G,6,0),"")</f>
        <v/>
      </c>
    </row>
    <row r="50" spans="1:7" x14ac:dyDescent="0.25">
      <c r="A50" s="59"/>
    </row>
  </sheetData>
  <sheetProtection password="8119" sheet="1" objects="1" scenarios="1" formatCells="0" formatColumns="0" formatRows="0"/>
  <mergeCells count="8">
    <mergeCell ref="F7:G7"/>
    <mergeCell ref="D2:G2"/>
    <mergeCell ref="B2:C2"/>
    <mergeCell ref="A1:G1"/>
    <mergeCell ref="E3:G3"/>
    <mergeCell ref="D4:F4"/>
    <mergeCell ref="F5:G5"/>
    <mergeCell ref="F6:G6"/>
  </mergeCells>
  <dataValidations count="1">
    <dataValidation type="list" allowBlank="1" showInputMessage="1" showErrorMessage="1" sqref="D2">
      <formula1>Mad</formula1>
    </dataValidation>
  </dataValidations>
  <pageMargins left="0.27559055118110237" right="0.27559055118110237" top="0.39370078740157483" bottom="0.39370078740157483" header="0" footer="0"/>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Instructions</vt:lpstr>
      <vt:lpstr>Cash Book Mad</vt:lpstr>
      <vt:lpstr>Opening Balance</vt:lpstr>
      <vt:lpstr>Datebysmry</vt:lpstr>
      <vt:lpstr>Entry Cr&amp;Dr</vt:lpstr>
      <vt:lpstr>Receipt</vt:lpstr>
      <vt:lpstr>Payment</vt:lpstr>
      <vt:lpstr>Sheet2</vt:lpstr>
      <vt:lpstr>Ledger</vt:lpstr>
      <vt:lpstr>Mad</vt:lpstr>
      <vt:lpstr>opening_bal</vt:lpstr>
      <vt:lpstr>payment_entry</vt:lpstr>
      <vt:lpstr>Payment_ledger</vt:lpstr>
      <vt:lpstr>'Cash Book Mad'!Print_Area</vt:lpstr>
      <vt:lpstr>'Opening Balance'!Print_Area</vt:lpstr>
      <vt:lpstr>Payment!Print_Area</vt:lpstr>
      <vt:lpstr>Receipt!Print_Area</vt:lpstr>
      <vt:lpstr>'Entry Cr&amp;Dr'!Print_Titles</vt:lpstr>
      <vt:lpstr>'Opening Balance'!Print_Titles</vt:lpstr>
      <vt:lpstr>Payment!Print_Titles</vt:lpstr>
      <vt:lpstr>Receipt!Print_Titles</vt:lpstr>
      <vt:lpstr>receipt_entry</vt:lpstr>
      <vt:lpstr>receipt_ledger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2020-08-11T10:01:36Z</cp:lastPrinted>
  <dcterms:created xsi:type="dcterms:W3CDTF">2020-06-26T06:00:44Z</dcterms:created>
  <dcterms:modified xsi:type="dcterms:W3CDTF">2020-08-11T13:11:50Z</dcterms:modified>
</cp:coreProperties>
</file>